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externalLink+xml" PartName="/xl/externalLinks/externalLink1.xml"/>
  <Override ContentType="application/vnd.openxmlformats-officedocument.spreadsheetml.externalLink+xml" PartName="/xl/externalLinks/externalLink10.xml"/>
  <Override ContentType="application/vnd.openxmlformats-officedocument.spreadsheetml.externalLink+xml" PartName="/xl/externalLinks/externalLink2.xml"/>
  <Override ContentType="application/vnd.openxmlformats-officedocument.spreadsheetml.externalLink+xml" PartName="/xl/externalLinks/externalLink3.xml"/>
  <Override ContentType="application/vnd.openxmlformats-officedocument.spreadsheetml.externalLink+xml" PartName="/xl/externalLinks/externalLink4.xml"/>
  <Override ContentType="application/vnd.openxmlformats-officedocument.spreadsheetml.externalLink+xml" PartName="/xl/externalLinks/externalLink5.xml"/>
  <Override ContentType="application/vnd.openxmlformats-officedocument.spreadsheetml.externalLink+xml" PartName="/xl/externalLinks/externalLink6.xml"/>
  <Override ContentType="application/vnd.openxmlformats-officedocument.spreadsheetml.externalLink+xml" PartName="/xl/externalLinks/externalLink7.xml"/>
  <Override ContentType="application/vnd.openxmlformats-officedocument.spreadsheetml.externalLink+xml" PartName="/xl/externalLinks/externalLink8.xml"/>
  <Override ContentType="application/vnd.openxmlformats-officedocument.spreadsheetml.externalLink+xml" PartName="/xl/externalLinks/externalLink9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no" ?>
<Relationships xmlns="http://schemas.openxmlformats.org/package/2006/relationships">
  <Relationship Id="rId1" Target="xl/workbook.xml" Type="http://schemas.openxmlformats.org/officeDocument/2006/relationships/officeDocument"/>
  <Relationship Id="rId2" Target="docProps/app.xml" Type="http://schemas.openxmlformats.org/officeDocument/2006/relationships/extended-properties"/>
  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Приложение 1" r:id="rId1" sheetId="1" state="visible"/>
    <sheet name="Приложение 2" r:id="rId2" sheetId="2" state="visible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hidden="false" localSheetId="0" name="_xlnm.Print_Area">'Приложение 1'!$A$1:$V$744</definedName>
    <definedName hidden="true" localSheetId="0" name="_xlnm._FilterDatabase">'Приложение 1'!$A$10:$AP$746</definedName>
    <definedName hidden="true" localSheetId="1" name="_xlnm._FilterDatabase">'Приложение 2'!$A$11:$T$746</definedName>
  </definedNames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<sst xmlns="http://schemas.openxmlformats.org/spreadsheetml/2006/main" xmlns:a="http://schemas.openxmlformats.org/drawingml/2006/main" xmlns:a15="http://schemas.microsoft.com/office/drawing/2012/main" xmlns:asvg="http://schemas.microsoft.com/office/drawing/2016/SVG/main" xmlns:c="http://schemas.openxmlformats.org/drawingml/2006/chart" xmlns:co="http://ncloudtech.com" xmlns:co-ooxml="http://ncloudtech.com/ooxml" xmlns:m="http://schemas.openxmlformats.org/officeDocument/2006/math" xmlns:mc="http://schemas.openxmlformats.org/markup-compatibility/2006" xmlns:o="urn:schemas-microsoft-com:office:office" xmlns:p="http://schemas.openxmlformats.org/presentationml/2006/main" xmlns:pic="http://schemas.openxmlformats.org/drawingml/2006/picture" xmlns:r="http://schemas.openxmlformats.org/officeDocument/2006/relationships" xmlns:s="http://schemas.openxmlformats.org/officeDocument/2006/sharedTypes" xmlns:sl="http://schemas.openxmlformats.org/schemaLibrary/2006/main" xmlns:v="urn:schemas-microsoft-com:vml" xmlns:w="http://schemas.openxmlformats.org/wordprocessingml/2006/main" xmlns:w10="urn:schemas-microsoft-com:office:word" xmlns:w14="http://schemas.microsoft.com/office/word/2010/wordml" xmlns:w15="http://schemas.microsoft.com/office/word/2012/wordml" xmlns:wp="http://schemas.openxmlformats.org/drawingml/2006/wordprocessingDrawing" xmlns:wpg="http://schemas.microsoft.com/office/word/2010/wordprocessingGroup" xmlns:wps="http://schemas.microsoft.com/office/word/2010/wordprocessingShape" xmlns:x="urn:schemas-microsoft-com:office:excel" xmlns:x12ac="http://schemas.microsoft.com/office/spreadsheetml/2011/1/ac" xmlns:x14="http://schemas.microsoft.com/office/spreadsheetml/2009/9/main" xmlns:xdr="http://schemas.openxmlformats.org/drawingml/2006/spreadsheetDrawing" xmlns:xm="http://schemas.microsoft.com/office/excel/2006/main" mc:Ignorable="co co-ooxml w14 x14 w15">
  <si>
    <t>Приложение № 1 к приказу</t>
  </si>
  <si>
    <t>Министерства ЖКХ и энергетики РС(Я)</t>
  </si>
  <si>
    <t>Адресный перечень многоквартирных домов, в которых в 2025-2027 годах планируется проведение капитального ремонта общего имущества, с разбивкой по источникам финансирования</t>
  </si>
  <si>
    <t>№ п/п</t>
  </si>
  <si>
    <r>
      <rPr>
        <rFont val="Times New Roman"/>
        <b val="true"/>
        <sz val="11"/>
      </rPr>
      <t>№ п/п</t>
    </r>
  </si>
  <si>
    <r>
      <rPr>
        <rFont val="Times New Roman"/>
        <b val="true"/>
        <sz val="11"/>
      </rPr>
      <t>Наименование муниципального образования</t>
    </r>
  </si>
  <si>
    <r>
      <rPr>
        <rFont val="Times New Roman"/>
        <b val="true"/>
        <sz val="11"/>
      </rPr>
      <t>Адрес МКД</t>
    </r>
  </si>
  <si>
    <r>
      <rPr>
        <rFont val="Times New Roman"/>
        <b val="true"/>
        <sz val="11"/>
      </rPr>
      <t>Год</t>
    </r>
    <r>
      <rPr>
        <rFont val="Times New Roman"/>
        <b val="true"/>
        <sz val="11"/>
      </rPr>
      <t xml:space="preserve"> ввода в эксплуатацию</t>
    </r>
  </si>
  <si>
    <r>
      <rPr>
        <rFont val="Times New Roman"/>
        <b val="true"/>
        <sz val="11"/>
      </rPr>
      <t>Материал стен</t>
    </r>
  </si>
  <si>
    <r>
      <rPr>
        <rFont val="Times New Roman"/>
        <b val="true"/>
        <sz val="11"/>
      </rPr>
      <t>Количество этажей</t>
    </r>
  </si>
  <si>
    <r>
      <rPr>
        <rFont val="Times New Roman"/>
        <b val="true"/>
        <sz val="11"/>
      </rPr>
      <t>Количество подъездов</t>
    </r>
  </si>
  <si>
    <r>
      <rPr>
        <rFont val="Times New Roman"/>
        <b val="true"/>
        <sz val="11"/>
      </rPr>
      <t>Общая площадь МКД, всего</t>
    </r>
  </si>
  <si>
    <r>
      <rPr>
        <rFont val="Times New Roman"/>
        <b val="true"/>
        <sz val="11"/>
      </rPr>
      <t>Площадь помещений в МКД</t>
    </r>
  </si>
  <si>
    <r>
      <rPr>
        <rFont val="Times New Roman"/>
        <b val="true"/>
        <sz val="11"/>
      </rPr>
      <t>Количество жителей</t>
    </r>
  </si>
  <si>
    <r>
      <rPr>
        <rFont val="Times New Roman"/>
        <b val="true"/>
        <sz val="11"/>
      </rPr>
      <t>Стоимость капитального ремонта с разбивкой по источникам финансирования</t>
    </r>
  </si>
  <si>
    <r>
      <rPr>
        <rFont val="Times New Roman"/>
        <b val="true"/>
        <sz val="11"/>
      </rPr>
      <t>Удельная стоимость капитального ремонта 1 кв.м. общей площади помещений МКД</t>
    </r>
  </si>
  <si>
    <r>
      <rPr>
        <rFont val="Times New Roman"/>
        <b val="true"/>
        <sz val="11"/>
      </rPr>
      <t>Предельная стоимость капитального ремонта 1 кв.м. общей площади помещений МКД</t>
    </r>
  </si>
  <si>
    <r>
      <rPr>
        <rFont val="Times New Roman"/>
        <b val="true"/>
        <sz val="11"/>
      </rPr>
      <t>Сроки проведения работ по капитальному ремонту</t>
    </r>
  </si>
  <si>
    <t>Стоимость капитального ремонта, всего</t>
  </si>
  <si>
    <t>Виды работ, установленные ч. 1 и 2 ст. 19 Закона Республики Саха (Якутия) от 24.06.2013 1201-З № 1329-IV "Об организации проведения капитального ремонта общего имущества в многоквартирных домах на территории Республики Саха (Якутия)"</t>
  </si>
  <si>
    <r>
      <rPr>
        <rFont val="Times New Roman"/>
        <b val="true"/>
        <sz val="11"/>
      </rPr>
      <t>в том числе жилых помещений (квартир)</t>
    </r>
  </si>
  <si>
    <r>
      <rPr>
        <rFont val="Times New Roman"/>
        <b val="true"/>
        <sz val="11"/>
      </rPr>
      <t>в том числе нежилых помещений</t>
    </r>
  </si>
  <si>
    <r>
      <rPr>
        <rFont val="Times New Roman"/>
        <b val="true"/>
        <sz val="11"/>
      </rPr>
      <t>Всего</t>
    </r>
  </si>
  <si>
    <r>
      <rPr>
        <rFont val="Times New Roman"/>
        <b val="true"/>
        <sz val="11"/>
      </rPr>
      <t>в том числе</t>
    </r>
  </si>
  <si>
    <r>
      <t>Ремонт внутридомовых инженерных систем</t>
    </r>
    <r>
      <t xml:space="preserve">
</t>
    </r>
  </si>
  <si>
    <t>Ремонт, замена, модернизация лифтов, ремонт лифтовых шахт, машинных и блочных помещений</t>
  </si>
  <si>
    <t>Ремонт крыши</t>
  </si>
  <si>
    <r>
      <t>Ремонт подвальных помещений, относящихся к общему имуществу в многоквартирном доме</t>
    </r>
    <r>
      <t xml:space="preserve">
</t>
    </r>
  </si>
  <si>
    <r>
      <t>Утепление и ремонт фасада, стыков полносборных зданий, ремонт балконов, лоджий, входных крылец с ремонтом пандусов и козырьков над входами в подъезды, ремонт или замена входных наружных дверей, окон и балконных дверей в местах общего пользования</t>
    </r>
    <r>
      <t xml:space="preserve">
</t>
    </r>
  </si>
  <si>
    <r>
      <t>Ремонт фундамента многоквартирного дома, цокольных балок и перекрытий, включая утепление цокольного перекрытия</t>
    </r>
    <r>
      <t xml:space="preserve">
</t>
    </r>
  </si>
  <si>
    <t>Разработка проектной документации на проведение капитального ремонта, обследование технического состояния многоквартирного дома</t>
  </si>
  <si>
    <r>
      <t xml:space="preserve">Проведение экспертизы проектной документациина проведение капитального ремонта, </t>
    </r>
    <r>
      <t xml:space="preserve">
</t>
    </r>
    <r>
      <t>проверки</t>
    </r>
    <r>
      <t xml:space="preserve">
</t>
    </r>
    <r>
      <t>достоверности</t>
    </r>
    <r>
      <t xml:space="preserve">
</t>
    </r>
    <r>
      <t>определения</t>
    </r>
    <r>
      <t xml:space="preserve">
</t>
    </r>
    <r>
      <t>сметной</t>
    </r>
    <r>
      <t xml:space="preserve">
</t>
    </r>
    <r>
      <t>стоимости</t>
    </r>
  </si>
  <si>
    <r>
      <t>Проведение</t>
    </r>
    <r>
      <t xml:space="preserve">
</t>
    </r>
    <r>
      <t>строительного</t>
    </r>
    <r>
      <t xml:space="preserve">
</t>
    </r>
    <r>
      <t>контроля</t>
    </r>
    <r>
      <t xml:space="preserve">
</t>
    </r>
    <r>
      <t>(технического</t>
    </r>
    <r>
      <t xml:space="preserve">
</t>
    </r>
    <r>
      <t>надзора)</t>
    </r>
  </si>
  <si>
    <r>
      <rPr>
        <rFont val="Times New Roman"/>
        <b val="true"/>
        <sz val="11"/>
      </rPr>
      <t>За счет федеральных средств</t>
    </r>
  </si>
  <si>
    <r>
      <rPr>
        <rFont val="Times New Roman"/>
        <b val="true"/>
        <sz val="11"/>
      </rPr>
      <t>За счет средств государственного бюджета Республики Саха (Якутия)</t>
    </r>
  </si>
  <si>
    <r>
      <rPr>
        <rFont val="Times New Roman"/>
        <b val="true"/>
        <sz val="11"/>
      </rPr>
      <t>За счет средств местного бюджета</t>
    </r>
  </si>
  <si>
    <r>
      <rPr>
        <rFont val="Times New Roman"/>
        <b val="true"/>
        <sz val="11"/>
      </rPr>
      <t>За счет средств собственников помещений</t>
    </r>
  </si>
  <si>
    <r>
      <rPr>
        <rFont val="Times New Roman"/>
        <b val="true"/>
        <sz val="11"/>
      </rPr>
      <t>Заимствованные средства</t>
    </r>
  </si>
  <si>
    <r>
      <rPr>
        <rFont val="Times New Roman"/>
        <b val="true"/>
        <sz val="11"/>
      </rPr>
      <t>Иные источники</t>
    </r>
  </si>
  <si>
    <t>CC на 31.12.2023</t>
  </si>
  <si>
    <t>CC*0,85</t>
  </si>
  <si>
    <t>ЗС</t>
  </si>
  <si>
    <t>Теплоснабжение</t>
  </si>
  <si>
    <t>Система водоснабжения</t>
  </si>
  <si>
    <t>Электроснабжение</t>
  </si>
  <si>
    <t>Водоотведение</t>
  </si>
  <si>
    <t>Газоснабжение</t>
  </si>
  <si>
    <t>Вентиляция</t>
  </si>
  <si>
    <t>установка автоматизированных информационно-измерительных систем учета потребления коммунальных ресурсов и коммунальных услуг, установка коллективных (общедомовых) приборов учета потребления ресурсов, необходимых для предоставления коммунальных услуг, и узлов управления и регулирования потребления этих ресурсов</t>
  </si>
  <si>
    <r>
      <rPr>
        <rFont val="Times New Roman"/>
        <b val="true"/>
        <sz val="11"/>
      </rPr>
      <t>кв.м</t>
    </r>
  </si>
  <si>
    <r>
      <rPr>
        <rFont val="Times New Roman"/>
        <b val="true"/>
        <sz val="11"/>
      </rPr>
      <t>чел</t>
    </r>
  </si>
  <si>
    <r>
      <rPr>
        <rFont val="Times New Roman"/>
        <b val="true"/>
        <sz val="11"/>
      </rPr>
      <t>руб</t>
    </r>
  </si>
  <si>
    <r>
      <rPr>
        <rFont val="Times New Roman"/>
        <b val="true"/>
        <sz val="11"/>
      </rPr>
      <t>руб/кв.м</t>
    </r>
  </si>
  <si>
    <t>руб</t>
  </si>
  <si>
    <t>2025-2027 г.г.</t>
  </si>
  <si>
    <t>ГП "Поселок Беркакит"</t>
  </si>
  <si>
    <t>п. Беркакит, п. Беркакит (г Нерюнгри), ул. Мусы Джалиля, д. 13</t>
  </si>
  <si>
    <t>1979</t>
  </si>
  <si>
    <t>Камень</t>
  </si>
  <si>
    <t>ГП "Поселок Серебряный Бор"</t>
  </si>
  <si>
    <t>п. Серебряный Бор, п. Серебряный Бор (г Нерюнгри), д. 14</t>
  </si>
  <si>
    <t>1994</t>
  </si>
  <si>
    <t>ГП "Поселок Чульман"</t>
  </si>
  <si>
    <t>п. Чульман (г Нерюнгри), ул. Островского, д. 18Б</t>
  </si>
  <si>
    <t>1993</t>
  </si>
  <si>
    <t>п. Чульман (г Нерюнгри), ул. Советская, д. 38</t>
  </si>
  <si>
    <t>1975</t>
  </si>
  <si>
    <t>п. Чульман (г Нерюнгри), ул. Островского, д. 12</t>
  </si>
  <si>
    <t>1990</t>
  </si>
  <si>
    <t>МО "Город Нерюнгри"</t>
  </si>
  <si>
    <t>г. Нерюнгри, пр-кт Геологов, д. 39 кор.1</t>
  </si>
  <si>
    <t>г. Нерюнгри, пр-кт Геологов, д. 43</t>
  </si>
  <si>
    <t>1991</t>
  </si>
  <si>
    <t>г. Нерюнгри, пр-кт Геологов, д. 51</t>
  </si>
  <si>
    <t>1986</t>
  </si>
  <si>
    <t>г. Нерюнгри, пр-кт Геологов, д. 6 кор.1</t>
  </si>
  <si>
    <t>1992</t>
  </si>
  <si>
    <t>г. Нерюнгри, пр-кт Геологов, д. 61 кор.1</t>
  </si>
  <si>
    <t>1983</t>
  </si>
  <si>
    <t>г. Нерюнгри, пр-кт Геологов, д. 61 кор.2</t>
  </si>
  <si>
    <t>1980</t>
  </si>
  <si>
    <t>г. Нерюнгри, пр-кт Геологов, д. 79 кор.1</t>
  </si>
  <si>
    <t>г. Нерюнгри, пр-кт Дружбы Народов, д. 10 кор.1</t>
  </si>
  <si>
    <t>1987</t>
  </si>
  <si>
    <t>г. Нерюнгри, пр-кт Дружбы Народов, д. 15 кор.1</t>
  </si>
  <si>
    <t>г. Нерюнгри, пр-кт Дружбы Народов, д. 16 кор.2</t>
  </si>
  <si>
    <t>г. Нерюнгри, пр-кт Дружбы Народов, д. 18</t>
  </si>
  <si>
    <t>г. Нерюнгри, пр-кт Дружбы Народов, д. 27 кор.2</t>
  </si>
  <si>
    <t>г. Нерюнгри, пр-кт Дружбы Народов, д. 35</t>
  </si>
  <si>
    <t>1984</t>
  </si>
  <si>
    <t>г. Нерюнгри, пр-кт Ленина, д. 13 кор.1</t>
  </si>
  <si>
    <t>г. Нерюнгри, пр-кт Ленина, д. 19 кор.1</t>
  </si>
  <si>
    <t>г. Нерюнгри, пр-кт Ленина, д. 4</t>
  </si>
  <si>
    <t>1981</t>
  </si>
  <si>
    <t>г. Нерюнгри, пр-кт Ленина, д. 6 кор.1</t>
  </si>
  <si>
    <t>1982</t>
  </si>
  <si>
    <t>г. Нерюнгри, пр-кт Ленина, д. 7 кор.1</t>
  </si>
  <si>
    <t>г. Нерюнгри, пр-кт Мира, д. 15</t>
  </si>
  <si>
    <t>г. Нерюнгри, пр-кт Мира, д. 15 кор.2</t>
  </si>
  <si>
    <t>г. Нерюнгри, пр-кт Мира, д. 15 кор.3</t>
  </si>
  <si>
    <t>г. Нерюнгри, пр-кт Мира, д. 19 кор.1</t>
  </si>
  <si>
    <t>г. Нерюнгри, пр-кт Мира, д. 19 кор.2</t>
  </si>
  <si>
    <t>г. Нерюнгри, пр-кт Мира, д. 29</t>
  </si>
  <si>
    <t>г. Нерюнгри, пр-кт Мира, д. 21 кор.2</t>
  </si>
  <si>
    <t>г. Нерюнгри, пр-кт Мира, д. 25 кор.1</t>
  </si>
  <si>
    <t>1988</t>
  </si>
  <si>
    <t>г. Нерюнгри, пр-кт Мира, д. 31</t>
  </si>
  <si>
    <t>1989</t>
  </si>
  <si>
    <t>г. Нерюнгри, ул. Аммосова, д. 10 кор.1</t>
  </si>
  <si>
    <t>г. Нерюнгри, ул. Аммосова, д. 10 кор.2</t>
  </si>
  <si>
    <t>2001</t>
  </si>
  <si>
    <t>г. Нерюнгри, ул. Аммосова, д. 6 кор.1</t>
  </si>
  <si>
    <t>г. Нерюнгри, ул. им Кравченко, д. 14</t>
  </si>
  <si>
    <t>г. Нерюнгри, ул. им Кравченко, д. 17 кор.2</t>
  </si>
  <si>
    <t>1985</t>
  </si>
  <si>
    <t>г. Нерюнгри, ул. им Кравченко, д. 9 кор.1</t>
  </si>
  <si>
    <t>г. Нерюнгри, ул. Карла Маркса, д. 1</t>
  </si>
  <si>
    <t>г. Нерюнгри, ул. Карла Маркса, д. 5 кор.1</t>
  </si>
  <si>
    <t>г. Нерюнгри, ул. Карла Маркса, д. 16</t>
  </si>
  <si>
    <t>г. Нерюнгри, ул. Карла Маркса, д. 27</t>
  </si>
  <si>
    <t>г. Нерюнгри, ул. Лужников, д. 3</t>
  </si>
  <si>
    <t>г. Нерюнгри, ул. Тимптонская, д. 1</t>
  </si>
  <si>
    <t>ГО "Город Якутск"</t>
  </si>
  <si>
    <t>г. Якутск, мкр. Марха, кв-л Мелиораторов, д. 9</t>
  </si>
  <si>
    <t>1995</t>
  </si>
  <si>
    <t>г. Якутск, мкр. Птицефабрика, д. 6</t>
  </si>
  <si>
    <t>1978</t>
  </si>
  <si>
    <t>г. Якутск, с. Хатассы, ул. Ленина, д. 67 кор.2</t>
  </si>
  <si>
    <t>г. Якутск, мкр. 202-й, д. 1</t>
  </si>
  <si>
    <t>2002</t>
  </si>
  <si>
    <t>г. Якутск, мкр. 202-й, д. 15</t>
  </si>
  <si>
    <t>г. Якутск, мкр. Марха, тракт Маганский 2 км, д. 1</t>
  </si>
  <si>
    <t>г. Якутск, мкр. Марха, тракт Маганский 2 км, д. 3</t>
  </si>
  <si>
    <t>г. Якутск, ул. Автодорожная, д. 28 кор.15</t>
  </si>
  <si>
    <t>1971</t>
  </si>
  <si>
    <t>г. Якутск, ул. Дзержинского, д. 19</t>
  </si>
  <si>
    <t>1973</t>
  </si>
  <si>
    <t>г. Якутск, ул. Дзержинского, д. 21</t>
  </si>
  <si>
    <t>г. Якутск, ул. Дзержинского, д. 3</t>
  </si>
  <si>
    <t>1976</t>
  </si>
  <si>
    <t>г. Якутск, ул. Дзержинского, д. 40</t>
  </si>
  <si>
    <t>1970</t>
  </si>
  <si>
    <t>г. Якутск, ул. Дзержинского, д. 8 кор.2</t>
  </si>
  <si>
    <t>1977</t>
  </si>
  <si>
    <t>г. Якутск, ул. Каландаришвили, д. 25 кор.1</t>
  </si>
  <si>
    <t>г. Якутск, ул. Каландаришвили, д. 25 кор.6</t>
  </si>
  <si>
    <t>г. Якутск, ул. Каландаришвили, д. 25 кор.8</t>
  </si>
  <si>
    <t>г. Якутск, ул. Каландаришвили, д. 27</t>
  </si>
  <si>
    <t>г. Якутск, ул. Каландаришвили, д. 38 кор.1</t>
  </si>
  <si>
    <t>г. Якутск, ул. Каландаришвили, д. 38 кор.4</t>
  </si>
  <si>
    <t>г. Якутск, ул. Каландаришвили, д. 40</t>
  </si>
  <si>
    <t>г. Якутск, ул. Каландаришвили, д. 40 кор.2</t>
  </si>
  <si>
    <t>г. Якутск, ул. Каландаришвили, д. 40 кор.3</t>
  </si>
  <si>
    <t>г. Якутск, ул. Каландаришвили, д. 40 кор.5</t>
  </si>
  <si>
    <t>г. Якутск, ул. Кальвица, д. 5</t>
  </si>
  <si>
    <t>г. Якутск, ул. Кальвица, д. 9 кор.2</t>
  </si>
  <si>
    <t>г. Якутск, ул. Кирова, д. 17 кор.1</t>
  </si>
  <si>
    <t>г. Якутск, ул. Кирова, д. 19 кор.1</t>
  </si>
  <si>
    <t>г. Якутск, ул. Кирова, д. 21 кор.2</t>
  </si>
  <si>
    <t>г. Якутск, ул. Кирова, д. 7 кор.2</t>
  </si>
  <si>
    <t>г. Якутск, ул. Кирова, д. 7 кор.3</t>
  </si>
  <si>
    <t>г. Якутск, ул. Кирова, д. 7 кор.4</t>
  </si>
  <si>
    <t>г. Якутск, ул. Кржижановского, д. 75 кор.2</t>
  </si>
  <si>
    <t>г. Якутск, ул. Кузьмина, д. 10</t>
  </si>
  <si>
    <t>г. Якутск, ул. Кузьмина, д. 26 кор.3</t>
  </si>
  <si>
    <t>г. Якутск, ул. Кузьмина, д. 34 кор.1</t>
  </si>
  <si>
    <t>г. Якутск, ул. Лермонтова, д. 117</t>
  </si>
  <si>
    <t>г. Якутск, ул. Лермонтова, д. 156 кор.2</t>
  </si>
  <si>
    <t>г. Якутск, ул. Ломоносова, д. 36</t>
  </si>
  <si>
    <t>г. Якутск, ул. Лонгинова, д. 38</t>
  </si>
  <si>
    <t>г. Якутск, ул. Можайского, д. 17</t>
  </si>
  <si>
    <t>1972</t>
  </si>
  <si>
    <t>г. Якутск, ул. Можайского, д. 17 кор.2</t>
  </si>
  <si>
    <t>г. Якутск, ул. Можайского, д. 17 кор.3</t>
  </si>
  <si>
    <t>г. Якутск, ул. Можайского, д. 17 кор.4</t>
  </si>
  <si>
    <t>г. Якутск, ул. Можайского, д. 19 кор.4</t>
  </si>
  <si>
    <t>г. Якутск, ул. Ново-Карьерная, д. 20 кор.1</t>
  </si>
  <si>
    <t>г. Якутск, ул. Ойунского, д. 20 кор.1</t>
  </si>
  <si>
    <t>г. Якутск, ул. Ойунского, д. 20 кор.2</t>
  </si>
  <si>
    <t>г. Якутск, ул. Октябрьская, д. 16</t>
  </si>
  <si>
    <t>г. Якутск, ул. Октябрьская, д. 20</t>
  </si>
  <si>
    <t>г. Якутск, ул. Октябрьская, д. 28</t>
  </si>
  <si>
    <t>г. Якутск, ул. Орджоникидзе, д. 44 кор.1</t>
  </si>
  <si>
    <t>г. Якутск, ул. Орджоникидзе, д. 46 кор.1</t>
  </si>
  <si>
    <t>г. Якутск, ул. Петра Алексеева, д. 4 кор.3</t>
  </si>
  <si>
    <t>г. Якутск, ул. Петра Алексеева, д. 5 кор.1</t>
  </si>
  <si>
    <t>1998</t>
  </si>
  <si>
    <t>г. Якутск, ул. Петровского, д. 10 кор.2</t>
  </si>
  <si>
    <t>г. Якутск, ул. Петровского, д. 21 кор.1</t>
  </si>
  <si>
    <t>г. Якутск, ул. Петровского, д. 23</t>
  </si>
  <si>
    <t>г. Якутск, ул. Петровского, д. 23 кор.1</t>
  </si>
  <si>
    <t>г. Якутск, ул. Пирогова, д. 1</t>
  </si>
  <si>
    <t>1999</t>
  </si>
  <si>
    <t>г. Якутск, ул. Пирогова, д. 1 кор.1</t>
  </si>
  <si>
    <t>г. Якутск, ул. Халтурина, д. 11 кор.2</t>
  </si>
  <si>
    <t>г. Якутск, ул. Ярославского, д. 13</t>
  </si>
  <si>
    <t>г. Якутск, ул. Ярославского, д. 5 кор.1</t>
  </si>
  <si>
    <t>г. Якутск, ул. Ярославского, д. 7</t>
  </si>
  <si>
    <t>г. Якутск, ул. Ярославского, д. 7 кор.1</t>
  </si>
  <si>
    <t>1974</t>
  </si>
  <si>
    <t>г. Якутск, ул. Ярославского, д. 9</t>
  </si>
  <si>
    <t>г. Якутск, ул. Ярославского, д. 28</t>
  </si>
  <si>
    <t>г. Якутск, ш. Сергеляхское 12 км, д. 7 кор.1</t>
  </si>
  <si>
    <t>ГО "Жатай"</t>
  </si>
  <si>
    <t>ГО Жатай, п. Жатай, ул. Северная, д. 37/1</t>
  </si>
  <si>
    <t>ГО Жатай, п. Жатай, ул. Северная, д. 48</t>
  </si>
  <si>
    <t>1959</t>
  </si>
  <si>
    <t>МО "Город Алдан"</t>
  </si>
  <si>
    <t>Алданский у, г. Алдан, ул. Октябрьская, д. 9</t>
  </si>
  <si>
    <t>1968</t>
  </si>
  <si>
    <t>МО "Поселок Тикси"</t>
  </si>
  <si>
    <t>Булунский у, п. Тикси, ул. Ленинская, д. 27</t>
  </si>
  <si>
    <t>Булунский у, п. Тикси, ул. Трусова, д. 2</t>
  </si>
  <si>
    <t>Булунский у, п. Тикси, ул. Академика Федорова, д. 26</t>
  </si>
  <si>
    <t>Булунский у, п. Тикси, ул. Академика Федорова, д. 26А</t>
  </si>
  <si>
    <t>Булунский у, п. Тикси, ул. Академика Федорова, д. 36А</t>
  </si>
  <si>
    <t>Булунский у, п. Тикси, ул. Гагарина, д. 2</t>
  </si>
  <si>
    <t>Булунский у, п. Тикси, ул. Морская, д. 46А</t>
  </si>
  <si>
    <t>Булунский у, п. Тикси, ул. Гагарина, д. 8</t>
  </si>
  <si>
    <t>Булунский у, п. Тикси, п. Тикси 3-й, ул. Полярной Авиации, д. 8</t>
  </si>
  <si>
    <t>Булунский у, п. Тикси, п. Тикси 3-й, ул. Полярной Авиации, д. 8А</t>
  </si>
  <si>
    <t>Булунский у, п. Тикси, ул. 50 лет Севморпути, д. 2</t>
  </si>
  <si>
    <t>Булунский у, п. Тикси, ул. 50 лет Севморпути, д. 23</t>
  </si>
  <si>
    <t>МО "Поселок Зырянка"</t>
  </si>
  <si>
    <t>Верхнеколымский у, п. Зырянка, ул. Ленина, д. 18</t>
  </si>
  <si>
    <t>Верхнеколымский у, п. Зырянка, ул. Ленина, д. 20</t>
  </si>
  <si>
    <t>МО "Город Ленск"</t>
  </si>
  <si>
    <t>Ленский у, г. Ленск, ул. Дзержинского, д. 15</t>
  </si>
  <si>
    <t>1964</t>
  </si>
  <si>
    <t>Ленский у, г. Ленск, ул. Ленина, д. 64</t>
  </si>
  <si>
    <t>Ленский у, г. Ленск, ул. Ленина, д. 66</t>
  </si>
  <si>
    <t>Ленский у, г. Ленск, ул. Ойунского, д. 24</t>
  </si>
  <si>
    <t>Ленский у, г. Ленск, ул. Пролетарская, д. 17 кор.А</t>
  </si>
  <si>
    <t>МО "Город Мирный"</t>
  </si>
  <si>
    <t>Мирнинский у, г. Мирный, ул. Аммосова, д. 16</t>
  </si>
  <si>
    <t>Мирнинский у, г. Мирный, ул. Комсомольская, д. 4 кор.А</t>
  </si>
  <si>
    <t>Мирнинский у, г. Мирный, ул. Комсомольская, д. 25</t>
  </si>
  <si>
    <t>Мирнинский у, г. Мирный, ул. Комсомольская, д. 25 кор.А</t>
  </si>
  <si>
    <t>Мирнинский у, г. Мирный, ул. Комсомольская, д. 29</t>
  </si>
  <si>
    <t>Мирнинский у, г. Мирный, ул. Ленина, д. 36</t>
  </si>
  <si>
    <t>Мирнинский у, г. Мирный, ул. Ойунского, д. 7</t>
  </si>
  <si>
    <t>Мирнинский у, г. Мирный, ул. Советская, д. 15 кор.1</t>
  </si>
  <si>
    <t>Мирнинский у, г. Мирный, ул. Советская, д. 15 кор.2</t>
  </si>
  <si>
    <t>Мирнинский у, г. Мирный, ул. Солдатова, д. 11</t>
  </si>
  <si>
    <t>МО "поселок Черский"</t>
  </si>
  <si>
    <t>Нижнеколымский у, п. Черский, ул. Молодежная, д. 6 кор.2</t>
  </si>
  <si>
    <t>Нижнеколымский у, п. Черский, ул. Таврата, д. 13</t>
  </si>
  <si>
    <t>МО "Поселок Усть-Нера"</t>
  </si>
  <si>
    <t>Оймяконский у, п. Усть-Нера, пгт Усть-Нера, ул. Мацкепладзе, д. 15</t>
  </si>
  <si>
    <t>МО "Борогонский 2 наслег"</t>
  </si>
  <si>
    <t>Оймяконский у, Борогонский 2-й н-г, с. Куйдусун, д. 3</t>
  </si>
  <si>
    <t>ГП "Город Покровск"</t>
  </si>
  <si>
    <t>Хангаласский у, г. Покровск, ул. Братьев Ксенофонтовых, д. 1</t>
  </si>
  <si>
    <t>Хангаласский у, г. Покровск, ул. Орджоникидзе, д. 18</t>
  </si>
  <si>
    <t>Хангаласский у, г. Покровск, ул. Орджоникидзе, д. 38</t>
  </si>
  <si>
    <t>Хангаласский у, г. Покровск, ул. Притузова, д. 11</t>
  </si>
  <si>
    <t>Хангаласский у, г. Покровск, ул. Южная, д. 10</t>
  </si>
  <si>
    <t>ГП "Поселок Мохсоголлох"</t>
  </si>
  <si>
    <t>Хангаласский у, п. Мохсоголлох, ул. Молодежная, д. 18</t>
  </si>
  <si>
    <t>Хангаласский у, п. Мохсоголлох, ул. Молодежная, д. 18 кор.А</t>
  </si>
  <si>
    <t>Хангаласский у, п. Мохсоголлох, ул. Соколиная, д. 10</t>
  </si>
  <si>
    <t>Хангаласский у, п. Мохсоголлох, ул. Соколиная, д. 11</t>
  </si>
  <si>
    <t>Хангаласский у, п. Мохсоголлох, ул. Соколиная, д. 13</t>
  </si>
  <si>
    <t>Хангаласский у, п. Мохсоголлох, ул. Соколиная, д. 17</t>
  </si>
  <si>
    <t>1969</t>
  </si>
  <si>
    <t>Хангаласский у, п. Мохсоголлох, ул. Соколиная, д. 19</t>
  </si>
  <si>
    <t>1967</t>
  </si>
  <si>
    <t>Хангаласский у, п. Мохсоголлох, ул. Соколиная, д. 23</t>
  </si>
  <si>
    <t>Хангаласский у, п. Мохсоголлох, ул. Соколиная, д. 24</t>
  </si>
  <si>
    <t>Хангаласский у, п. Мохсоголлох, ул. Соколиная, д. 3</t>
  </si>
  <si>
    <t>Хангаласский у, п. Мохсоголлох, ул. Соколиная, д. 4</t>
  </si>
  <si>
    <t>Хангаласский у, п. Мохсоголлох, ул. Соколиная, д. 5</t>
  </si>
  <si>
    <t>СП "Качикатский наслег"</t>
  </si>
  <si>
    <t>Хангаласский у, Качикатский н-г, с. Качикатцы, ул. ДРСУ, д. 1</t>
  </si>
  <si>
    <t>Хангаласский у, Качикатский н-г, с. Качикатцы, ул. ДРСУ, д. 2</t>
  </si>
  <si>
    <t>СП "Немюгюнский наслег"</t>
  </si>
  <si>
    <t>Хангаласский у, Немюгинский н-г, с. Ой, ул. Горького, д. 22 кор.1</t>
  </si>
  <si>
    <t>2005</t>
  </si>
  <si>
    <t>Хангаласский у, Немюгинский н-г, с. Ой, ул. Горького, д. 22</t>
  </si>
  <si>
    <t>МО "Октемский наслег"</t>
  </si>
  <si>
    <t>Хангаласский у, Октёмский н-г, с. Октемцы, пер. Моисеева, д. 15</t>
  </si>
  <si>
    <t>"Чурапчинский наслег"</t>
  </si>
  <si>
    <t>Чурапчинский у, Чурапчинский н-г, с. Чурапча, ул. Ленина, д. 39</t>
  </si>
  <si>
    <t>Алданский у, г. Алдан, пер. Спортивный, д. 2</t>
  </si>
  <si>
    <t>Алданский у, г. Алдан, ул. 50 лет ВЛКСМ, д. 5</t>
  </si>
  <si>
    <t>1966</t>
  </si>
  <si>
    <t>Алданский у, г. Алдан, ул. 50 лет ВЛКСМ, д. 6</t>
  </si>
  <si>
    <t>Алданский у, г. Алдан, ул. 50 лет ВЛКСМ, д. 8</t>
  </si>
  <si>
    <t>Алданский у, г. Алдан, ул. Алданская, д. 7</t>
  </si>
  <si>
    <t>Алданский у, г. Алдан, ул. Алданская, д. 9</t>
  </si>
  <si>
    <t>Алданский у, г. Алдан, ул. Гагарина, д. 11</t>
  </si>
  <si>
    <t>Алданский у, г. Алдан, ул. Гагарина, д. 13</t>
  </si>
  <si>
    <t>Алданский у, г. Алдан, ул. Гагарина, д. 19</t>
  </si>
  <si>
    <t>Алданский у, г. Алдан, ул. Гагарина, д. 23</t>
  </si>
  <si>
    <t>Алданский у, г. Алдан, ул. Гагарина, д. 25</t>
  </si>
  <si>
    <t>Алданский у, г. Алдан, ул. Гагарина, д. 29</t>
  </si>
  <si>
    <t>Алданский у, г. Алдан, ул. Гагарина, д. 5</t>
  </si>
  <si>
    <t>Алданский у, г. Алдан, ул. Гагарина, д. 7</t>
  </si>
  <si>
    <t>Алданский у, г. Алдан, ул. Достовалова, д. 8</t>
  </si>
  <si>
    <t>Алданский у, г. Алдан, ул. Ленина, д. 22</t>
  </si>
  <si>
    <t>Алданский у, г. Алдан, ул. Ленина, д. 24</t>
  </si>
  <si>
    <t>Алданский у, г. Алдан, ул. Пролетарская, д. 49</t>
  </si>
  <si>
    <t>Алданский у, г. Алдан, ул. Семенова, д. 9</t>
  </si>
  <si>
    <t>Алданский у, г. Алдан, ул. Гагарина, д. 17</t>
  </si>
  <si>
    <t>Алданский у, г. Алдан, ул. Гагарина, д. 21</t>
  </si>
  <si>
    <t>Алданский у, г. Алдан, ул. Гагарина, д. 8</t>
  </si>
  <si>
    <t>Алданский у, г. Алдан, ул. Гагарина, д. 9</t>
  </si>
  <si>
    <t>1963</t>
  </si>
  <si>
    <t>Алданский у, г. Алдан, ул. Комарова, д. 25</t>
  </si>
  <si>
    <t>Алданский у, г. Алдан, ул. Ленина, д. 33</t>
  </si>
  <si>
    <t>1962</t>
  </si>
  <si>
    <t>Алданский у, г. Алдан, ул. Ленина, д. 47</t>
  </si>
  <si>
    <t>Алданский у, г. Алдан, ул. Октябрьская, д. 6</t>
  </si>
  <si>
    <t>Алданский у, г. Алдан, ул. Пролетарская, д. 12</t>
  </si>
  <si>
    <t>Алданский у, г. Алдан, ул. Тополиная, д. 57</t>
  </si>
  <si>
    <t>МО "Город Томмот"</t>
  </si>
  <si>
    <t>Алданский у, г. Томмот, ул. Крупской, д. 8</t>
  </si>
  <si>
    <t>Алданский у, г. Томмот, ул. Семенова, д. 15</t>
  </si>
  <si>
    <t>Алданский у, г. Томмот, пер. Якутский, д. 16</t>
  </si>
  <si>
    <t>Алданский у, г. Томмот, пер. Якутский, д. 18</t>
  </si>
  <si>
    <t>Алданский у, г. Томмот, ул. Отечественная, д. 5</t>
  </si>
  <si>
    <t>Алданский у, г. Томмот, ул. Отечественная, д. 7</t>
  </si>
  <si>
    <t>Алданский у, г. Томмот, ул. Отечественная, д. 9</t>
  </si>
  <si>
    <t>МО "поселок Ленинский"</t>
  </si>
  <si>
    <t>Алданский у, п. Ленинский, п. Лебединый, ул. Карла Маркса, д. 20</t>
  </si>
  <si>
    <t>Алданский у, п. Ленинский, п. Лебединый, ул. Октябрьская, д. 36</t>
  </si>
  <si>
    <t>Алданский у, п. Ленинский, ул. Ленина, д. 22 кор.А</t>
  </si>
  <si>
    <t>Алданский у, п. Ленинский, ул. Карла Маркса, д. 18</t>
  </si>
  <si>
    <t>Алданский у, п. Ленинский, ул. Стрельцова, д. 39</t>
  </si>
  <si>
    <t>МО "Поселок Нижний Куранах"</t>
  </si>
  <si>
    <t>Алданский у, п. Нижний Куранах, мкр. 1-й, д. 10</t>
  </si>
  <si>
    <t>Алданский у, п. Нижний Куранах, мкр. 1-й, д. 12</t>
  </si>
  <si>
    <t>Алданский у, п. Нижний Куранах, ул. Нагорная, д. 103</t>
  </si>
  <si>
    <t>Алданский у, п. Нижний Куранах, ул. Старательская, д. 84</t>
  </si>
  <si>
    <t>1996</t>
  </si>
  <si>
    <t>Алданский у, п. Нижний Куранах, ул. Строительная, д. 17</t>
  </si>
  <si>
    <t>Алданский у, п. Нижний Куранах, ул. Строительная, д. 19</t>
  </si>
  <si>
    <t>Алданский у, п. Нижний Куранах, ул. Строительная, д. 1Г</t>
  </si>
  <si>
    <t>Алданский у, п. Нижний Куранах, ул. Федоренко, д. 103</t>
  </si>
  <si>
    <t>Алданский у, п. Нижний Куранах, ул. Федоренко, д. 95</t>
  </si>
  <si>
    <t>Алданский у, п. Нижний Куранах, ул. Школьная, д. 31</t>
  </si>
  <si>
    <t>Алданский у, п. Нижний Куранах, мкр. Солнечный, д. 6</t>
  </si>
  <si>
    <t>Алданский у, п. Нижний Куранах, мкр. Солнечный, д. 7</t>
  </si>
  <si>
    <t>Алданский у, п. Нижний Куранах, пер. Школьный, д. 4</t>
  </si>
  <si>
    <t>1961</t>
  </si>
  <si>
    <t>Алданский у, п. Нижний Куранах, пер. Школьный, д. 6</t>
  </si>
  <si>
    <t>Алданский у, п. Нижний Куранах, ул. Строительная, д. 12</t>
  </si>
  <si>
    <t>Алданский у, п. Нижний Куранах, ул. Строительная, д. 18</t>
  </si>
  <si>
    <t>Алданский у, п. Нижний Куранах, ул. Строительная, д. 1В</t>
  </si>
  <si>
    <t>Алданский у, п. Нижний Куранах, ул. Строительная, д. 20</t>
  </si>
  <si>
    <t>Алданский у, п. Нижний Куранах, ул. Строительная, д. 21</t>
  </si>
  <si>
    <t>Алданский у, п. Нижний Куранах, ул. Строительная, д. 7</t>
  </si>
  <si>
    <t>Алданский у, п. Нижний Куранах, ул. Строительная, д. 8</t>
  </si>
  <si>
    <t>Алданский у, п. Нижний Куранах, ул. Строительная, д. 9</t>
  </si>
  <si>
    <t>Алданский у, п. Нижний Куранах, ул. Шахтерская, д. 95</t>
  </si>
  <si>
    <t>Алданский у, п. Нижний Куранах, ул. Школьная, д. 15</t>
  </si>
  <si>
    <t>Алданский у, п. Нижний Куранах, ул. Школьная, д. 21</t>
  </si>
  <si>
    <t>Алданский у, п. Нижний Куранах, ул. Школьная, д. 23</t>
  </si>
  <si>
    <t>Алданский у, п. Нижний Куранах, ул. Юбилейная, д. 15</t>
  </si>
  <si>
    <t>Алданский у, п. Нижний Куранах, ул. Юбилейная, д. 15А</t>
  </si>
  <si>
    <t>ГП "Поселок Чокурдах"</t>
  </si>
  <si>
    <t>Аллаиховский у, п. Чокурдах, пер. С.Дежнева, д. 1</t>
  </si>
  <si>
    <t>Дерево</t>
  </si>
  <si>
    <t>Аллаиховский у, п. Чокурдах, ул. им Ю.Гагарина, д. 11А</t>
  </si>
  <si>
    <t>Аллаиховский у, п. Чокурдах, ул. им Ю.Гагарина, д. 15Г</t>
  </si>
  <si>
    <t>Аллаиховский у, п. Чокурдах, ул. им Ю.Гагарина, д. 17</t>
  </si>
  <si>
    <t>Аллаиховский у, п. Чокурдах, ул. О.Кальвица, д. 20</t>
  </si>
  <si>
    <t>Аллаиховский у, п. Чокурдах, ул. О.Кальвица, д. 28</t>
  </si>
  <si>
    <t>Булунский у, п. Тикси, ул. Академика Федорова, д. 28</t>
  </si>
  <si>
    <t>Булунский у, п. Тикси, ул. Академика Федорова, д. 30</t>
  </si>
  <si>
    <t>Булунский у, п. Тикси, ул. Гагарина, д. 3</t>
  </si>
  <si>
    <t>1965</t>
  </si>
  <si>
    <t>Булунский у, п. Тикси, ул. Гагарина, д. 4</t>
  </si>
  <si>
    <t>Булунский у, п. Тикси, ул. Морская, д. 18</t>
  </si>
  <si>
    <t>Булунский у, п. Тикси, ул. Морская, д. 32</t>
  </si>
  <si>
    <t>Булунский у, п. Тикси, ул. Морская, д. 35А</t>
  </si>
  <si>
    <t>Булунский у, п. Тикси, ул. Морская, д. 46</t>
  </si>
  <si>
    <t>Верхнеколымский у, п. Зырянка, ул. Стадухина, д. 7</t>
  </si>
  <si>
    <t>МО "Город Вилюйск"</t>
  </si>
  <si>
    <t>Вилюйский у, г. Вилюйск, ул. Мира, д. 70 кор.А</t>
  </si>
  <si>
    <t>п. Беркакит, п. Беркакит (г Нерюнгри), ул. Дорожников, д. 4</t>
  </si>
  <si>
    <t>1997</t>
  </si>
  <si>
    <t>п. Беркакит, п. Беркакит (г Нерюнгри), ул. Мусы Джалиля, д. 3</t>
  </si>
  <si>
    <t>п. Беркакит, п. Беркакит (г Нерюнгри), ул. Мусы Джалиля, д. 5</t>
  </si>
  <si>
    <t>п. Серебряный Бор, п. Серебряный Бор (г Нерюнгри), д. 277</t>
  </si>
  <si>
    <t>п. Серебряный Бор, п. Серебряный Бор (г Нерюнгри), д. 118</t>
  </si>
  <si>
    <t>п. Серебряный Бор, п. Серебряный Бор (г Нерюнгри), д. 120</t>
  </si>
  <si>
    <t>п. Серебряный Бор, п. Серебряный Бор (г Нерюнгри), д. 197</t>
  </si>
  <si>
    <t>п. Серебряный Бор, п. Серебряный Бор (г Нерюнгри), д. 208</t>
  </si>
  <si>
    <t>п. Чульман (г Нерюнгри), ул. Титова, д. 13</t>
  </si>
  <si>
    <t>п. Чульман (г Нерюнгри), ул. Гагарина, д. 27</t>
  </si>
  <si>
    <t>п. Чульман (г Нерюнгри), ул. Островского, д. 10</t>
  </si>
  <si>
    <t>п. Чульман (г Нерюнгри), ул. Островского, д. 4</t>
  </si>
  <si>
    <t>п. Чульман (г Нерюнгри), ул. Островского, д. 8</t>
  </si>
  <si>
    <t>п. Чульман (г Нерюнгри), ул. Островского, д. 18А</t>
  </si>
  <si>
    <t>п. Чульман (г Нерюнгри), ул. Советская, д. 30</t>
  </si>
  <si>
    <t>п. Чульман (г Нерюнгри), ул. Циолковского, д. 7</t>
  </si>
  <si>
    <t>2000</t>
  </si>
  <si>
    <t>г. Нерюнгри, пр-кт Геологов, д. 59 кор.1</t>
  </si>
  <si>
    <t>г. Нерюнгри, пр-кт Геологов, д. 63</t>
  </si>
  <si>
    <t>г. Нерюнгри, пр-кт Геологов, д. 67 СПЕЦСЧЕТ</t>
  </si>
  <si>
    <t>г. Нерюнгри, пр-кт Геологов, д. 39</t>
  </si>
  <si>
    <t>г. Нерюнгри, пр-кт Геологов, д. 71</t>
  </si>
  <si>
    <t>г. Нерюнгри, пр-кт Геологов, д. 77 СПЕЦСЧЕТ</t>
  </si>
  <si>
    <t>г. Нерюнгри, пр-кт Геологов, д. 81 кор.3</t>
  </si>
  <si>
    <t>г. Нерюнгри, пр-кт Дружбы Народов, д. 10</t>
  </si>
  <si>
    <t>г. Нерюнгри, пр-кт Дружбы Народов, д. 8 кор.1</t>
  </si>
  <si>
    <t>г. Нерюнгри, пр-кт Дружбы Народов, д. 8 кор.2</t>
  </si>
  <si>
    <t>г. Нерюнгри, пр-кт Дружбы Народов, д. 10 кор.2</t>
  </si>
  <si>
    <t>г. Нерюнгри, пр-кт Дружбы Народов, д. 18 кор.2</t>
  </si>
  <si>
    <t>г. Нерюнгри, пр-кт Дружбы Народов, д. 20</t>
  </si>
  <si>
    <t>г. Нерюнгри, пр-кт Дружбы Народов, д. 23</t>
  </si>
  <si>
    <t>г. Нерюнгри, пр-кт Дружбы Народов, д. 25</t>
  </si>
  <si>
    <t>г. Нерюнгри, пр-кт Дружбы Народов, д. 27 кор.1 СПЕЦСЧЕТ</t>
  </si>
  <si>
    <t>г. Нерюнгри, пр-кт Ленина, д. 1</t>
  </si>
  <si>
    <t>г. Нерюнгри, пр-кт Ленина, д. 1 кор.2</t>
  </si>
  <si>
    <t>г. Нерюнгри, пр-кт Ленина, д. 1 кор.3</t>
  </si>
  <si>
    <t>г. Нерюнгри, пр-кт Ленина, д. 18</t>
  </si>
  <si>
    <t>г. Нерюнгри, пр-кт Ленина, д. 7</t>
  </si>
  <si>
    <t>г. Нерюнгри, пр-кт Мира, д. 15 кор.1</t>
  </si>
  <si>
    <t>г. Нерюнгри, пр-кт Дружбы Народов, д. 14 кор.1</t>
  </si>
  <si>
    <t>г. Нерюнгри, пр-кт Дружбы Народов, д. 37</t>
  </si>
  <si>
    <t>г. Нерюнгри, пр-кт Дружбы Народов, д. 8</t>
  </si>
  <si>
    <t>г. Нерюнгри, пр-кт Ленина, д. 1 кор.1</t>
  </si>
  <si>
    <t>г. Нерюнгри, пр-кт Ленина, д. 6 кор.2</t>
  </si>
  <si>
    <t>г. Нерюнгри, пр-кт Ленина, д. 6 кор.3</t>
  </si>
  <si>
    <t>г. Нерюнгри, пр-кт Мира, д. 17</t>
  </si>
  <si>
    <t>г. Нерюнгри, пр-кт Мира, д. 17 кор.2</t>
  </si>
  <si>
    <t>г. Нерюнгри, пр-кт Мира, д. 3</t>
  </si>
  <si>
    <t>г. Нерюнгри, ул. Аммосова, д. 12</t>
  </si>
  <si>
    <t>г. Нерюнгри, ул. Аммосова, д. 14</t>
  </si>
  <si>
    <t>г. Нерюнгри, ул. Аммосова, д. 4</t>
  </si>
  <si>
    <t>г. Нерюнгри, ул. им Кравченко, д. 11</t>
  </si>
  <si>
    <t>г. Нерюнгри, ул. им Кравченко, д. 19 кор.2</t>
  </si>
  <si>
    <t>г. Нерюнгри, ул. им Кравченко, д. 21 кор.1</t>
  </si>
  <si>
    <t>г. Нерюнгри, ул. Карла Маркса, д. 1 кор.3</t>
  </si>
  <si>
    <t>г. Нерюнгри, ул. Карла Маркса, д. 1 кор.4</t>
  </si>
  <si>
    <t>г. Нерюнгри, ул. Карла Маркса, д. 25 кор.1</t>
  </si>
  <si>
    <t>г. Нерюнгри, ул. Карла Маркса, д. 27 кор.1</t>
  </si>
  <si>
    <t>г. Нерюнгри, ул. Карла Маркса, д. 27 кор.2</t>
  </si>
  <si>
    <t>г. Нерюнгри, ул. Лужников, д. 3 кор.1</t>
  </si>
  <si>
    <t>г. Нерюнгри, ул. Новостроевская, д. 5</t>
  </si>
  <si>
    <t>г. Нерюнгри, ул. Сосновая, д. 4</t>
  </si>
  <si>
    <t>г. Нерюнгри, ул. Строителей, д. 3 кор.1</t>
  </si>
  <si>
    <t>г. Нерюнгри, ул. Строителей, д. 3 кор.2</t>
  </si>
  <si>
    <t>г. Нерюнгри, ул. Чурапчинская, д. 39</t>
  </si>
  <si>
    <t>г. Нерюнгри, ул. Чурапчинская, д. 40</t>
  </si>
  <si>
    <t>г. Нерюнгри, ул. Южно-Якутская, д. 25 кор.1</t>
  </si>
  <si>
    <t>г. Нерюнгри, ул. Южно-Якутская, д. 45</t>
  </si>
  <si>
    <t>г. Нерюнгри, ул. им Кравченко, д. 18 кор.1</t>
  </si>
  <si>
    <t>г. Нерюнгри, ул. Карла Маркса, д. 3 кор.2 СПЕЦСЧЕТ</t>
  </si>
  <si>
    <t>г. Нерюнгри, ул. Лужников, д. 5</t>
  </si>
  <si>
    <t>г. Нерюнгри, ул. Платона Ойунского, д. 1</t>
  </si>
  <si>
    <t>г. Нерюнгри, ул. Тимптонская, д. 3</t>
  </si>
  <si>
    <t>г. Нерюнгри, ул. Тимптонская, д. 7</t>
  </si>
  <si>
    <t>г. Нерюнгри, ул. Чурапчинская, д. 50</t>
  </si>
  <si>
    <t>г. Нерюнгри, ул. Южно-Якутская, д. 28</t>
  </si>
  <si>
    <t>г. Нерюнгри, ул. Южно-Якутская, д. 36 кор.1</t>
  </si>
  <si>
    <t>г. Нерюнгри, ул. Южно-Якутская, д. 39 кор.1</t>
  </si>
  <si>
    <t>г. Нерюнгри, ул. Южно-Якутская, д. 47</t>
  </si>
  <si>
    <t>г. Якутск, с. Тулагино, ул. Связистов, д. 1</t>
  </si>
  <si>
    <t>г. Якутск, с. Тулагино, ул. Связистов, д. 2</t>
  </si>
  <si>
    <t>г. Якутск, с. Сырдах, ул. Мира, д. 9</t>
  </si>
  <si>
    <t>г. Якутск, с. Хатассы, ул. Каландарашвили, д. 4</t>
  </si>
  <si>
    <t>г. Якутск, с. Хатассы, ул. Ленина, д. 67</t>
  </si>
  <si>
    <t>г. Якутск, с. Хатассы, ул. Ленина, д. 67 кор.1</t>
  </si>
  <si>
    <t>г. Якутск, с. Хатассы, ул. Каландарашвили, д. 4 кор.1</t>
  </si>
  <si>
    <t>г. Якутск, мкр. 202-й, д. 5</t>
  </si>
  <si>
    <t>г. Якутск, мкр. Кангалассы, ул. 26 партсъезда, д. 3</t>
  </si>
  <si>
    <t>г. Якутск, мкр. Марха, тракт Маганский 2 км, д. 2</t>
  </si>
  <si>
    <t>г. Якутск, мкр. Марха, ул. О.Кошевого, д. 67 кор.1</t>
  </si>
  <si>
    <t>г. Якутск, мкр. Марха, ул. О.Кошевого, д. 69</t>
  </si>
  <si>
    <t>г. Якутск, мкр. Марха, ул. О.Кошевого, д. 71</t>
  </si>
  <si>
    <t>г. Якутск, мкр. Марха, ул. Совхозная, д. 8</t>
  </si>
  <si>
    <t>г. Якутск, мкр. Марха, ул. Совхозная, д. 9</t>
  </si>
  <si>
    <t>г. Якутск, мкр. Птицефабрика, д. 7</t>
  </si>
  <si>
    <t>г. Якутск, пр-кт Ленина, д. 7</t>
  </si>
  <si>
    <t>г. Якутск, пр-кт Ленина, д. 11 кор.2</t>
  </si>
  <si>
    <t>г. Якутск, пр-кт Ленина, д. 16</t>
  </si>
  <si>
    <t>г. Якутск, ул. Богатырева, д. 11 кор.1</t>
  </si>
  <si>
    <t>г. Якутск, ул. Дежнева, д. 75</t>
  </si>
  <si>
    <t>г. Якутск, ул. Горького, д. 96</t>
  </si>
  <si>
    <t>г. Якутск, ул. Жорницкого, д. 38</t>
  </si>
  <si>
    <t>г. Якутск, ул. Дзержинского, д. 33</t>
  </si>
  <si>
    <t>г. Якутск, ул. Дзержинского, д. 9</t>
  </si>
  <si>
    <t>г. Якутск, ул. Ильменская, д. 63</t>
  </si>
  <si>
    <t>г. Якутск, ул. Каландаришвили, д. 1</t>
  </si>
  <si>
    <t>г. Якутск, ул. Каландаришвили, д. 38 кор.2</t>
  </si>
  <si>
    <t>г. Якутск, ул. Каландаришвили, д. 38 кор.3</t>
  </si>
  <si>
    <t>г. Якутск, ул. Каландаришвили, д. 40 кор.1</t>
  </si>
  <si>
    <t>г. Якутск, ул. Каландаришвили, д. 40 кор.4</t>
  </si>
  <si>
    <t>г. Якутск, ул. Каландаришвили, д. 40 кор.7</t>
  </si>
  <si>
    <t>г. Якутск, ул. Каландаришвили, д. 40 кор.8</t>
  </si>
  <si>
    <t>г. Якутск, ул. Кальвица, д. 1 кор.1</t>
  </si>
  <si>
    <t>г. Якутск, ул. Кальвица, д. 2 кор.3</t>
  </si>
  <si>
    <t>г. Якутск, ул. Кальвица, д. 2 кор.1</t>
  </si>
  <si>
    <t>г. Якутск, ул. Кальвица, д. 2 кор.2</t>
  </si>
  <si>
    <t>г. Якутск, ул. Кирова, д. 34</t>
  </si>
  <si>
    <t>г. Якутск, ул. Кузьмина, д. 34</t>
  </si>
  <si>
    <t>г. Якутск, ул. Кулаковского, д. 30</t>
  </si>
  <si>
    <t>г. Якутск, ул. Маяковского, д. 108</t>
  </si>
  <si>
    <t>г. Якутск, ул. Маяковского, д. 110 кор.1</t>
  </si>
  <si>
    <t>г. Якутск, ул. Маяковского, д. 110 кор.2</t>
  </si>
  <si>
    <t>г. Якутск, ул. Маяковского, д. 112</t>
  </si>
  <si>
    <t>г. Якутск, ул. Маяковского, д. 114</t>
  </si>
  <si>
    <t>г. Якутск, ул. Маяковского, д. 77 кор.1</t>
  </si>
  <si>
    <t>г. Якутск, ул. Маяковского, д. 96</t>
  </si>
  <si>
    <t>г. Якутск, ул. Мерзлотная, д. 29</t>
  </si>
  <si>
    <t>г. Якутск, ул. Можайского, д. 21 кор.1</t>
  </si>
  <si>
    <t>г. Якутск, ул. Можайского, д. 19</t>
  </si>
  <si>
    <t>г. Якутск, ул. Можайского, д. 19 кор.1</t>
  </si>
  <si>
    <t>г. Якутск, ул. Можайского, д. 21</t>
  </si>
  <si>
    <t>г. Якутск, ул. Можайского, д. 17 кор.5</t>
  </si>
  <si>
    <t>г. Якутск, ул. Октябрьская, д. 26 кор.1</t>
  </si>
  <si>
    <t>г. Якутск, ул. Октябрьская, д. 26 кор.2</t>
  </si>
  <si>
    <t>г. Якутск, ул. Октябрьская, д. 26 кор.3</t>
  </si>
  <si>
    <t>г. Якутск, ул. Октябрьская, д. 5</t>
  </si>
  <si>
    <t>г. Якутск, ул. Орджоникидзе, д. 7 кор.2</t>
  </si>
  <si>
    <t>г. Якутск, ул. Орджоникидзе, д. 44</t>
  </si>
  <si>
    <t>г. Якутск, ул. Орджоникидзе, д. 33</t>
  </si>
  <si>
    <t>г. Якутск, ул. Орджоникидзе, д. 43 СПЕЦСЧЕТ</t>
  </si>
  <si>
    <t>г. Якутск, ул. Орджоникидзе, д. 46</t>
  </si>
  <si>
    <t>г. Якутск, ул. Петра Алексеева, д. 4 кор.1</t>
  </si>
  <si>
    <t>г. Якутск, ул. Петра Алексеева, д. 4 кор.2</t>
  </si>
  <si>
    <t>г. Якутск, ул. Петра Алексеева, д. 6</t>
  </si>
  <si>
    <t>г. Якутск, ул. Петра Алексеева, д. 6 кор.2</t>
  </si>
  <si>
    <t>г. Якутск, ул. Петра Алексеева, д. 12 кор.1</t>
  </si>
  <si>
    <t>г. Якутск, ул. Петровского, д. 10 СПЕЦСЧЕТ</t>
  </si>
  <si>
    <t>г. Якутск, ул. Пояркова, д. 12</t>
  </si>
  <si>
    <t>г. Якутск, ул. Стадухина, д. 80</t>
  </si>
  <si>
    <t>г. Якутск, ул. Стадухина, д. 86</t>
  </si>
  <si>
    <t>г. Якутск, ул. Семена Данилова, д. 30</t>
  </si>
  <si>
    <t>г. Якутск, ул. Хабарова, д. 21</t>
  </si>
  <si>
    <t>г. Якутск, ул. Халтурина, д. 6</t>
  </si>
  <si>
    <t>г. Якутск, ул. Челюскина, д. 6 кор.3</t>
  </si>
  <si>
    <t>г. Якутск, ул. Якова Потапова, д. 19 кор.1</t>
  </si>
  <si>
    <t>г. Якутск, ул. Ярославского, д. 32</t>
  </si>
  <si>
    <t>г. Якутск, ул. Ярославского, д. 19 кор.1</t>
  </si>
  <si>
    <t>г. Якутск, ш. Сергеляхское 12 км, д. 7</t>
  </si>
  <si>
    <t>г. Якутск, ш. Сергеляхское 13 км, д. 1</t>
  </si>
  <si>
    <t>ГО Жатай, п. Жатай, ул. Северная, д. 21</t>
  </si>
  <si>
    <t>ГО Жатай, п. Жатай, ул. Северная, д. 27</t>
  </si>
  <si>
    <t>ГО Жатай, п. Жатай, ул. Северная, д. 33/1</t>
  </si>
  <si>
    <t>ГО Жатай, п. Жатай, ул. Северная, д. 44</t>
  </si>
  <si>
    <t>1958</t>
  </si>
  <si>
    <t>ГО Жатай, п. Жатай, ул. Северная, д. 54</t>
  </si>
  <si>
    <t>Ленский у, г. Ленск, ул. Дзержинского, д. 23</t>
  </si>
  <si>
    <t>Ленский у, г. Ленск, ул. Дзержинского, д. 25</t>
  </si>
  <si>
    <t>Ленский у, г. Ленск, ул. Дзержинского, д. 27</t>
  </si>
  <si>
    <t>Ленский у, г. Ленск, ул. Ленина, д. 56 кор.А</t>
  </si>
  <si>
    <t>Ленский у, г. Ленск, ул. Ленина, д. 71</t>
  </si>
  <si>
    <t>Ленский у, г. Ленск, ул. Ойунского, д. 26</t>
  </si>
  <si>
    <t>Ленский у, г. Ленск, ул. Ойунского, д. 28</t>
  </si>
  <si>
    <t>Ленский у, г. Ленск, ул. Ойунского, д. 34</t>
  </si>
  <si>
    <t>Ленский у, г. Ленск, ул. Орджоникидзе, д. 7</t>
  </si>
  <si>
    <t>Ленский у, г. Ленск, ул. Первомайская, д. 22</t>
  </si>
  <si>
    <t>Ленский у, г. Ленск, ул. Первомайская, д. 26</t>
  </si>
  <si>
    <t>Ленский у, г. Ленск, ул. Первомайская, д. 5</t>
  </si>
  <si>
    <t>Ленский у, г. Ленск, ул. Победы, д. 22</t>
  </si>
  <si>
    <t>Ленский у, г. Ленск, ул. Пролетарская, д. 15</t>
  </si>
  <si>
    <t>Ленский у, г. Ленск, ул. Пролетарская, д. 3</t>
  </si>
  <si>
    <t>Ленский у, г. Ленск, ул. Пролетарская, д. 5</t>
  </si>
  <si>
    <t>Мирнинский у, г. Мирный, пр-кт Ленинградский, д. 1 кор.1</t>
  </si>
  <si>
    <t>Мирнинский у, г. Мирный, ул. Ленина, д. 10</t>
  </si>
  <si>
    <t>Мирнинский у, г. Мирный, ул. Ленина, д. 10 кор.А</t>
  </si>
  <si>
    <t>Мирнинский у, г. Мирный, ул. Ленина, д. 12</t>
  </si>
  <si>
    <t>Мирнинский у, г. Мирный, ул. Ленина, д. 14</t>
  </si>
  <si>
    <t>Мирнинский у, г. Мирный, ул. Ленина, д. 20 кор.А</t>
  </si>
  <si>
    <t>Мирнинский у, г. Мирный, ул. Ленина, д. 23</t>
  </si>
  <si>
    <t>Мирнинский у, г. Мирный, ул. Ленина, д. 34</t>
  </si>
  <si>
    <t>Мирнинский у, г. Мирный, ул. Ленина, д. 35</t>
  </si>
  <si>
    <t>Мирнинский у, г. Мирный, ул. Ленина, д. 35 кор.А</t>
  </si>
  <si>
    <t>Мирнинский у, г. Мирный, ул. Ленина, д. 38</t>
  </si>
  <si>
    <t>Мирнинский у, г. Мирный, ул. Московская, д. 10</t>
  </si>
  <si>
    <t>Мирнинский у, г. Мирный, ул. Московская, д. 12</t>
  </si>
  <si>
    <t>Мирнинский у, г. Мирный, ул. Московская, д. 4</t>
  </si>
  <si>
    <t>Мирнинский у, г. Мирный, ул. Московская, д. 6</t>
  </si>
  <si>
    <t>Мирнинский у, г. Мирный, ул. Московская, д. 8</t>
  </si>
  <si>
    <t>Мирнинский у, г. Мирный, ул. Ойунского, д. 36</t>
  </si>
  <si>
    <t>Мирнинский у, г. Мирный, ул. Ойунского, д. 41</t>
  </si>
  <si>
    <t>Мирнинский у, г. Мирный, ул. Советская, д. 14</t>
  </si>
  <si>
    <t>Мирнинский у, г. Мирный, ул. Советская, д. 19</t>
  </si>
  <si>
    <t>Мирнинский у, г. Мирный, ул. Советская, д. 8</t>
  </si>
  <si>
    <t>Мирнинский у, г. Мирный, ул. Солдатова, д. 3</t>
  </si>
  <si>
    <t>Мирнинский у, г. Мирный, ул. Тихонова, д. 12</t>
  </si>
  <si>
    <t>Мирнинский у, г. Мирный, ул. Тихонова, д. 2</t>
  </si>
  <si>
    <t>Мирнинский у, г. Мирный, ш. 50 лет Октября, д. 12 кор.1</t>
  </si>
  <si>
    <t>Мирнинский у, г. Мирный, ш. 50 лет Октября, д. 5</t>
  </si>
  <si>
    <t>МО "Поселок Светлый"</t>
  </si>
  <si>
    <t>Мирнинский у, п. Светлый, ул. Дружбы Народов, д. 13</t>
  </si>
  <si>
    <t>Мирнинский у, п. Светлый, ул. Дружбы Народов, д. 3</t>
  </si>
  <si>
    <t>Мирнинский у, п. Светлый, ул. Дружбы Народов, д. 5</t>
  </si>
  <si>
    <t>Мирнинский у, п. Светлый, ул. Дружбы Народов, д. 7</t>
  </si>
  <si>
    <t>Мирнинский у, п. Светлый, ул. Дружбы Народов, д. 9</t>
  </si>
  <si>
    <t>МО "Ленский наслег"</t>
  </si>
  <si>
    <t>Намский у, Ленский н-г, с. Намцы, ул. Ржевская, д. 5 кор. 1</t>
  </si>
  <si>
    <t>Намский у, Ленский н-г, с. Намцы, ул. Ржевская, д. 5</t>
  </si>
  <si>
    <t>Намский у, Ленский н-г, с. Намцы, ул. Чернышевского, д. 22</t>
  </si>
  <si>
    <t>Намский у, Ленский н-г, с. Намцы, ул. Чернышевского, д. 30</t>
  </si>
  <si>
    <t>МО "Город Нюрба"</t>
  </si>
  <si>
    <t>Нюрбинский у, г. Нюрба, кв-л Энергетик, д. 67</t>
  </si>
  <si>
    <t>Нюрбинский у, г. Нюрба, кв-л Энергетик, д. 7</t>
  </si>
  <si>
    <t>Нюрбинский у, г. Нюрба, кв-л Энергетик, д. 71</t>
  </si>
  <si>
    <t>Нюрбинский у, г. Нюрба, кв-л Энергетик, д. 75</t>
  </si>
  <si>
    <t>Хангаласский у, п. Мохсоголлох, ул. Соколиная, д. 21</t>
  </si>
  <si>
    <t>Алданский у, г. Алдан, ул. Гагарина, д. 3</t>
  </si>
  <si>
    <t>Алданский у, п. Нижний Куранах, мкр. 1-й, д. 15</t>
  </si>
  <si>
    <t>Алданский у, п. Нижний Куранах, мкр. Солнечный, д. 5</t>
  </si>
  <si>
    <t>Алданский у, п. Нижний Куранах, ул. Нагорная, д. 97А</t>
  </si>
  <si>
    <t>Алданский у, п. Нижний Куранах, ул. Строительная, д. 7А</t>
  </si>
  <si>
    <t>Алданский у, п. Нижний Куранах, ул. Федоренко, д. 87</t>
  </si>
  <si>
    <t>Алданский у, п. Нижний Куранах, ул. Федоренко, д. 89</t>
  </si>
  <si>
    <t>Алданский у, п. Нижний Куранах, ул. Федоренко, д. 93</t>
  </si>
  <si>
    <t>Аллаиховский у, п. Чокурдах, ул. им Ленина, д. 31</t>
  </si>
  <si>
    <t>Аллаиховский у, п. Чокурдах, ул. Советская, д. 7</t>
  </si>
  <si>
    <t>Аллаиховский у, п. Чокурдах, пер. С.Дежнева, д. 11</t>
  </si>
  <si>
    <t>Аллаиховский у, п. Чокурдах, ул. им Ленина, д. 1А</t>
  </si>
  <si>
    <t>Аллаиховский у, п. Чокурдах, ул. им Ю.Гагарина, д. 7Б</t>
  </si>
  <si>
    <t>Булунский у, п. Тикси, ул. Академика Федорова, д. 24</t>
  </si>
  <si>
    <t>Булунский у, п. Тикси, ул. Трусова, д. 9</t>
  </si>
  <si>
    <t>Верхнеколымский у, п. Зырянка, ул. Леликова, д. 8</t>
  </si>
  <si>
    <t>п. Беркакит, п. Беркакит (г Нерюнгри), ул. Мусы Джалиля, д. 1</t>
  </si>
  <si>
    <t>п. Беркакит, п. Беркакит (г Нерюнгри), ул. Мусы Джалиля, д. 11</t>
  </si>
  <si>
    <t>п. Беркакит, п. Беркакит (г Нерюнгри), ул. Мусы Джалиля, д. 7</t>
  </si>
  <si>
    <t>п. Беркакит, п. Беркакит (г Нерюнгри), ул. Мусы Джалиля, д. 9</t>
  </si>
  <si>
    <t>п. Беркакит, п. Беркакит (г Нерюнгри), ул. Октябрьская, д. 2</t>
  </si>
  <si>
    <t>п. Беркакит, п. Беркакит (г Нерюнгри), ул. Оптимистов, д. 1</t>
  </si>
  <si>
    <t>п. Беркакит, п. Беркакит (г Нерюнгри), ул. Оптимистов, д. 3</t>
  </si>
  <si>
    <t>п. Беркакит, п. Беркакит (г Нерюнгри), ул. Школьная, д. 7</t>
  </si>
  <si>
    <t>п. Чульман (г Нерюнгри), ул. Островского, д. 15</t>
  </si>
  <si>
    <t>п. Чульман (г Нерюнгри), ул. Циолковского, д. 2</t>
  </si>
  <si>
    <t>п. Чульман (г Нерюнгри), ул. Школьная, д. 12</t>
  </si>
  <si>
    <t>п. Чульман (г Нерюнгри), ул. Строительная, д. 12</t>
  </si>
  <si>
    <t>г. Нерюнгри, пр-кт Мира, д. 27 кор.2</t>
  </si>
  <si>
    <t>г. Нерюнгри, пр-кт Мира, д. 3 кор.1</t>
  </si>
  <si>
    <t>г. Нерюнгри, ул. им Кравченко, д. 10</t>
  </si>
  <si>
    <t>г. Нерюнгри, ул. им Кравченко, д. 12</t>
  </si>
  <si>
    <t>г. Нерюнгри, ул. им Кравченко, д. 17 кор.1</t>
  </si>
  <si>
    <t>г. Нерюнгри, ул. им Кравченко, д. 20</t>
  </si>
  <si>
    <t>г. Нерюнгри, ул. им Кравченко, д. 20 кор.1</t>
  </si>
  <si>
    <t>г. Нерюнгри, ул. им Кравченко, д. 25</t>
  </si>
  <si>
    <t>г. Нерюнгри, ул. им Кравченко, д. 3</t>
  </si>
  <si>
    <t>г. Нерюнгри, ул. им Кравченко, д. 4</t>
  </si>
  <si>
    <t>г. Нерюнгри, ул. им Кравченко, д. 6</t>
  </si>
  <si>
    <t>г. Нерюнгри, ул. им Кравченко, д. 8</t>
  </si>
  <si>
    <t>г. Нерюнгри, ул. Карла Маркса, д. 1 кор.1</t>
  </si>
  <si>
    <t>г. Нерюнгри, ул. Карла Маркса, д. 13</t>
  </si>
  <si>
    <t>г. Нерюнгри, ул. Карла Маркса, д. 16 кор.1</t>
  </si>
  <si>
    <t>г. Нерюнгри, ул. Карла Маркса, д. 17 кор.1</t>
  </si>
  <si>
    <t>г. Нерюнгри, ул. Карла Маркса, д. 19 кор.1</t>
  </si>
  <si>
    <t>г. Нерюнгри, ул. Карла Маркса, д. 20</t>
  </si>
  <si>
    <t>г. Нерюнгри, ул. Карла Маркса, д. 25 кор.3</t>
  </si>
  <si>
    <t>г. Нерюнгри, ул. Карла Маркса, д. 29 кор.1</t>
  </si>
  <si>
    <t>г. Нерюнгри, ул. Карла Маркса, д. 9 кор.1</t>
  </si>
  <si>
    <t>г. Нерюнгри, ул. Карла Маркса, д. 9 кор.2</t>
  </si>
  <si>
    <t>г. Нерюнгри, ул. Карла Маркса, д. 9 кор.3</t>
  </si>
  <si>
    <t>г. Нерюнгри, ул. Карла Маркса, д. 9 кор.4 СПЕЦСЧЕТ</t>
  </si>
  <si>
    <t>г. Нерюнгри, ул. Новостроевская, д. 3</t>
  </si>
  <si>
    <t>г. Нерюнгри, ул. Строителей, д. 1</t>
  </si>
  <si>
    <t>г. Нерюнгри, ул. Тимптонская, д. 3 кор.1</t>
  </si>
  <si>
    <t>г. Нерюнгри, ул. Чурапчинская, д. 37 кор.1</t>
  </si>
  <si>
    <t>г. Нерюнгри, ул. Чурапчинская, д. 37 кор.2</t>
  </si>
  <si>
    <t>г. Нерюнгри, ул. Чурапчинская, д. 37 кор.3</t>
  </si>
  <si>
    <t>г. Нерюнгри, ул. Чурапчинская, д. 46</t>
  </si>
  <si>
    <t>г. Нерюнгри, ул. Чурапчинская, д. 48</t>
  </si>
  <si>
    <t>г. Нерюнгри, ул. Южно-Якутская, д. 24</t>
  </si>
  <si>
    <t>г. Нерюнгри, ул. Южно-Якутская, д. 30</t>
  </si>
  <si>
    <t>г. Нерюнгри, ул. Южно-Якутская, д. 31</t>
  </si>
  <si>
    <t>г. Нерюнгри, ул. Южно-Якутская, д. 31 кор.1</t>
  </si>
  <si>
    <t>г. Нерюнгри, ул. Южно-Якутская, д. 31 кор.2</t>
  </si>
  <si>
    <t>г. Нерюнгри, ул. Южно-Якутская, д. 38</t>
  </si>
  <si>
    <t>г. Якутск, мкр. Кангалассы, ул. 26 партсъезда, д. 2</t>
  </si>
  <si>
    <t>г. Якутск, с. Табага, ул. Комсомольская, д. 9</t>
  </si>
  <si>
    <t>г. Якутск, с. Хатассы, ул. Каландарашвили, д. 2</t>
  </si>
  <si>
    <t>г. Якутск, мкр. Борисовка 1, д. 56</t>
  </si>
  <si>
    <t>г. Якутск, пр-кт Ленина, д. 10</t>
  </si>
  <si>
    <t>1957</t>
  </si>
  <si>
    <t>г. Якутск, пр-кт Ленина, д. 11</t>
  </si>
  <si>
    <t>г. Якутск, пр-кт Ленина, д. 21</t>
  </si>
  <si>
    <t>1954</t>
  </si>
  <si>
    <t>г. Якутск, пр-кт Ленина, д. 23</t>
  </si>
  <si>
    <t>г. Якутск, пр-кт Ленина, д. 34</t>
  </si>
  <si>
    <t>г. Якутск, пр-кт Ленина, д. 35</t>
  </si>
  <si>
    <t>г. Якутск, пр-кт Ленина, д. 36</t>
  </si>
  <si>
    <t>г. Якутск, пр-кт Ленина, д. 37</t>
  </si>
  <si>
    <t>г. Якутск, пр-кт Ленина, д. 38</t>
  </si>
  <si>
    <t>г. Якутск, пр-кт Ленина, д. 44</t>
  </si>
  <si>
    <t>г. Якутск, пр-кт Ленина, д. 46</t>
  </si>
  <si>
    <t>г. Якутск, пр-кт Ленина, д. 6</t>
  </si>
  <si>
    <t>г. Якутск, пр-кт Ленина, д. 7 кор.2</t>
  </si>
  <si>
    <t>г. Якутск, пр-кт Ленина, д. 9</t>
  </si>
  <si>
    <t>г. Якутск, ул. 50 лет Советской Армии, д. 25 кор.2</t>
  </si>
  <si>
    <t>г. Якутск, ул. Автодорожная, д. 36 кор.6</t>
  </si>
  <si>
    <t>г. Якутск, ул. Бекетова, д. 11 кор.1</t>
  </si>
  <si>
    <t>г. Якутск, ул. Бестужева-Марлинского, д. 1 кор.1</t>
  </si>
  <si>
    <t>г. Якутск, ул. Билибина, д. 19 кор.1</t>
  </si>
  <si>
    <t>г. Якутск, ул. Билибина, д. 19 кор.2</t>
  </si>
  <si>
    <t>г. Якутск, ул. Воинская, д. 9</t>
  </si>
  <si>
    <t>г. Якутск, ул. Горького, д. 94</t>
  </si>
  <si>
    <t>г. Якутск, ул. Дежнева, д. 89 кор.2</t>
  </si>
  <si>
    <t>г. Якутск, ул. Дежнева, д. 91</t>
  </si>
  <si>
    <t>г. Якутск, ул. Дзержинского, д. 20 кор.1</t>
  </si>
  <si>
    <t>г. Якутск, ул. Дзержинского, д. 22 кор.4</t>
  </si>
  <si>
    <t>г. Якутск, ул. Дзержинского, д. 26</t>
  </si>
  <si>
    <t>г. Якутск, ул. Дзержинского, д. 28</t>
  </si>
  <si>
    <t>г. Якутск, ул. Дзержинского, д. 36</t>
  </si>
  <si>
    <t>г. Якутск, ул. Дзержинского, д. 36 кор.1</t>
  </si>
  <si>
    <t>г. Якутск, ул. Дзержинского, д. 31 кор.1</t>
  </si>
  <si>
    <t>г. Якутск, ул. Дзержинского, д. 15</t>
  </si>
  <si>
    <t>г. Якутск, ул. Дзержинского, д. 15/1</t>
  </si>
  <si>
    <t>г. Якутск, ул. Каландаришвили, д. 23 кор.2</t>
  </si>
  <si>
    <t>2003</t>
  </si>
  <si>
    <t>г. Якутск, ул. Каландаришвили, д. 25 кор.2</t>
  </si>
  <si>
    <t>г. Якутск, ул. Кирова, д. 27 кор.1</t>
  </si>
  <si>
    <t>г. Якутск, ул. Клары Цеткин, д. 18</t>
  </si>
  <si>
    <t>г. Якутск, ул. Космонавтов, д. 17 кор.1</t>
  </si>
  <si>
    <t>г. Якутск, ул. Крупской, д. 21</t>
  </si>
  <si>
    <t>г. Якутск, ул. Курашова, д. 1 кор.1</t>
  </si>
  <si>
    <t>г. Якутск, ул. Лермонтова, д. 23 кор.2</t>
  </si>
  <si>
    <t>г. Якутск, ул. Лермонтова, д. 24</t>
  </si>
  <si>
    <t>г. Якутск, ул. Лермонтова, д. 27 кор.1</t>
  </si>
  <si>
    <t>г. Якутск, ул. Лермонтова, д. 29 кор.1</t>
  </si>
  <si>
    <t>г. Якутск, ул. Лонгинова, д. 38 кор.1</t>
  </si>
  <si>
    <t>г. Якутск, ул. Мерзлотная, д. 28</t>
  </si>
  <si>
    <t>г. Якутск, ул. Можайского, д. 17 кор.1</t>
  </si>
  <si>
    <t>г. Якутск, ул. Можайского, д. 19 кор.2</t>
  </si>
  <si>
    <t>г. Якутск, ул. Октябрьская, д. 21</t>
  </si>
  <si>
    <t>1960</t>
  </si>
  <si>
    <t>г. Якутск, ул. Орджоникидзе, д. 37</t>
  </si>
  <si>
    <t>г. Якутск, ул. Очиченко, д. 25 кор.2</t>
  </si>
  <si>
    <t>г. Якутск, ул. Очиченко, д. 5 кор.1</t>
  </si>
  <si>
    <t>г. Якутск, ул. Очиченко, д. 3 кор.4</t>
  </si>
  <si>
    <t>г. Якутск, ул. Петра Алексеева, д. 12</t>
  </si>
  <si>
    <t>г. Якутск, ул. Петра Алексеева, д. 12 кор.2</t>
  </si>
  <si>
    <t>г. Якутск, ул. Петра Алексеева, д. 73</t>
  </si>
  <si>
    <t>г. Якутск, ул. Петра Алексеева, д. 75</t>
  </si>
  <si>
    <t>г. Якутск, ул. Петра Алексеева, д. 79</t>
  </si>
  <si>
    <t>г. Якутск, ул. Петра Алексеева, д. 8</t>
  </si>
  <si>
    <t>г. Якутск, ул. Петра Алексеева, д. 4</t>
  </si>
  <si>
    <t>г. Якутск, ул. Петра Алексеева, д. 49 кор.1</t>
  </si>
  <si>
    <t>г. Якутск, ул. Петра Алексеева, д. 95</t>
  </si>
  <si>
    <t>г. Якутск, ул. Пояркова, д. 10</t>
  </si>
  <si>
    <t>г. Якутск, ул. Северная, д. 7</t>
  </si>
  <si>
    <t>г. Якутск, ул. Сергеляхская, д. 10 кор.2</t>
  </si>
  <si>
    <t>г. Якутск, ул. Стадухина, д. 82</t>
  </si>
  <si>
    <t>г. Якутск, ул. Стадухина, д. 84</t>
  </si>
  <si>
    <t>г. Якутск, ул. Стадухина, д. 80 кор.2</t>
  </si>
  <si>
    <t>г. Якутск, ул. Труда, д. 1</t>
  </si>
  <si>
    <t>г. Якутск, ул. Федора Попова, д. 14 кор.3</t>
  </si>
  <si>
    <t>г. Якутск, ул. Федора Попова, д. 18 кор.2</t>
  </si>
  <si>
    <t>г. Якутск, ул. Федора Попова, д. 14 кор.1</t>
  </si>
  <si>
    <t>г. Якутск, ул. Федора Попова, д. 16 кор.2</t>
  </si>
  <si>
    <t>г. Якутск, ул. Хабарова, д. 27</t>
  </si>
  <si>
    <t>г. Якутск, ул. Хабарова, д. 3</t>
  </si>
  <si>
    <t>г. Якутск, ул. Хабарова, д. 7</t>
  </si>
  <si>
    <t>г. Якутск, ул. Хабарова, д. 19 кор.4</t>
  </si>
  <si>
    <t>г. Якутск, ул. Хабарова, д. 5</t>
  </si>
  <si>
    <t>г. Якутск, ул. Халтурина, д. 2</t>
  </si>
  <si>
    <t>г. Якутск, ул. Халтурина, д. 6 кор.1</t>
  </si>
  <si>
    <t>г. Якутск, ул. Халтурина, д. 7 кор.2</t>
  </si>
  <si>
    <t>г. Якутск, ул. Чернышевского, д. 114 кор.8</t>
  </si>
  <si>
    <t>г. Якутск, ул. Чиряева, д. 8</t>
  </si>
  <si>
    <t>г. Якутск, ул. Чиряева, д. 1 кор.1</t>
  </si>
  <si>
    <t>г. Якутск, ул. Шавкунова, д. 103/1</t>
  </si>
  <si>
    <t>г. Якутск, ул. Ярославского, д. 2</t>
  </si>
  <si>
    <t>г. Якутск, ул. Ярославского, д. 30 кор.1</t>
  </si>
  <si>
    <t>г. Якутск, ул. Ярославского, д. 39 кор.1</t>
  </si>
  <si>
    <t>ГО Жатай, п. Жатай, ул. Северная, д. 19</t>
  </si>
  <si>
    <t>ГО Жатай, п. Жатай, ул. Северная, д. 21/1</t>
  </si>
  <si>
    <t>ГО Жатай, п. Жатай, ул. Северная, д. 23/1</t>
  </si>
  <si>
    <t>ГО Жатай, п. Жатай, ул. Северная, д. 37</t>
  </si>
  <si>
    <t>ГО Жатай, п. Жатай, ул. Строда, д. 4</t>
  </si>
  <si>
    <t>Ленский у, г. Ленск, ул. Ленина, д. 64 кор.Б</t>
  </si>
  <si>
    <t>Ленский у, г. Ленск, ул. Ленина, д. 73</t>
  </si>
  <si>
    <t>Ленский у, г. Ленск, ул. Первомайская, д. 10</t>
  </si>
  <si>
    <t>Ленский у, г. Ленск, ул. Первомайская, д. 18</t>
  </si>
  <si>
    <t>Ленский у, г. Ленск, ул. Первомайская, д. 9</t>
  </si>
  <si>
    <t>Ленский у, г. Ленск, ул. Набережная, д. 101</t>
  </si>
  <si>
    <t>МО "Поселок Пеледуй"</t>
  </si>
  <si>
    <t>Ленский у, п. Пеледуй, ул. Майская, д. 31</t>
  </si>
  <si>
    <t>Мирнинский у, г. Мирный, пр-кт Ленинградский, д. 19</t>
  </si>
  <si>
    <t>Мирнинский у, г. Мирный, пр-кт Ленинградский, д. 21</t>
  </si>
  <si>
    <t>Мирнинский у, г. Мирный, пр-кт Ленинградский, д. 21 кор.1</t>
  </si>
  <si>
    <t>Мирнинский у, г. Мирный, пр-кт Ленинградский, д. 23</t>
  </si>
  <si>
    <t>Мирнинский у, г. Мирный, ул. Советская, д. 11 кор.2</t>
  </si>
  <si>
    <t>Мирнинский у, г. Мирный, ул. Советская, д. 13 кор.1</t>
  </si>
  <si>
    <t>Мирнинский у, г. Мирный, ул. Советская, д. 13 кор.4</t>
  </si>
  <si>
    <t>Мирнинский у, г. Мирный, ул. Тихонова, д. 12 кор.2</t>
  </si>
  <si>
    <t>Мирнинский у, г. Мирный, ул. Тихонова, д. 6</t>
  </si>
  <si>
    <t>Мирнинский у, г. Мирный, ул. Тихонова, д. 16</t>
  </si>
  <si>
    <t>Мирнинский у, г. Мирный, ул. Солдатова, д. 12</t>
  </si>
  <si>
    <t>Мирнинский у, г. Мирный, ул. Солдатова, д. 2</t>
  </si>
  <si>
    <t>Мирнинский у, г. Мирный, ул. Солдатова, д. 6</t>
  </si>
  <si>
    <t>Мирнинский у, г. Мирный, ул. Советская, д. 21 кор.А</t>
  </si>
  <si>
    <t>Мирнинский у, г. Мирный, ул. Советская, д. 10</t>
  </si>
  <si>
    <t>Мирнинский у, г. Мирный, ул. Аммосова, д. 98 кор.1</t>
  </si>
  <si>
    <t>Мирнинский у, г. Мирный, ул. Ленина, д. 11</t>
  </si>
  <si>
    <t>Мирнинский у, г. Мирный, ул. Ленина, д. 21</t>
  </si>
  <si>
    <t>Мирнинский у, г. Мирный, ул. Ленина, д. 4 кор.2</t>
  </si>
  <si>
    <t>Мирнинский у, г. Мирный, ул. Московская, д. 2</t>
  </si>
  <si>
    <t>Мирнинский у, г. Мирный, ул. Ойунского, д. 13</t>
  </si>
  <si>
    <t>Мирнинский у, г. Мирный, ул. Советская, д. 13 кор.2</t>
  </si>
  <si>
    <t>Мирнинский у, г. Мирный, ул. Советская, д. 17 кор.А</t>
  </si>
  <si>
    <t>Мирнинский у, г. Мирный, ул. Советская, д. 21</t>
  </si>
  <si>
    <t>Мирнинский у, г. Мирный, ул. Советская, д. 7</t>
  </si>
  <si>
    <t>Мирнинский у, г. Мирный, ул. Солдатова, д. 2 кор.1</t>
  </si>
  <si>
    <t>Мирнинский у, г. Мирный, ул. Тихонова, д. 10</t>
  </si>
  <si>
    <t>Мирнинский у, г. Мирный, ул. Тихонова, д. 16 кор.А</t>
  </si>
  <si>
    <t>Мирнинский у, г. Мирный, ул. Тихонова, д. 29 кор.1</t>
  </si>
  <si>
    <t>Мирнинский у, г. Мирный, ул. Тихонова, д. 29 кор.3</t>
  </si>
  <si>
    <t>Мирнинский у, г. Мирный, ул. Тихонова, д. 3 кор.1</t>
  </si>
  <si>
    <t>Мирнинский у, г. Мирный, ул. Тихонова, д. 3 кор.2</t>
  </si>
  <si>
    <t>Мирнинский у, г. Мирный, ул. Тихонова, д. 4</t>
  </si>
  <si>
    <t>Мирнинский у, г. Мирный, ул. Тихонова, д. 8</t>
  </si>
  <si>
    <t>Мирнинский у, г. Мирный, ш. 50 лет Октября, д. 3</t>
  </si>
  <si>
    <t>Мирнинский у, г. Мирный, ш. 50 лет Октября, д. 7</t>
  </si>
  <si>
    <t>МО "Город Удачный"</t>
  </si>
  <si>
    <t>Мирнинский у, г. Удачный, мкр. Новый город, д. 1</t>
  </si>
  <si>
    <t>МО "Поселок Айхал"</t>
  </si>
  <si>
    <t>Мирнинский у, п. Айхал, ул. Советская, д. 15 кор.Б</t>
  </si>
  <si>
    <t>Мирнинский у, п. Светлый, ул. Гидростроителей, д. 1</t>
  </si>
  <si>
    <t>Мирнинский у, п. Светлый, ул. Гидростроителей, д. 2</t>
  </si>
  <si>
    <t>Мирнинский у, п. Светлый, ул. Гидростроителей, д. 4</t>
  </si>
  <si>
    <t>Мирнинский у, п. Светлый, ул. Гидростроителей, д. 5</t>
  </si>
  <si>
    <t>Мирнинский у, п. Светлый, ул. Молодежная, д. 25</t>
  </si>
  <si>
    <t>МО "Поселок Чернышевский"</t>
  </si>
  <si>
    <t>Мирнинский у, п. Чернышевский, ул. Гидростроителей, д. 26</t>
  </si>
  <si>
    <t>Намский у, Ленский н-г, с. Намцы, ул. Чернышевского, д. 3</t>
  </si>
  <si>
    <t>Нижнеколымский у, п. Черский, ул. Котельникова, д. 9</t>
  </si>
  <si>
    <t>Нижнеколымский у, п. Черский, ул. Котельникова, д. 11</t>
  </si>
  <si>
    <t>Нижнеколымский у, п. Черский, ул. Молодежная, д. 10 кор.1</t>
  </si>
  <si>
    <t>Нижнеколымский у, п. Черский, ул. Молодежная, д. 10 кор.2</t>
  </si>
  <si>
    <t>Нижнеколымский у, п. Черский, ул. Молодежная, д. 16 кор.1</t>
  </si>
  <si>
    <t>Нижнеколымский у, п. Черский, ул. Молодежная, д. 4</t>
  </si>
  <si>
    <t>Нижнеколымский у, п. Черский, ул. Молодежная, д. 6 кор.1</t>
  </si>
  <si>
    <t>Нижнеколымский у, п. Черский, ул. Молодежная, д. 8 кор.1</t>
  </si>
  <si>
    <t>Нижнеколымский у, п. Черский, ул. Молодежная, д. 8 кор.2</t>
  </si>
  <si>
    <t>Нижнеколымский у, п. Черский, ул. Ойунского, д. 11</t>
  </si>
  <si>
    <t>Нижнеколымский у, п. Черский, ул. Октябрьская, д. 19</t>
  </si>
  <si>
    <t>Нижнеколымский у, п. Черский, ул. Пушкина, д. 37</t>
  </si>
  <si>
    <t>Нижнеколымский у, п. Черский, ул. Пушкина, д. 9</t>
  </si>
  <si>
    <t>Нижнеколымский у, п. Черский, ул. Пушкина, д. 15</t>
  </si>
  <si>
    <t>Нижнеколымский у, п. Черский, ул. Таврата, д. 11</t>
  </si>
  <si>
    <t>Нижнеколымский у, п. Черский, ул. Таврата, д. 12</t>
  </si>
  <si>
    <t>Нижнеколымский у, п. Черский, ул. Таврата, д. 14 кор.17</t>
  </si>
  <si>
    <t>Нижнеколымский у, п. Черский, ул. Таврата, д. 15</t>
  </si>
  <si>
    <t>Нижнеколымский у, п. Черский, ул. Таврата, д. 3</t>
  </si>
  <si>
    <t>Нюрбинский у, г. Нюрба, кв-л Энергетик, д. 73</t>
  </si>
  <si>
    <t>Нюрбинский у, г. Нюрба, кв-л Энергетик, д. 9</t>
  </si>
  <si>
    <t>Оймяконский у, п. Усть-Нера, пгт Усть-Нера, проезд Спортивный, д. 1</t>
  </si>
  <si>
    <t>Оймяконский у, п. Усть-Нера, пгт Усть-Нера, ул. Ленина, д. 9</t>
  </si>
  <si>
    <t>Оймяконский у, п. Усть-Нера, пгт Усть-Нера, ул. Мацкепладзе, д. 16</t>
  </si>
  <si>
    <t>МО "Город Олекминск"</t>
  </si>
  <si>
    <t>Олекминский у, г. Олёкминск, г. Олекминск, ул. Калинина, д. 2</t>
  </si>
  <si>
    <t>ГП "поселок Депутатский"</t>
  </si>
  <si>
    <t>Усть-Янский у, п. Депутатский, пгт Депутатский, мкр. Арктика, д. 10</t>
  </si>
  <si>
    <t>СП "Бестяхский наслег"</t>
  </si>
  <si>
    <t>Хангаласский у, Бестяхский н-г, с. Бестях, ул. Центральная, д. 53</t>
  </si>
  <si>
    <t>Хангаласский у, г. Покровск, ул. Братьев Ксенофонтовых, д. 9</t>
  </si>
  <si>
    <t>Хангаласский у, г. Покровск, ул. Братьев Ксенофонтовых, д. 10</t>
  </si>
  <si>
    <t>Хангаласский у, г. Покровск, ул. Орджоникидзе, д. 20</t>
  </si>
  <si>
    <t>Хангаласский у, г. Покровск, ул. Заводская, д. 2</t>
  </si>
  <si>
    <t>Хангаласский у, г. Покровск, ул. Таежная, д. 2</t>
  </si>
  <si>
    <t>Хангаласский у, г. Покровск, ул. Южная, д. 6</t>
  </si>
  <si>
    <t>Хангаласский у, г. Покровск, ул. Южная, д. 8</t>
  </si>
  <si>
    <t>Хангаласский у, п. Мохсоголлох, ул. Военный городок, д. 7</t>
  </si>
  <si>
    <t>Хангаласский у, п. Мохсоголлох, ул. Молодежная, д. 22</t>
  </si>
  <si>
    <t>Хангаласский у, п. Мохсоголлох, ул. Соколиная, д. 1</t>
  </si>
  <si>
    <t>Хангаласский у, п. Мохсоголлох, ул. Соколиная, д. 6</t>
  </si>
  <si>
    <t>Хангаласский у, п. Мохсоголлох, ул. Соколиная, д. 7</t>
  </si>
  <si>
    <t>Хангаласский у, п. Мохсоголлох, ул. Соколиная, д. 8</t>
  </si>
  <si>
    <t>Хангаласский у, п. Мохсоголлох, ул. Соколиная, д. 9</t>
  </si>
  <si>
    <t>Хангаласский у, Бестяхский н-г, с. Бестях, ул. Центральная, д. 55</t>
  </si>
  <si>
    <t>Приложение № 2 к приказу</t>
  </si>
  <si>
    <t>Адресный перечень многоквартирных домов, в которых в 2025-2027 годах планируется проведение капитального ремонта общего имущества, с разбивкой по видам работ</t>
  </si>
  <si>
    <t>Наименование муниципального образования</t>
  </si>
  <si>
    <t>Адрес МКД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</si>
</sst>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0" formatCode="0" numFmtId="1001"/>
    <numFmt co:extendedFormatCode="#,##0" formatCode="#,##0" numFmtId="1002"/>
    <numFmt co:extendedFormatCode="#,##0.0" formatCode="#,##0.0" numFmtId="1003"/>
    <numFmt co:extendedFormatCode="#,##0.00" formatCode="#,##0.00" numFmtId="1004"/>
    <numFmt co:extendedFormatCode="0.00" formatCode="0.00" numFmtId="1005"/>
    <numFmt co:extendedFormatCode="@" formatCode="@" numFmtId="1006"/>
  </numFmts>
  <fonts count="8">
    <font>
      <name val="Calibri"/>
      <sz val="11"/>
    </font>
    <font>
      <name val="Arial"/>
      <sz val="10"/>
    </font>
    <font>
      <name val="Times New Roman"/>
      <sz val="12"/>
    </font>
    <font>
      <name val="Times New Roman"/>
      <b val="true"/>
      <sz val="12"/>
    </font>
    <font>
      <name val="Times New Roman"/>
      <b val="true"/>
      <sz val="11"/>
    </font>
    <font>
      <name val="Times New Roman"/>
      <b val="true"/>
      <sz val="10"/>
    </font>
    <font>
      <name val="Arial"/>
      <b val="true"/>
      <sz val="10"/>
    </font>
    <font>
      <name val="Times New Roman"/>
      <sz val="10"/>
    </font>
  </fonts>
  <fills count="7">
    <fill>
      <patternFill patternType="none"/>
    </fill>
    <fill>
      <patternFill patternType="gray125"/>
    </fill>
    <fill>
      <patternFill patternType="solid">
        <fgColor rgb="FFC000" tint="0"/>
      </patternFill>
    </fill>
    <fill>
      <patternFill patternType="solid">
        <fgColor rgb="92D050" tint="0"/>
      </patternFill>
    </fill>
    <fill>
      <patternFill patternType="solid">
        <fgColor theme="0" tint="0"/>
      </patternFill>
    </fill>
    <fill>
      <patternFill patternType="solid">
        <fgColor rgb="FFFF00" tint="0"/>
      </patternFill>
    </fill>
    <fill>
      <patternFill patternType="solid">
        <fgColor theme="9" tint="0.799951170384838"/>
      </patternFill>
    </fill>
  </fills>
  <borders count="20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none"/>
      <top style="thin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none"/>
      <right style="thin">
        <color rgb="000000" tint="0"/>
      </right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none"/>
    </border>
    <border>
      <left style="thin">
        <color rgb="000000" tint="0"/>
      </left>
      <right style="thin">
        <color rgb="000000" tint="0"/>
      </right>
    </border>
    <border>
      <left style="thin">
        <color rgb="000000" tint="0"/>
      </left>
      <right style="none"/>
    </border>
    <border>
      <left style="none"/>
      <right style="thin">
        <color rgb="000000" tint="0"/>
      </right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top style="none"/>
      <bottom style="thin">
        <color rgb="000000" tint="0"/>
      </bottom>
    </border>
    <border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thin">
        <color rgb="000000" tint="0"/>
      </right>
      <bottom style="thin">
        <color rgb="000000" tint="0"/>
      </bottom>
    </border>
    <border>
      <left style="none"/>
      <right style="thin">
        <color rgb="000000" tint="0"/>
      </right>
      <bottom style="thin">
        <color rgb="000000" tint="0"/>
      </bottom>
    </border>
    <border>
      <left style="thin">
        <color rgb="000000" tint="0"/>
      </left>
      <right style="thin">
        <color rgb="000000" tint="0"/>
      </right>
      <bottom style="none"/>
    </border>
    <border>
      <left style="thin">
        <color rgb="000000" tint="0"/>
      </left>
      <right style="none"/>
      <bottom style="none"/>
    </border>
    <border>
      <left style="none"/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none"/>
      <top style="thin">
        <color rgb="000000" tint="0"/>
      </top>
      <bottom style="thin">
        <color rgb="000000" tint="0"/>
      </bottom>
    </border>
  </borders>
  <cellStyleXfs count="1">
    <xf applyFont="true" applyNumberFormat="true" borderId="0" fillId="0" fontId="1" numFmtId="1000" quotePrefix="false"/>
  </cellStyleXfs>
  <cellXfs count="100">
    <xf applyFont="true" applyNumberFormat="true" borderId="0" fillId="0" fontId="1" numFmtId="1000" quotePrefix="false"/>
    <xf applyFill="true" applyFont="true" applyNumberFormat="true" borderId="0" fillId="2" fontId="1" numFmtId="1000" quotePrefix="false"/>
    <xf applyAlignment="true" applyFont="true" applyNumberFormat="true" borderId="0" fillId="0" fontId="2" numFmtId="1000" quotePrefix="false">
      <alignment horizontal="right" vertical="center"/>
    </xf>
    <xf applyFont="true" applyNumberFormat="true" borderId="0" fillId="0" fontId="3" numFmtId="1000" quotePrefix="false"/>
    <xf applyAlignment="true" applyFont="true" applyNumberFormat="true" borderId="0" fillId="0" fontId="1" numFmtId="1000" quotePrefix="false">
      <alignment horizontal="center" vertical="center"/>
    </xf>
    <xf applyFont="true" applyNumberFormat="true" borderId="0" fillId="0" fontId="1" numFmtId="1001" quotePrefix="false"/>
    <xf applyAlignment="true" applyBorder="true" applyFont="true" applyNumberFormat="true" borderId="1" fillId="0" fontId="4" numFmtId="1000" quotePrefix="false">
      <alignment horizontal="center" vertical="center"/>
    </xf>
    <xf applyAlignment="true" applyBorder="true" applyFont="true" applyNumberFormat="true" borderId="2" fillId="0" fontId="4" numFmtId="1000" quotePrefix="false">
      <alignment horizontal="center" vertical="center" wrapText="true"/>
    </xf>
    <xf applyAlignment="true" applyBorder="true" applyFont="true" applyNumberFormat="true" borderId="3" fillId="0" fontId="4" numFmtId="1000" quotePrefix="false">
      <alignment horizontal="center" vertical="center" wrapText="true"/>
    </xf>
    <xf applyAlignment="true" applyBorder="true" applyFont="true" applyNumberFormat="true" borderId="4" fillId="0" fontId="4" numFmtId="1000" quotePrefix="false">
      <alignment horizontal="center" vertical="center" wrapText="true"/>
    </xf>
    <xf applyAlignment="true" applyBorder="true" applyFont="true" applyNumberFormat="true" borderId="1" fillId="0" fontId="4" numFmtId="1000" quotePrefix="false">
      <alignment horizontal="center" vertical="center" wrapText="true"/>
    </xf>
    <xf applyAlignment="true" applyBorder="true" applyFont="true" applyNumberFormat="true" borderId="1" fillId="0" fontId="4" numFmtId="1002" quotePrefix="false">
      <alignment horizontal="center" vertical="center" wrapText="true"/>
    </xf>
    <xf applyAlignment="true" applyBorder="true" applyFont="true" applyNumberFormat="true" borderId="3" fillId="0" fontId="4" numFmtId="1003" quotePrefix="false">
      <alignment horizontal="center" vertical="center" wrapText="true"/>
    </xf>
    <xf applyAlignment="true" applyBorder="true" applyFont="true" applyNumberFormat="true" borderId="5" fillId="0" fontId="4" numFmtId="1003" quotePrefix="false">
      <alignment horizontal="center" vertical="center" wrapText="true"/>
    </xf>
    <xf applyAlignment="true" applyBorder="true" applyFont="true" applyNumberFormat="true" borderId="3" fillId="0" fontId="4" numFmtId="1001" quotePrefix="false">
      <alignment horizontal="center" vertical="center" wrapText="true"/>
    </xf>
    <xf applyAlignment="true" applyBorder="true" applyFont="true" applyNumberFormat="true" borderId="3" fillId="0" fontId="4" numFmtId="1004" quotePrefix="false">
      <alignment horizontal="center" vertical="center" wrapText="true"/>
    </xf>
    <xf applyAlignment="true" applyBorder="true" applyFont="true" applyNumberFormat="true" borderId="6" fillId="0" fontId="4" numFmtId="1004" quotePrefix="false">
      <alignment horizontal="center" vertical="center" wrapText="true"/>
    </xf>
    <xf applyAlignment="true" applyBorder="true" applyFont="true" applyNumberFormat="true" borderId="5" fillId="0" fontId="4" numFmtId="1004" quotePrefix="false">
      <alignment horizontal="center" vertical="center" wrapText="true"/>
    </xf>
    <xf applyAlignment="true" applyFont="true" applyNumberFormat="true" borderId="0" fillId="0" fontId="4" numFmtId="1000" quotePrefix="false">
      <alignment horizontal="center" vertical="center" wrapText="true"/>
    </xf>
    <xf applyAlignment="true" applyBorder="true" applyFill="true" applyFont="true" applyNumberFormat="true" borderId="7" fillId="2" fontId="4" numFmtId="1000" quotePrefix="false">
      <alignment horizontal="center" vertical="center" wrapText="true"/>
    </xf>
    <xf applyAlignment="true" applyBorder="true" applyFill="true" applyFont="true" applyNumberFormat="true" borderId="4" fillId="3" fontId="4" numFmtId="1004" quotePrefix="false">
      <alignment horizontal="center" vertical="top" wrapText="true"/>
    </xf>
    <xf applyAlignment="true" applyBorder="true" applyFill="true" applyFont="true" applyNumberFormat="true" borderId="3" fillId="4" fontId="4" numFmtId="1004" quotePrefix="false">
      <alignment horizontal="center" vertical="center" wrapText="true"/>
    </xf>
    <xf applyAlignment="true" applyBorder="true" applyFill="true" applyFont="true" applyNumberFormat="true" borderId="6" fillId="4" fontId="4" numFmtId="1004" quotePrefix="false">
      <alignment horizontal="center" vertical="center" wrapText="true"/>
    </xf>
    <xf applyAlignment="true" applyBorder="true" applyFill="true" applyFont="true" applyNumberFormat="true" borderId="5" fillId="4" fontId="4" numFmtId="1004" quotePrefix="false">
      <alignment horizontal="center" vertical="center" wrapText="true"/>
    </xf>
    <xf applyAlignment="true" applyFill="true" applyFont="true" applyNumberFormat="true" borderId="0" fillId="4" fontId="4" numFmtId="1004" quotePrefix="false">
      <alignment horizontal="center" vertical="center" wrapText="true"/>
    </xf>
    <xf applyAlignment="true" applyBorder="true" applyFont="true" applyNumberFormat="true" borderId="8" fillId="0" fontId="4" numFmtId="1000" quotePrefix="false">
      <alignment horizontal="center" vertical="center"/>
    </xf>
    <xf applyAlignment="true" applyBorder="true" applyFont="true" applyNumberFormat="true" borderId="9" fillId="0" fontId="4" numFmtId="1000" quotePrefix="false">
      <alignment horizontal="center" vertical="center" wrapText="true"/>
    </xf>
    <xf applyAlignment="true" applyBorder="true" applyFont="true" applyNumberFormat="true" borderId="8" fillId="0" fontId="4" numFmtId="1000" quotePrefix="false">
      <alignment horizontal="center" vertical="center" wrapText="true"/>
    </xf>
    <xf applyAlignment="true" applyBorder="true" applyFont="true" applyNumberFormat="true" borderId="10" fillId="0" fontId="4" numFmtId="1000" quotePrefix="false">
      <alignment horizontal="center" vertical="center" wrapText="true"/>
    </xf>
    <xf applyAlignment="true" applyBorder="true" applyFont="true" applyNumberFormat="true" borderId="8" fillId="0" fontId="4" numFmtId="1002" quotePrefix="false">
      <alignment horizontal="center" vertical="center" wrapText="true"/>
    </xf>
    <xf applyAlignment="true" applyBorder="true" applyFont="true" applyNumberFormat="true" borderId="8" fillId="0" fontId="4" numFmtId="1003" quotePrefix="false">
      <alignment horizontal="center" vertical="center" wrapText="true"/>
    </xf>
    <xf applyAlignment="true" applyBorder="true" applyFont="true" applyNumberFormat="true" borderId="8" fillId="0" fontId="4" numFmtId="1001" quotePrefix="false">
      <alignment horizontal="center" vertical="center" wrapText="true"/>
    </xf>
    <xf applyAlignment="true" applyBorder="true" applyFont="true" applyNumberFormat="true" borderId="11" fillId="0" fontId="4" numFmtId="1004" quotePrefix="false">
      <alignment horizontal="center" vertical="center" wrapText="true"/>
    </xf>
    <xf applyAlignment="true" applyBorder="true" applyFont="true" applyNumberFormat="true" borderId="12" fillId="0" fontId="4" numFmtId="1004" quotePrefix="false">
      <alignment horizontal="center" vertical="center" wrapText="true"/>
    </xf>
    <xf applyAlignment="true" applyBorder="true" applyFont="true" applyNumberFormat="true" borderId="13" fillId="0" fontId="4" numFmtId="1004" quotePrefix="false">
      <alignment horizontal="center" vertical="center" wrapText="true"/>
    </xf>
    <xf applyAlignment="true" applyBorder="true" applyFont="true" applyNumberFormat="true" borderId="8" fillId="0" fontId="4" numFmtId="1004" quotePrefix="false">
      <alignment horizontal="center" vertical="center" wrapText="true"/>
    </xf>
    <xf applyAlignment="true" applyBorder="true" applyFill="true" applyFont="true" applyNumberFormat="true" borderId="10" fillId="3" fontId="4" numFmtId="1004" quotePrefix="false">
      <alignment horizontal="center" vertical="top" wrapText="true"/>
    </xf>
    <xf applyAlignment="true" applyBorder="true" applyFill="true" applyFont="true" applyNumberFormat="true" borderId="3" fillId="3" fontId="4" numFmtId="1004" quotePrefix="false">
      <alignment horizontal="center" vertical="top" wrapText="true"/>
    </xf>
    <xf applyAlignment="true" applyBorder="true" applyFill="true" applyFont="true" applyNumberFormat="true" borderId="6" fillId="3" fontId="4" numFmtId="1004" quotePrefix="false">
      <alignment horizontal="center" vertical="top" wrapText="true"/>
    </xf>
    <xf applyAlignment="true" applyBorder="true" applyFill="true" applyFont="true" applyNumberFormat="true" borderId="5" fillId="3" fontId="4" numFmtId="1004" quotePrefix="false">
      <alignment horizontal="center" vertical="top" wrapText="true"/>
    </xf>
    <xf applyAlignment="true" applyFill="true" applyFont="true" applyNumberFormat="true" borderId="0" fillId="3" fontId="4" numFmtId="1004" quotePrefix="false">
      <alignment horizontal="center" vertical="top" wrapText="true"/>
    </xf>
    <xf applyAlignment="true" applyBorder="true" applyFont="true" applyNumberFormat="true" borderId="14" fillId="0" fontId="4" numFmtId="1003" quotePrefix="false">
      <alignment horizontal="center" vertical="center" wrapText="true"/>
    </xf>
    <xf applyAlignment="true" applyBorder="true" applyFont="true" applyNumberFormat="true" borderId="14" fillId="0" fontId="4" numFmtId="1001" quotePrefix="false">
      <alignment horizontal="center" vertical="center" wrapText="true"/>
    </xf>
    <xf applyAlignment="true" applyBorder="true" applyFont="true" applyNumberFormat="true" borderId="14" fillId="0" fontId="4" numFmtId="1004" quotePrefix="false">
      <alignment horizontal="center" vertical="center" wrapText="true"/>
    </xf>
    <xf applyAlignment="true" applyBorder="true" applyFill="true" applyFont="true" applyNumberFormat="true" borderId="15" fillId="3" fontId="4" numFmtId="1004" quotePrefix="false">
      <alignment horizontal="center" vertical="top" wrapText="true"/>
    </xf>
    <xf applyAlignment="true" applyBorder="true" applyFill="true" applyFont="true" applyNumberFormat="true" borderId="14" fillId="3" fontId="4" numFmtId="1004" quotePrefix="false">
      <alignment horizontal="center" vertical="top" wrapText="true"/>
    </xf>
    <xf applyAlignment="true" applyBorder="true" applyFont="true" applyNumberFormat="true" borderId="16" fillId="0" fontId="4" numFmtId="1000" quotePrefix="false">
      <alignment horizontal="center" vertical="center"/>
    </xf>
    <xf applyAlignment="true" applyBorder="true" applyFont="true" applyNumberFormat="true" borderId="17" fillId="0" fontId="4" numFmtId="1000" quotePrefix="false">
      <alignment horizontal="center" vertical="center" wrapText="true"/>
    </xf>
    <xf applyAlignment="true" applyBorder="true" applyFont="true" applyNumberFormat="true" borderId="14" fillId="0" fontId="4" numFmtId="1000" quotePrefix="false">
      <alignment horizontal="center" vertical="center" wrapText="true"/>
    </xf>
    <xf applyAlignment="true" applyBorder="true" applyFont="true" applyNumberFormat="true" borderId="15" fillId="0" fontId="4" numFmtId="1000" quotePrefix="false">
      <alignment horizontal="center" vertical="center" wrapText="true"/>
    </xf>
    <xf applyAlignment="true" applyBorder="true" applyFont="true" applyNumberFormat="true" borderId="16" fillId="0" fontId="4" numFmtId="1000" quotePrefix="false">
      <alignment horizontal="center" vertical="center" wrapText="true"/>
    </xf>
    <xf applyAlignment="true" applyBorder="true" applyFont="true" applyNumberFormat="true" borderId="16" fillId="0" fontId="4" numFmtId="1002" quotePrefix="false">
      <alignment horizontal="center" vertical="center" wrapText="true"/>
    </xf>
    <xf applyAlignment="true" applyBorder="true" applyFont="true" applyNumberFormat="true" borderId="1" fillId="0" fontId="4" numFmtId="1003" quotePrefix="false">
      <alignment horizontal="center" vertical="center" wrapText="true"/>
    </xf>
    <xf applyAlignment="true" applyBorder="true" applyFont="true" applyNumberFormat="true" borderId="1" fillId="0" fontId="4" numFmtId="1001" quotePrefix="false">
      <alignment horizontal="center" vertical="center" wrapText="true"/>
    </xf>
    <xf applyAlignment="true" applyBorder="true" applyFont="true" applyNumberFormat="true" borderId="1" fillId="0" fontId="4" numFmtId="1004" quotePrefix="false">
      <alignment horizontal="center" vertical="center" wrapText="true"/>
    </xf>
    <xf applyAlignment="true" applyBorder="true" applyFill="true" applyFont="true" applyNumberFormat="true" borderId="18" fillId="3" fontId="4" numFmtId="1004" quotePrefix="false">
      <alignment horizontal="center" vertical="top" wrapText="true"/>
    </xf>
    <xf applyAlignment="true" applyBorder="true" applyFill="true" applyFont="true" applyNumberFormat="true" borderId="1" fillId="3" fontId="4" numFmtId="1004" quotePrefix="false">
      <alignment horizontal="center" vertical="top" wrapText="true"/>
    </xf>
    <xf applyBorder="true" applyFill="true" applyFont="true" applyNumberFormat="true" borderId="3" fillId="5" fontId="5" numFmtId="1000" quotePrefix="false"/>
    <xf applyAlignment="true" applyBorder="true" applyFill="true" applyFont="true" applyNumberFormat="true" borderId="3" fillId="5" fontId="5" numFmtId="1000" quotePrefix="false">
      <alignment horizontal="center" vertical="center"/>
    </xf>
    <xf applyAlignment="true" applyBorder="true" applyFill="true" applyFont="true" applyNumberFormat="true" borderId="3" fillId="5" fontId="5" numFmtId="1005" quotePrefix="false">
      <alignment horizontal="center" vertical="center"/>
    </xf>
    <xf applyAlignment="true" applyBorder="true" applyFill="true" applyFont="true" applyNumberFormat="true" borderId="3" fillId="5" fontId="5" numFmtId="1004" quotePrefix="false">
      <alignment horizontal="center" vertical="center"/>
    </xf>
    <xf applyBorder="true" applyFill="true" applyFont="true" applyNumberFormat="true" borderId="3" fillId="5" fontId="6" numFmtId="1005" quotePrefix="false"/>
    <xf applyBorder="true" applyFill="true" applyFont="true" applyNumberFormat="true" borderId="3" fillId="2" fontId="6" numFmtId="1005" quotePrefix="false"/>
    <xf applyBorder="true" applyFill="true" applyFont="true" applyNumberFormat="true" borderId="3" fillId="5" fontId="6" numFmtId="1000" quotePrefix="false"/>
    <xf applyBorder="true" applyFill="true" applyFont="true" applyNumberFormat="true" borderId="3" fillId="2" fontId="1" numFmtId="1005" quotePrefix="false"/>
    <xf applyBorder="true" applyFill="true" applyFont="true" applyNumberFormat="true" borderId="3" fillId="5" fontId="5" numFmtId="1005" quotePrefix="false"/>
    <xf applyBorder="true" applyFill="true" applyFont="true" applyNumberFormat="true" borderId="19" fillId="5" fontId="5" numFmtId="1005" quotePrefix="false"/>
    <xf applyBorder="true" applyFont="true" applyNumberFormat="true" borderId="3" fillId="0" fontId="7" numFmtId="1000" quotePrefix="false"/>
    <xf applyAlignment="true" applyBorder="true" applyFont="true" applyNumberFormat="true" borderId="3" fillId="0" fontId="7" numFmtId="1006" quotePrefix="false">
      <alignment horizontal="left" vertical="center" wrapText="true"/>
    </xf>
    <xf applyAlignment="true" applyBorder="true" applyFont="true" applyNumberFormat="true" borderId="3" fillId="0" fontId="7" numFmtId="1005" quotePrefix="false">
      <alignment horizontal="center" vertical="center"/>
    </xf>
    <xf applyAlignment="true" applyBorder="true" applyFont="true" applyNumberFormat="true" borderId="3" fillId="0" fontId="7" numFmtId="1000" quotePrefix="false">
      <alignment horizontal="center" vertical="center"/>
    </xf>
    <xf applyAlignment="true" applyBorder="true" applyFont="true" applyNumberFormat="true" borderId="3" fillId="0" fontId="7" numFmtId="1001" quotePrefix="false">
      <alignment horizontal="center" vertical="center"/>
    </xf>
    <xf applyAlignment="true" applyBorder="true" applyFont="true" applyNumberFormat="true" borderId="3" fillId="0" fontId="7" numFmtId="1004" quotePrefix="false">
      <alignment horizontal="center" vertical="center"/>
    </xf>
    <xf applyBorder="true" applyFont="true" applyNumberFormat="true" borderId="3" fillId="0" fontId="1" numFmtId="1000" quotePrefix="false"/>
    <xf applyBorder="true" applyFont="true" applyNumberFormat="true" borderId="3" fillId="0" fontId="1" numFmtId="1005" quotePrefix="false"/>
    <xf applyBorder="true" applyFill="true" applyFont="true" applyNumberFormat="true" borderId="3" fillId="3" fontId="1" numFmtId="1005" quotePrefix="false"/>
    <xf applyBorder="true" applyFill="true" applyFont="true" applyNumberFormat="true" borderId="3" fillId="6" fontId="1" numFmtId="1000" quotePrefix="false"/>
    <xf applyBorder="true" applyFill="true" applyFont="true" applyNumberFormat="true" borderId="3" fillId="6" fontId="1" numFmtId="1005" quotePrefix="false"/>
    <xf applyBorder="true" applyFill="true" applyFont="true" applyNumberFormat="true" borderId="3" fillId="5" fontId="1" numFmtId="1005" quotePrefix="false"/>
    <xf applyAlignment="true" applyBorder="true" applyFont="true" applyNumberFormat="true" borderId="3" fillId="0" fontId="7" numFmtId="1000" quotePrefix="false">
      <alignment horizontal="left"/>
    </xf>
    <xf applyAlignment="true" applyBorder="true" applyFont="true" applyNumberFormat="true" borderId="3" fillId="0" fontId="7" numFmtId="1006" quotePrefix="false">
      <alignment horizontal="center" vertical="center"/>
    </xf>
    <xf applyFill="true" applyFont="true" applyNumberFormat="true" borderId="0" fillId="5" fontId="1" numFmtId="1000" quotePrefix="false"/>
    <xf applyBorder="true" applyFill="true" applyFont="true" applyNumberFormat="true" borderId="3" fillId="5" fontId="7" numFmtId="1000" quotePrefix="false"/>
    <xf applyAlignment="true" applyBorder="true" applyFill="true" applyFont="true" applyNumberFormat="true" borderId="3" fillId="5" fontId="7" numFmtId="1005" quotePrefix="false">
      <alignment horizontal="center" vertical="center"/>
    </xf>
    <xf applyAlignment="true" applyBorder="true" applyFill="true" applyFont="true" applyNumberFormat="true" borderId="3" fillId="5" fontId="7" numFmtId="1000" quotePrefix="false">
      <alignment horizontal="center" vertical="center"/>
    </xf>
    <xf applyFont="true" applyNumberFormat="true" borderId="0" fillId="0" fontId="1" numFmtId="1000" quotePrefix="false"/>
    <xf applyAlignment="true" applyFill="true" applyFont="true" applyNumberFormat="true" borderId="0" fillId="5" fontId="5" numFmtId="1004" quotePrefix="false">
      <alignment horizontal="center" vertical="center"/>
    </xf>
    <xf applyFill="true" applyFont="true" applyNumberFormat="true" borderId="0" fillId="5" fontId="1" numFmtId="1000" quotePrefix="false"/>
    <xf applyFont="true" applyNumberFormat="true" borderId="0" fillId="0" fontId="1" numFmtId="1004" quotePrefix="false"/>
    <xf applyAlignment="true" applyFont="true" applyNumberFormat="true" borderId="0" fillId="0" fontId="7" numFmtId="1004" quotePrefix="false">
      <alignment horizontal="center"/>
    </xf>
    <xf applyAlignment="true" applyFont="true" applyNumberFormat="true" borderId="0" fillId="0" fontId="7" numFmtId="1004" quotePrefix="false">
      <alignment horizontal="center" vertical="center"/>
    </xf>
    <xf applyAlignment="true" applyBorder="true" applyFont="true" applyNumberFormat="true" borderId="4" fillId="0" fontId="4" numFmtId="1004" quotePrefix="false">
      <alignment horizontal="center" vertical="center" wrapText="true"/>
    </xf>
    <xf applyAlignment="true" applyBorder="true" applyFont="true" applyNumberFormat="true" borderId="10" fillId="0" fontId="4" numFmtId="1004" quotePrefix="false">
      <alignment horizontal="center" vertical="center" wrapText="true"/>
    </xf>
    <xf applyAlignment="true" applyBorder="true" applyFont="true" applyNumberFormat="true" borderId="15" fillId="0" fontId="4" numFmtId="1004" quotePrefix="false">
      <alignment horizontal="center" vertical="center" wrapText="true"/>
    </xf>
    <xf applyAlignment="true" applyBorder="true" applyFont="true" applyNumberFormat="true" borderId="18" fillId="0" fontId="4" numFmtId="1004" quotePrefix="false">
      <alignment horizontal="center" vertical="center" wrapText="true"/>
    </xf>
    <xf applyAlignment="true" applyBorder="true" applyFont="true" applyNumberFormat="true" borderId="1" fillId="0" fontId="4" numFmtId="1004" quotePrefix="false">
      <alignment horizontal="center" vertical="top" wrapText="true"/>
    </xf>
    <xf applyAlignment="true" applyBorder="true" applyFill="true" applyFont="true" applyNumberFormat="true" borderId="3" fillId="5" fontId="5" numFmtId="1004" quotePrefix="false">
      <alignment horizontal="center"/>
    </xf>
    <xf applyBorder="true" applyFill="true" applyFont="true" applyNumberFormat="true" borderId="3" fillId="5" fontId="5" numFmtId="1004" quotePrefix="false"/>
    <xf applyAlignment="true" applyBorder="true" applyFont="true" applyNumberFormat="true" borderId="3" fillId="0" fontId="7" numFmtId="1004" quotePrefix="false">
      <alignment horizontal="center"/>
    </xf>
    <xf applyBorder="true" applyFont="true" applyNumberFormat="true" borderId="3" fillId="0" fontId="7" numFmtId="1004" quotePrefix="false"/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7" Target="externalLinks/externalLink5.xml" Type="http://schemas.openxmlformats.org/officeDocument/2006/relationships/externalLink"/>
  <Relationship Id="rId6" Target="externalLinks/externalLink4.xml" Type="http://schemas.openxmlformats.org/officeDocument/2006/relationships/externalLink"/>
  <Relationship Id="rId14" Target="styles.xml" Type="http://schemas.openxmlformats.org/officeDocument/2006/relationships/styles"/>
  <Relationship Id="rId13" Target="sharedStrings.xml" Type="http://schemas.openxmlformats.org/officeDocument/2006/relationships/sharedStrings"/>
  <Relationship Id="rId4" Target="externalLinks/externalLink2.xml" Type="http://schemas.openxmlformats.org/officeDocument/2006/relationships/externalLink"/>
  <Relationship Id="rId3" Target="externalLinks/externalLink1.xml" Type="http://schemas.openxmlformats.org/officeDocument/2006/relationships/externalLink"/>
  <Relationship Id="rId12" Target="externalLinks/externalLink10.xml" Type="http://schemas.openxmlformats.org/officeDocument/2006/relationships/externalLink"/>
  <Relationship Id="rId10" Target="externalLinks/externalLink8.xml" Type="http://schemas.openxmlformats.org/officeDocument/2006/relationships/externalLink"/>
  <Relationship Id="rId5" Target="externalLinks/externalLink3.xml" Type="http://schemas.openxmlformats.org/officeDocument/2006/relationships/externalLink"/>
  <Relationship Id="rId11" Target="externalLinks/externalLink9.xml" Type="http://schemas.openxmlformats.org/officeDocument/2006/relationships/externalLink"/>
  <Relationship Id="rId8" Target="externalLinks/externalLink6.xml" Type="http://schemas.openxmlformats.org/officeDocument/2006/relationships/externalLink"/>
  <Relationship Id="rId2" Target="worksheets/sheet2.xml" Type="http://schemas.openxmlformats.org/officeDocument/2006/relationships/worksheet"/>
  <Relationship Id="rId9" Target="externalLinks/externalLink7.xml" Type="http://schemas.openxmlformats.org/officeDocument/2006/relationships/externalLink"/>
  <Relationship Id="rId15" Target="theme/theme1.xml" Type="http://schemas.openxmlformats.org/officeDocument/2006/relationships/theme"/>
  <Relationship Id="rId1" Target="worksheets/sheet1.xml" Type="http://schemas.openxmlformats.org/officeDocument/2006/relationships/worksheet"/>
</Relationships>

</file>

<file path=xl/externalLinks/_rels/externalLink1.xml.rels><?xml version="1.0" encoding="UTF-8" standalone="no" ?>
<Relationships xmlns="http://schemas.openxmlformats.org/package/2006/relationships">
  <Relationship Id="rId1" Target="../../../../fkrserver2/&#1054;&#1073;&#1084;&#1077;&#1085;/Users/1/Desktop/&#1059;&#1078;&#1080;&#1085;&#1089;&#1082;&#1072;&#1103;/&#1059;&#1078;&#1080;&#1085;&#1089;&#1082;&#1072;&#1103;/&#1056;&#1055;&#1050;&#1056; &#1050;&#1055;&#1050;&#1056;/196&#1054;&#1044; 050523 2019-21/&#1055;&#1088;&#1086;&#1077;&#1082;&#1090; &#1050;&#1055;&#1050;&#1056; 2019-2021_196&#1086;&#1076; &#1080;&#1079;&#1084;.xlsx" TargetMode="External" Type="http://schemas.openxmlformats.org/officeDocument/2006/relationships/externalLinkPath"/>
</Relationships>

</file>

<file path=xl/externalLinks/_rels/externalLink10.xml.rels><?xml version="1.0" encoding="UTF-8" standalone="no" ?>
<Relationships xmlns="http://schemas.openxmlformats.org/package/2006/relationships">
  <Relationship Id="rId1" Target="file:///Z:/&#1040;&#1082;&#1090;&#1091;&#1072;&#1083;&#1080;&#1079;&#1072;&#1094;&#1080;&#1103; &#1050;&#1055;&#1050;&#1056; (&#1087;&#1077;&#1088;&#1077;&#1085;&#1086;&#1089;&#1099;, &#1057;&#1047; &#1086;&#1090;&#1076;&#1077;&#1083;&#1086;&#1074; &#1080; &#1090;.&#1076;.)/&#1055;&#1088;&#1086;&#1077;&#1082;&#1090; &#1050;&#1055;&#1050;&#1056; 2025-2027&#1075;&#1075;/&#1054;&#1090;&#1095;&#1077;&#1090; &#1087;&#1086; &#1078;&#1080;&#1083;&#1080;&#1097;&#1085;&#1086;&#1084;&#1091; &#1092;&#1086;&#1085;&#1076;&#1091; &#1057;&#1057; &#1079;&#1072; 2025.xlsx" TargetMode="External" Type="http://schemas.openxmlformats.org/officeDocument/2006/relationships/externalLinkPath"/>
</Relationships>

</file>

<file path=xl/externalLinks/_rels/externalLink2.xml.rels><?xml version="1.0" encoding="UTF-8" standalone="no" ?>
<Relationships xmlns="http://schemas.openxmlformats.org/package/2006/relationships">
  <Relationship Id="rId1" Target="../../../../fkrserver2/&#1054;&#1073;&#1084;&#1077;&#1085;/Users/1/Desktop/&#1059;&#1078;&#1080;&#1085;&#1089;&#1082;&#1072;&#1103;/&#1059;&#1078;&#1080;&#1085;&#1089;&#1082;&#1072;&#1103;/&#1056;&#1055;&#1050;&#1056; &#1050;&#1055;&#1050;&#1056;/604&#1054;&#1044; &#1074; 32&#1087; &#1050;&#1055;&#1050;&#1056;/2 &#1055;&#1088;&#1080;&#1083;&#1086;&#1078;&#1077;&#1085;&#1080;&#1103; 3 &#1080; 4 (&#1083;&#1080;&#1092;&#1090;) &#1087;&#1088;&#1080;&#1082;&#1072;&#1079; 32 &#1087; &#1052;&#1046;&#1050;&#1061; &#1080;&#1079;&#1084; 26.xls" TargetMode="External" Type="http://schemas.openxmlformats.org/officeDocument/2006/relationships/externalLinkPath"/>
</Relationships>

</file>

<file path=xl/externalLinks/_rels/externalLink3.xml.rels><?xml version="1.0" encoding="UTF-8" standalone="no" ?>
<Relationships xmlns="http://schemas.openxmlformats.org/package/2006/relationships">
  <Relationship Id="rId1" Target="../../../../fkrserver2/&#1054;&#1073;&#1084;&#1077;&#1085;/Users/1/Desktop/&#1059;&#1078;&#1080;&#1085;&#1089;&#1082;&#1072;&#1103;/&#1059;&#1078;&#1080;&#1085;&#1089;&#1082;&#1072;&#1103;/&#1056;&#1055;&#1050;&#1056; &#1050;&#1055;&#1050;&#1056;/604&#1054;&#1044; &#1074; 32&#1087; &#1050;&#1055;&#1050;&#1056;/604&#1086;&#1076; &#1055;&#1088;&#1080;&#1083;&#1086;&#1078;&#1077;&#1085;&#1080;&#1077; &#8470; 1 &#1082; &#1087;&#1088;&#1080;&#1082;&#1072;&#1079;&#1091;.xls" TargetMode="External" Type="http://schemas.openxmlformats.org/officeDocument/2006/relationships/externalLinkPath"/>
</Relationships>

</file>

<file path=xl/externalLinks/_rels/externalLink4.xml.rels><?xml version="1.0" encoding="UTF-8" standalone="no" ?>
<Relationships xmlns="http://schemas.openxmlformats.org/package/2006/relationships">
  <Relationship Id="rId1" Target="../../../../fkrserver2/&#1054;&#1073;&#1084;&#1077;&#1085;/Users/1/Desktop/&#1059;&#1078;&#1080;&#1085;&#1089;&#1082;&#1072;&#1103;/&#1059;&#1078;&#1080;&#1085;&#1089;&#1082;&#1072;&#1103;/&#1056;&#1055;&#1050;&#1056; &#1050;&#1055;&#1050;&#1056;/&#1055;&#1056;&#1048;&#1050;&#1040;&#1047; 665&#1086;&#1076; &#1086;&#1090; 29122023/665 &#1086;&#1076; &#1055;&#1088;&#1086;&#1077;&#1082;&#1090; &#1050;&#1055;&#1050;&#1056; 2022-2024.xlsx" TargetMode="External" Type="http://schemas.openxmlformats.org/officeDocument/2006/relationships/externalLinkPath"/>
</Relationships>

</file>

<file path=xl/externalLinks/_rels/externalLink5.xml.rels><?xml version="1.0" encoding="UTF-8" standalone="no" ?>
<Relationships xmlns="http://schemas.openxmlformats.org/package/2006/relationships">
  <Relationship Id="rId1" Target="../../../../fkrserver2/&#1054;&#1073;&#1084;&#1077;&#1085;/Users/1/Desktop/&#1059;&#1078;&#1080;&#1085;&#1089;&#1082;&#1072;&#1103;/&#1059;&#1078;&#1080;&#1085;&#1089;&#1082;&#1072;&#1103;/&#1056;&#1055;&#1050;&#1056; &#1050;&#1055;&#1050;&#1056;/&#1055;&#1088;&#1080;&#1082;&#1072;&#1079; 109&#1086;&#1076; &#1080;&#1079;&#1084; &#1074; 32&#1087; &#1050;&#1055;&#1050;&#1056;/&#1055;&#1088;&#1080;&#1083;&#1086;&#1078;&#1077;&#1085;&#1080;&#1103; 3 &#1080; 4 (&#1083;&#1080;&#1092;&#1090;)_18.03.2021.xls" TargetMode="External" Type="http://schemas.openxmlformats.org/officeDocument/2006/relationships/externalLinkPath"/>
</Relationships>

</file>

<file path=xl/externalLinks/_rels/externalLink6.xml.rels><?xml version="1.0" encoding="UTF-8" standalone="no" ?>
<Relationships xmlns="http://schemas.openxmlformats.org/package/2006/relationships">
  <Relationship Id="rId1" Target="../../../../fkrserver2/&#1054;&#1073;&#1084;&#1077;&#1085;/&#1059;&#1078;&#1080;&#1085;&#1089;&#1082;&#1072;&#1103;/&#1086;&#1090; &#1048;&#1074;&#1072;&#1085;&#1086;&#1074;&#1072; &#1040;.&#1040;/&#1042;&#1083;&#1072;&#1076;/604&#1086;&#1076; &#1055;&#1088;&#1080;&#1083;&#1086;&#1078;&#1077;&#1085;&#1080;&#1077; &#8470; 1 &#1082; &#1087;&#1088;&#1080;&#1082;&#1072;&#1079;&#1091;.xls" TargetMode="External" Type="http://schemas.openxmlformats.org/officeDocument/2006/relationships/externalLinkPath"/>
</Relationships>

</file>

<file path=xl/externalLinks/_rels/externalLink7.xml.rels><?xml version="1.0" encoding="UTF-8" standalone="no" ?>
<Relationships xmlns="http://schemas.openxmlformats.org/package/2006/relationships">
  <Relationship Id="rId1" Target="../../../../fkrserver2/&#1054;&#1073;&#1084;&#1077;&#1085;/&#1059;&#1078;&#1080;&#1085;&#1089;&#1082;&#1072;&#1103;/&#1086;&#1090; &#1048;&#1074;&#1072;&#1085;&#1086;&#1074;&#1072; &#1040;.&#1040;/&#1042;&#1083;&#1072;&#1076;/665 &#1086;&#1076; &#1055;&#1088;&#1086;&#1077;&#1082;&#1090; &#1050;&#1055;&#1050;&#1056; 2022-2024.xlsx" TargetMode="External" Type="http://schemas.openxmlformats.org/officeDocument/2006/relationships/externalLinkPath"/>
</Relationships>

</file>

<file path=xl/externalLinks/_rels/externalLink8.xml.rels><?xml version="1.0" encoding="UTF-8" standalone="no" ?>
<Relationships xmlns="http://schemas.openxmlformats.org/package/2006/relationships">
  <Relationship Id="rId1" Target="../../../../fkrserver2/&#1054;&#1073;&#1084;&#1077;&#1085;/&#1059;&#1078;&#1080;&#1085;&#1089;&#1082;&#1072;&#1103;/&#1086;&#1090; &#1048;&#1074;&#1072;&#1085;&#1086;&#1074;&#1072; &#1040;.&#1040;/&#1042;&#1083;&#1072;&#1076;/&#1055;&#1088;&#1080;&#1083;&#1086;&#1078;&#1077;&#1085;&#1080;&#1103; 3 &#1080; 4 (&#1083;&#1080;&#1092;&#1090;)_18.03.2021.xls" TargetMode="External" Type="http://schemas.openxmlformats.org/officeDocument/2006/relationships/externalLinkPath"/>
</Relationships>

</file>

<file path=xl/externalLinks/_rels/externalLink9.xml.rels><?xml version="1.0" encoding="UTF-8" standalone="no" ?>
<Relationships xmlns="http://schemas.openxmlformats.org/package/2006/relationships">
  <Relationship Id="rId1" Target="../../../../fkrserver2/&#1054;&#1073;&#1084;&#1077;&#1085;/&#1059;&#1078;&#1080;&#1085;&#1089;&#1082;&#1072;&#1103;/&#1086;&#1090; &#1048;&#1074;&#1072;&#1085;&#1086;&#1074;&#1072; &#1040;.&#1040;/&#1042;&#1083;&#1072;&#1076;/&#1055;&#1088;&#1086;&#1077;&#1082;&#1090; &#1050;&#1055;&#1050;&#1056; 2019-2021_196&#1086;&#1076; &#1080;&#1079;&#1084;.xlsx" TargetMode="External" Type="http://schemas.openxmlformats.org/officeDocument/2006/relationships/externalLinkPath"/>
</Relationships>

</file>

<file path=xl/externalLinks/externalLink1.xml><?xml version="1.0" encoding="utf-8"?>
<externalLin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externalBook r:id="rId1"/>
</externalLink>
</file>

<file path=xl/externalLinks/externalLink10.xml><?xml version="1.0" encoding="utf-8"?>
<externalLin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externalBook r:id="rId1">
    <sheetNames>
      <sheetName val="Отчет"/>
    </sheetNames>
    <sheetDataSet>
      <sheetData refreshError="false" sheetId="0">
        <row r="46">
          <cell r="F46" t="n" vm="0">
            <v>-30670.510000000242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externalBook r:id="rId1"/>
</externalLink>
</file>

<file path=xl/externalLinks/externalLink3.xml><?xml version="1.0" encoding="utf-8"?>
<externalLin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externalBook r:id="rId1"/>
</externalLink>
</file>

<file path=xl/externalLinks/externalLink4.xml><?xml version="1.0" encoding="utf-8"?>
<externalLin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externalBook r:id="rId1"/>
</externalLink>
</file>

<file path=xl/externalLinks/externalLink5.xml><?xml version="1.0" encoding="utf-8"?>
<externalLin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externalBook r:id="rId1"/>
</externalLink>
</file>

<file path=xl/externalLinks/externalLink6.xml><?xml version="1.0" encoding="utf-8"?>
<externalLin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externalBook r:id="rId1"/>
</externalLink>
</file>

<file path=xl/externalLinks/externalLink7.xml><?xml version="1.0" encoding="utf-8"?>
<externalLin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externalBook r:id="rId1"/>
</externalLink>
</file>

<file path=xl/externalLinks/externalLink8.xml><?xml version="1.0" encoding="utf-8"?>
<externalLin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externalBook r:id="rId1"/>
</externalLink>
</file>

<file path=xl/externalLinks/externalLink9.xml><?xml version="1.0" encoding="utf-8"?>
<externalLin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externalBook r:id="rId1"/>
</externalLink>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  <pageSetUpPr fitToPage="true"/>
  </sheetPr>
  <dimension ref="A1:AS746"/>
  <sheetViews>
    <sheetView showZeros="true" topLeftCell="A7" workbookViewId="0">
      <pane activePane="bottomRight" state="frozen" topLeftCell="E11" xSplit="4" ySplit="4"/>
    </sheetView>
  </sheetViews>
  <sheetFormatPr baseColWidth="8" customHeight="false" defaultColWidth="9.00000016916618" defaultRowHeight="12.75" zeroHeight="false"/>
  <cols>
    <col customWidth="true" max="2" min="1" outlineLevel="0" width="5.14062497092456"/>
    <col customWidth="true" max="3" min="3" outlineLevel="0" width="34.2851563273142"/>
    <col customWidth="true" max="4" min="4" outlineLevel="0" width="63.4257823132359"/>
    <col customWidth="true" max="5" min="5" outlineLevel="0" width="13.8554681361118"/>
    <col customWidth="true" max="6" min="6" outlineLevel="0" width="14.7109374563868"/>
    <col customWidth="true" max="7" min="7" outlineLevel="0" width="11.570313162127"/>
    <col customWidth="true" max="8" min="8" outlineLevel="0" width="12.2851566656466"/>
    <col customWidth="true" max="12" min="9" outlineLevel="0" width="15.4257809599064"/>
    <col customWidth="true" max="13" min="13" outlineLevel="0" width="16.7109377947192"/>
    <col customWidth="true" max="14" min="14" outlineLevel="0" width="14.2851556506495"/>
    <col customWidth="true" max="15" min="15" outlineLevel="0" width="17.1406253092569"/>
    <col customWidth="true" max="16" min="16" outlineLevel="0" width="15.4257809599064"/>
    <col customWidth="true" max="17" min="17" outlineLevel="0" width="18.0000003383324"/>
    <col customWidth="true" max="18" min="18" outlineLevel="0" width="20.0000006766647"/>
    <col customWidth="true" max="19" min="19" outlineLevel="0" width="18.855468305278"/>
    <col customWidth="true" max="22" min="20" outlineLevel="0" width="15.4257809599064"/>
    <col customWidth="true" hidden="true" max="25" min="23" outlineLevel="0" width="15.4257809599064"/>
    <col customWidth="true" hidden="true" max="26" min="26" outlineLevel="0" style="1" width="15.4257809599064"/>
    <col customWidth="true" hidden="true" max="27" min="27" outlineLevel="0" width="18.2851563273142"/>
    <col customWidth="true" hidden="true" max="43" min="28" outlineLevel="0" width="15.4257809599064"/>
    <col customWidth="true" max="44" min="44" outlineLevel="0" width="15.5703124854623"/>
  </cols>
  <sheetData>
    <row ht="15.75" outlineLevel="0" r="1">
      <c r="U1" s="2" t="n"/>
      <c r="V1" s="2" t="s">
        <v>0</v>
      </c>
    </row>
    <row ht="15.75" outlineLevel="0" r="2">
      <c r="U2" s="2" t="n"/>
      <c r="V2" s="2" t="s">
        <v>1</v>
      </c>
    </row>
    <row ht="15.75" outlineLevel="0" r="4">
      <c r="D4" s="3" t="s">
        <v>2</v>
      </c>
      <c r="E4" s="4" t="n"/>
      <c r="L4" s="5" t="n"/>
      <c r="Z4" s="0" t="n"/>
    </row>
    <row outlineLevel="0" r="5">
      <c r="E5" s="4" t="n"/>
      <c r="L5" s="5" t="n"/>
      <c r="Z5" s="0" t="n"/>
    </row>
    <row outlineLevel="0" r="6">
      <c r="E6" s="4" t="n"/>
      <c r="L6" s="5" t="n"/>
      <c r="Z6" s="0" t="n"/>
    </row>
    <row ht="14.25" outlineLevel="0" r="7">
      <c r="A7" s="6" t="s">
        <v>3</v>
      </c>
      <c r="B7" s="6" t="s">
        <v>4</v>
      </c>
      <c r="C7" s="7" t="s">
        <v>5</v>
      </c>
      <c r="D7" s="8" t="s">
        <v>6</v>
      </c>
      <c r="E7" s="9" t="s">
        <v>7</v>
      </c>
      <c r="F7" s="10" t="s">
        <v>8</v>
      </c>
      <c r="G7" s="10" t="s">
        <v>9</v>
      </c>
      <c r="H7" s="11" t="s">
        <v>10</v>
      </c>
      <c r="I7" s="12" t="s">
        <v>11</v>
      </c>
      <c r="J7" s="12" t="s">
        <v>12</v>
      </c>
      <c r="K7" s="13" t="s"/>
      <c r="L7" s="14" t="s">
        <v>13</v>
      </c>
      <c r="M7" s="15" t="s">
        <v>14</v>
      </c>
      <c r="N7" s="16" t="s"/>
      <c r="O7" s="16" t="s"/>
      <c r="P7" s="16" t="s"/>
      <c r="Q7" s="16" t="s"/>
      <c r="R7" s="16" t="s"/>
      <c r="S7" s="17" t="s"/>
      <c r="T7" s="15" t="s">
        <v>15</v>
      </c>
      <c r="U7" s="15" t="s">
        <v>16</v>
      </c>
      <c r="V7" s="7" t="s">
        <v>17</v>
      </c>
      <c r="W7" s="18" t="n"/>
      <c r="X7" s="18" t="n"/>
      <c r="Y7" s="18" t="n"/>
      <c r="Z7" s="19" t="n"/>
      <c r="AA7" s="20" t="s">
        <v>18</v>
      </c>
      <c r="AB7" s="21" t="s">
        <v>19</v>
      </c>
      <c r="AC7" s="22" t="s"/>
      <c r="AD7" s="22" t="s"/>
      <c r="AE7" s="22" t="s"/>
      <c r="AF7" s="22" t="s"/>
      <c r="AG7" s="22" t="s"/>
      <c r="AH7" s="22" t="s"/>
      <c r="AI7" s="22" t="s"/>
      <c r="AJ7" s="22" t="s"/>
      <c r="AK7" s="22" t="s"/>
      <c r="AL7" s="22" t="s"/>
      <c r="AM7" s="22" t="s"/>
      <c r="AN7" s="22" t="s"/>
      <c r="AO7" s="22" t="s"/>
      <c r="AP7" s="23" t="s"/>
      <c r="AQ7" s="24" t="n"/>
    </row>
    <row customHeight="true" ht="11.25" outlineLevel="0" r="8">
      <c r="A8" s="25" t="s"/>
      <c r="B8" s="25" t="s"/>
      <c r="C8" s="26" t="s"/>
      <c r="D8" s="27" t="s"/>
      <c r="E8" s="28" t="s"/>
      <c r="F8" s="27" t="s"/>
      <c r="G8" s="27" t="s"/>
      <c r="H8" s="29" t="s"/>
      <c r="I8" s="30" t="s"/>
      <c r="J8" s="12" t="s">
        <v>20</v>
      </c>
      <c r="K8" s="12" t="s">
        <v>21</v>
      </c>
      <c r="L8" s="31" t="s"/>
      <c r="M8" s="32" t="s">
        <v>22</v>
      </c>
      <c r="N8" s="32" t="s">
        <v>23</v>
      </c>
      <c r="O8" s="33" t="s"/>
      <c r="P8" s="33" t="s"/>
      <c r="Q8" s="33" t="s"/>
      <c r="R8" s="33" t="s"/>
      <c r="S8" s="34" t="s"/>
      <c r="T8" s="35" t="s"/>
      <c r="U8" s="35" t="s"/>
      <c r="V8" s="26" t="s"/>
      <c r="W8" s="18" t="n"/>
      <c r="X8" s="18" t="n"/>
      <c r="Y8" s="18" t="n"/>
      <c r="Z8" s="19" t="n"/>
      <c r="AA8" s="36" t="s"/>
      <c r="AB8" s="37" t="s">
        <v>24</v>
      </c>
      <c r="AC8" s="38" t="s"/>
      <c r="AD8" s="38" t="s"/>
      <c r="AE8" s="38" t="s"/>
      <c r="AF8" s="38" t="s"/>
      <c r="AG8" s="38" t="s"/>
      <c r="AH8" s="39" t="s"/>
      <c r="AI8" s="37" t="s">
        <v>25</v>
      </c>
      <c r="AJ8" s="37" t="s">
        <v>26</v>
      </c>
      <c r="AK8" s="37" t="s">
        <v>27</v>
      </c>
      <c r="AL8" s="37" t="s">
        <v>28</v>
      </c>
      <c r="AM8" s="37" t="s">
        <v>29</v>
      </c>
      <c r="AN8" s="37" t="s">
        <v>30</v>
      </c>
      <c r="AO8" s="37" t="s">
        <v>31</v>
      </c>
      <c r="AP8" s="37" t="s">
        <v>32</v>
      </c>
      <c r="AQ8" s="40" t="n"/>
    </row>
    <row customHeight="true" ht="102.75" outlineLevel="0" r="9">
      <c r="A9" s="25" t="s"/>
      <c r="B9" s="25" t="s"/>
      <c r="C9" s="26" t="s"/>
      <c r="D9" s="27" t="s"/>
      <c r="E9" s="28" t="s"/>
      <c r="F9" s="27" t="s"/>
      <c r="G9" s="27" t="s"/>
      <c r="H9" s="29" t="s"/>
      <c r="I9" s="41" t="s"/>
      <c r="J9" s="41" t="s"/>
      <c r="K9" s="41" t="s"/>
      <c r="L9" s="42" t="s"/>
      <c r="M9" s="43" t="s"/>
      <c r="N9" s="15" t="s">
        <v>33</v>
      </c>
      <c r="O9" s="15" t="s">
        <v>34</v>
      </c>
      <c r="P9" s="15" t="s">
        <v>35</v>
      </c>
      <c r="Q9" s="15" t="s">
        <v>36</v>
      </c>
      <c r="R9" s="15" t="s">
        <v>37</v>
      </c>
      <c r="S9" s="15" t="s">
        <v>38</v>
      </c>
      <c r="T9" s="43" t="s"/>
      <c r="U9" s="43" t="s"/>
      <c r="V9" s="26" t="s"/>
      <c r="W9" s="18" t="s">
        <v>39</v>
      </c>
      <c r="X9" s="18" t="s">
        <v>40</v>
      </c>
      <c r="Y9" s="18" t="s">
        <v>41</v>
      </c>
      <c r="Z9" s="19" t="n"/>
      <c r="AA9" s="44" t="s"/>
      <c r="AB9" s="37" t="s">
        <v>42</v>
      </c>
      <c r="AC9" s="37" t="s">
        <v>43</v>
      </c>
      <c r="AD9" s="37" t="s">
        <v>44</v>
      </c>
      <c r="AE9" s="37" t="s">
        <v>45</v>
      </c>
      <c r="AF9" s="37" t="s">
        <v>46</v>
      </c>
      <c r="AG9" s="37" t="s">
        <v>47</v>
      </c>
      <c r="AH9" s="37" t="s">
        <v>48</v>
      </c>
      <c r="AI9" s="45" t="s"/>
      <c r="AJ9" s="45" t="s"/>
      <c r="AK9" s="45" t="s"/>
      <c r="AL9" s="45" t="s"/>
      <c r="AM9" s="45" t="s"/>
      <c r="AN9" s="45" t="s"/>
      <c r="AO9" s="45" t="s"/>
      <c r="AP9" s="45" t="s"/>
      <c r="AQ9" s="40" t="n"/>
    </row>
    <row ht="14.25" outlineLevel="0" r="10">
      <c r="A10" s="46" t="s"/>
      <c r="B10" s="46" t="s"/>
      <c r="C10" s="47" t="s"/>
      <c r="D10" s="48" t="s"/>
      <c r="E10" s="49" t="s"/>
      <c r="F10" s="50" t="s"/>
      <c r="G10" s="50" t="s"/>
      <c r="H10" s="51" t="s"/>
      <c r="I10" s="52" t="s">
        <v>49</v>
      </c>
      <c r="J10" s="52" t="s">
        <v>49</v>
      </c>
      <c r="K10" s="52" t="s">
        <v>49</v>
      </c>
      <c r="L10" s="53" t="s">
        <v>50</v>
      </c>
      <c r="M10" s="54" t="s">
        <v>51</v>
      </c>
      <c r="N10" s="54" t="s">
        <v>51</v>
      </c>
      <c r="O10" s="54" t="n"/>
      <c r="P10" s="54" t="s">
        <v>51</v>
      </c>
      <c r="Q10" s="54" t="s">
        <v>51</v>
      </c>
      <c r="R10" s="54" t="s">
        <v>51</v>
      </c>
      <c r="S10" s="54" t="n"/>
      <c r="T10" s="54" t="s">
        <v>52</v>
      </c>
      <c r="U10" s="54" t="s">
        <v>52</v>
      </c>
      <c r="V10" s="47" t="s"/>
      <c r="W10" s="18" t="n"/>
      <c r="X10" s="18" t="n"/>
      <c r="Y10" s="18" t="n"/>
      <c r="Z10" s="19" t="n"/>
      <c r="AA10" s="55" t="s">
        <v>53</v>
      </c>
      <c r="AB10" s="56" t="s">
        <v>53</v>
      </c>
      <c r="AC10" s="56" t="s">
        <v>53</v>
      </c>
      <c r="AD10" s="56" t="s">
        <v>53</v>
      </c>
      <c r="AE10" s="56" t="s">
        <v>53</v>
      </c>
      <c r="AF10" s="56" t="s">
        <v>53</v>
      </c>
      <c r="AG10" s="56" t="s">
        <v>53</v>
      </c>
      <c r="AH10" s="56" t="s">
        <v>53</v>
      </c>
      <c r="AI10" s="56" t="s">
        <v>53</v>
      </c>
      <c r="AJ10" s="56" t="s">
        <v>53</v>
      </c>
      <c r="AK10" s="56" t="s">
        <v>53</v>
      </c>
      <c r="AL10" s="56" t="s">
        <v>53</v>
      </c>
      <c r="AM10" s="56" t="s">
        <v>53</v>
      </c>
      <c r="AN10" s="56" t="s">
        <v>53</v>
      </c>
      <c r="AO10" s="56" t="s">
        <v>53</v>
      </c>
      <c r="AP10" s="56" t="s">
        <v>53</v>
      </c>
      <c r="AQ10" s="40" t="n"/>
    </row>
    <row outlineLevel="0" r="11">
      <c r="A11" s="57" t="n"/>
      <c r="B11" s="57" t="n"/>
      <c r="C11" s="57" t="n"/>
      <c r="D11" s="58" t="s">
        <v>54</v>
      </c>
      <c r="E11" s="58" t="n"/>
      <c r="F11" s="58" t="n"/>
      <c r="G11" s="58" t="n"/>
      <c r="H11" s="58" t="n"/>
      <c r="I11" s="59" t="n">
        <f aca="false" ca="false" dt2D="false" dtr="false" t="normal">I12+I184+I489</f>
        <v>2061535.0499999998</v>
      </c>
      <c r="J11" s="59" t="n">
        <f aca="false" ca="false" dt2D="false" dtr="false" t="normal">J12+J184+J489</f>
        <v>1947014.5999999999</v>
      </c>
      <c r="K11" s="59" t="n">
        <f aca="false" ca="false" dt2D="false" dtr="false" t="normal">K12+K184+K489</f>
        <v>103929.53000000004</v>
      </c>
      <c r="L11" s="59" t="n">
        <f aca="false" ca="false" dt2D="false" dtr="false" t="normal">L12+L184+L489</f>
        <v>83763</v>
      </c>
      <c r="M11" s="60" t="n">
        <v>17117268743.96</v>
      </c>
      <c r="N11" s="60" t="n">
        <v>0</v>
      </c>
      <c r="O11" s="60" t="n">
        <v>1334266860</v>
      </c>
      <c r="P11" s="60" t="n">
        <v>0</v>
      </c>
      <c r="Q11" s="60" t="n">
        <v>659565570.36</v>
      </c>
      <c r="R11" s="60" t="n">
        <v>5125340737.06</v>
      </c>
      <c r="S11" s="60" t="n">
        <v>9998095576.54</v>
      </c>
      <c r="T11" s="59" t="n">
        <v>6553401.96</v>
      </c>
      <c r="U11" s="59" t="n">
        <v>7518122.2</v>
      </c>
      <c r="V11" s="59" t="n"/>
      <c r="W11" s="61" t="n"/>
      <c r="X11" s="61" t="n"/>
      <c r="Y11" s="61" t="n"/>
      <c r="Z11" s="62" t="n"/>
      <c r="AA11" s="61" t="n">
        <f aca="false" ca="false" dt2D="false" dtr="false" t="normal">AA12+AA184+AA489</f>
        <v>17090174543.28041</v>
      </c>
      <c r="AB11" s="61" t="n">
        <f aca="false" ca="false" dt2D="false" dtr="false" t="normal">AB12+AB184+AB489</f>
        <v>2023069344.63</v>
      </c>
      <c r="AC11" s="61" t="n">
        <f aca="false" ca="false" dt2D="false" dtr="false" t="normal">AC12+AC184+AC489</f>
        <v>950803624.3500001</v>
      </c>
      <c r="AD11" s="61" t="n">
        <f aca="false" ca="false" dt2D="false" dtr="false" t="normal">AD12+AD184+AD489</f>
        <v>787521233.6800001</v>
      </c>
      <c r="AE11" s="61" t="n">
        <f aca="false" ca="false" dt2D="false" dtr="false" t="normal">AE12+AE184+AE489</f>
        <v>667205112.4</v>
      </c>
      <c r="AF11" s="61" t="n">
        <f aca="false" ca="false" dt2D="false" dtr="false" t="normal">AF12+AF184+AF489</f>
        <v>249451458.29</v>
      </c>
      <c r="AG11" s="61" t="n">
        <f aca="false" ca="false" dt2D="false" dtr="false" t="normal">AG12+AG184+AG489</f>
        <v>0</v>
      </c>
      <c r="AH11" s="61" t="n">
        <f aca="false" ca="false" dt2D="false" dtr="false" t="normal">AH12+AH184+AH489</f>
        <v>0</v>
      </c>
      <c r="AI11" s="61" t="n">
        <f aca="false" ca="false" dt2D="false" dtr="false" t="normal">AI12+AI184+AI489</f>
        <v>196610713.95000002</v>
      </c>
      <c r="AJ11" s="61" t="n">
        <f aca="false" ca="false" dt2D="false" dtr="false" t="normal">AJ12+AJ184+AJ489</f>
        <v>2946672321.71</v>
      </c>
      <c r="AK11" s="61" t="n">
        <f aca="false" ca="false" dt2D="false" dtr="false" t="normal">AK12+AK184+AK489</f>
        <v>470025252.6400001</v>
      </c>
      <c r="AL11" s="61" t="n">
        <f aca="false" ca="false" dt2D="false" dtr="false" t="normal">AL12+AL184+AL489</f>
        <v>4797889397.78</v>
      </c>
      <c r="AM11" s="61" t="n">
        <f aca="false" ca="false" dt2D="false" dtr="false" t="normal">AM12+AM184+AM489</f>
        <v>1791468116.1900003</v>
      </c>
      <c r="AN11" s="61" t="n">
        <f aca="false" ca="false" dt2D="false" dtr="false" t="normal">AN12+AN184+AN489</f>
        <v>1713145089.2566004</v>
      </c>
      <c r="AO11" s="61" t="n">
        <f aca="false" ca="false" dt2D="false" dtr="false" t="normal">AO12+AO184+AO489</f>
        <v>170901745.43510002</v>
      </c>
      <c r="AP11" s="61" t="n">
        <f aca="false" ca="false" dt2D="false" dtr="false" t="normal">AP12+AP184+AP489</f>
        <v>325411132.9687115</v>
      </c>
      <c r="AQ11" s="61" t="n">
        <f aca="false" ca="false" dt2D="false" dtr="false" t="normal">AQ12+AQ184+AQ489</f>
        <v>2208</v>
      </c>
    </row>
    <row outlineLevel="0" r="12">
      <c r="A12" s="57" t="n"/>
      <c r="B12" s="57" t="n"/>
      <c r="C12" s="57" t="n"/>
      <c r="D12" s="58" t="n">
        <v>2025</v>
      </c>
      <c r="E12" s="58" t="n"/>
      <c r="F12" s="58" t="n"/>
      <c r="G12" s="58" t="n"/>
      <c r="H12" s="58" t="n"/>
      <c r="I12" s="59" t="n">
        <f aca="false" ca="false" dt2D="false" dtr="false" t="normal">SUM(I13:I183)</f>
        <v>592598.6099999998</v>
      </c>
      <c r="J12" s="59" t="n">
        <f aca="false" ca="false" dt2D="false" dtr="false" t="normal">SUM(J13:J183)</f>
        <v>568774.1099999999</v>
      </c>
      <c r="K12" s="59" t="n">
        <f aca="false" ca="false" dt2D="false" dtr="false" t="normal">SUM(K13:K183)</f>
        <v>22975.200000000008</v>
      </c>
      <c r="L12" s="59" t="n">
        <f aca="false" ca="false" dt2D="false" dtr="false" t="normal">SUM(L13:L183)</f>
        <v>23971</v>
      </c>
      <c r="M12" s="60" t="n">
        <v>3729782012.03</v>
      </c>
      <c r="N12" s="60" t="n"/>
      <c r="O12" s="60" t="n">
        <v>444755620</v>
      </c>
      <c r="P12" s="60" t="n">
        <v>0</v>
      </c>
      <c r="Q12" s="60" t="n">
        <v>208828594.36</v>
      </c>
      <c r="R12" s="60" t="n">
        <v>1244173867.04</v>
      </c>
      <c r="S12" s="60" t="n">
        <v>1832023930.64</v>
      </c>
      <c r="T12" s="59" t="n">
        <v>1055812.12</v>
      </c>
      <c r="U12" s="59" t="n">
        <v>1215219.77</v>
      </c>
      <c r="V12" s="58" t="n"/>
      <c r="W12" s="63" t="n"/>
      <c r="X12" s="63" t="n"/>
      <c r="Y12" s="63" t="n"/>
      <c r="Z12" s="64" t="n"/>
      <c r="AA12" s="65" t="n">
        <f aca="false" ca="false" dt2D="false" dtr="false" t="normal">SUM(AA13:AA183)</f>
        <v>3729782012.03435</v>
      </c>
      <c r="AB12" s="65" t="n">
        <f aca="false" ca="false" dt2D="false" dtr="false" t="normal">SUM(AB13:AB183)</f>
        <v>381593362.38</v>
      </c>
      <c r="AC12" s="65" t="n">
        <f aca="false" ca="false" dt2D="false" dtr="false" t="normal">SUM(AC13:AC183)</f>
        <v>157832862.9</v>
      </c>
      <c r="AD12" s="65" t="n">
        <f aca="false" ca="false" dt2D="false" dtr="false" t="normal">SUM(AD13:AD183)</f>
        <v>134873639.28000003</v>
      </c>
      <c r="AE12" s="65" t="n">
        <f aca="false" ca="false" dt2D="false" dtr="false" t="normal">SUM(AE13:AE183)</f>
        <v>111833585.42</v>
      </c>
      <c r="AF12" s="65" t="n">
        <f aca="false" ca="false" dt2D="false" dtr="false" t="normal">SUM(AF13:AF183)</f>
        <v>101214313.14</v>
      </c>
      <c r="AG12" s="65" t="n">
        <f aca="false" ca="false" dt2D="false" dtr="false" t="normal">SUM(AG13:AG183)</f>
        <v>0</v>
      </c>
      <c r="AH12" s="65" t="n">
        <f aca="false" ca="false" dt2D="false" dtr="false" t="normal">SUM(AH13:AH183)</f>
        <v>0</v>
      </c>
      <c r="AI12" s="65" t="n">
        <f aca="false" ca="false" dt2D="false" dtr="false" t="normal">SUM(AI13:AI183)</f>
        <v>92286661.65</v>
      </c>
      <c r="AJ12" s="65" t="n">
        <f aca="false" ca="false" dt2D="false" dtr="false" t="normal">SUM(AJ13:AJ183)</f>
        <v>669880717</v>
      </c>
      <c r="AK12" s="65" t="n">
        <f aca="false" ca="false" dt2D="false" dtr="false" t="normal">SUM(AK13:AK183)</f>
        <v>80145493.60999998</v>
      </c>
      <c r="AL12" s="65" t="n">
        <f aca="false" ca="false" dt2D="false" dtr="false" t="normal">SUM(AL13:AL183)</f>
        <v>1240021103.7</v>
      </c>
      <c r="AM12" s="65" t="n">
        <f aca="false" ca="false" dt2D="false" dtr="false" t="normal">SUM(AM13:AM183)</f>
        <v>268107191.87</v>
      </c>
      <c r="AN12" s="65" t="n">
        <f aca="false" ca="false" dt2D="false" dtr="false" t="normal">SUM(AN13:AN183)</f>
        <v>383891374.6729998</v>
      </c>
      <c r="AO12" s="65" t="n">
        <f aca="false" ca="false" dt2D="false" dtr="false" t="normal">SUM(AO13:AO183)</f>
        <v>37297820.12100001</v>
      </c>
      <c r="AP12" s="65" t="n">
        <f aca="false" ca="false" dt2D="false" dtr="false" t="normal">SUM(AP13:AP183)</f>
        <v>70803886.29034841</v>
      </c>
      <c r="AQ12" s="66" t="n">
        <f aca="false" ca="false" dt2D="false" dtr="false" t="normal">SUM(AQ13:AQ183)</f>
        <v>370</v>
      </c>
    </row>
    <row customHeight="true" ht="12.75" outlineLevel="0" r="13">
      <c r="A13" s="67" t="n">
        <v>1</v>
      </c>
      <c r="B13" s="67" t="n">
        <v>1</v>
      </c>
      <c r="C13" s="68" t="s">
        <v>55</v>
      </c>
      <c r="D13" s="68" t="s">
        <v>56</v>
      </c>
      <c r="E13" s="69" t="s">
        <v>57</v>
      </c>
      <c r="F13" s="70" t="s">
        <v>58</v>
      </c>
      <c r="G13" s="70" t="n">
        <v>4</v>
      </c>
      <c r="H13" s="70" t="n">
        <v>4</v>
      </c>
      <c r="I13" s="70" t="n">
        <v>2413.8</v>
      </c>
      <c r="J13" s="70" t="n">
        <v>2413.8</v>
      </c>
      <c r="K13" s="69" t="n">
        <v>0</v>
      </c>
      <c r="L13" s="71" t="n">
        <v>90</v>
      </c>
      <c r="M13" s="72" t="n">
        <v>51456495.32</v>
      </c>
      <c r="N13" s="72" t="n"/>
      <c r="O13" s="72" t="n">
        <v>5907985.3</v>
      </c>
      <c r="P13" s="72" t="n">
        <v>0</v>
      </c>
      <c r="Q13" s="72" t="n">
        <v>646147.86</v>
      </c>
      <c r="R13" s="72" t="n">
        <v>10036580.4</v>
      </c>
      <c r="S13" s="72" t="n">
        <v>34865781.64</v>
      </c>
      <c r="T13" s="69" t="n">
        <v>18660.6</v>
      </c>
      <c r="U13" s="69" t="n">
        <v>21317.63</v>
      </c>
      <c r="V13" s="70" t="n">
        <v>2025</v>
      </c>
      <c r="W13" s="73" t="n">
        <v>361778.21</v>
      </c>
      <c r="X13" s="74" t="n">
        <f aca="false" ca="false" dt2D="false" dtr="false" t="normal">+(J13*11.55+K13*23.1)*12*0.85</f>
        <v>284369.77800000005</v>
      </c>
      <c r="Y13" s="74" t="n">
        <f aca="false" ca="false" dt2D="false" dtr="false" t="normal">+(J13*11.55+K13*23.1)*12*30</f>
        <v>10036580.400000002</v>
      </c>
      <c r="Z13" s="64" t="n"/>
      <c r="AA13" s="75" t="n">
        <f aca="false" ca="false" dt2D="false" dtr="false" t="normal">SUM(AB13:AP13)</f>
        <v>51456495.316187836</v>
      </c>
      <c r="AB13" s="74" t="n">
        <v>8067267.38</v>
      </c>
      <c r="AC13" s="74" t="n">
        <v>3886264.92</v>
      </c>
      <c r="AD13" s="74" t="n">
        <v>2373338.41</v>
      </c>
      <c r="AE13" s="74" t="n">
        <v>2295572.83</v>
      </c>
      <c r="AF13" s="74" t="n">
        <v>0</v>
      </c>
      <c r="AG13" s="74" t="n">
        <v>0</v>
      </c>
      <c r="AH13" s="74" t="n">
        <v>0</v>
      </c>
      <c r="AI13" s="74" t="n">
        <v>0</v>
      </c>
      <c r="AJ13" s="74" t="n">
        <v>11654413.2</v>
      </c>
      <c r="AK13" s="74" t="n">
        <v>4851960.45</v>
      </c>
      <c r="AL13" s="74" t="n">
        <v>11914141.17</v>
      </c>
      <c r="AM13" s="74" t="n">
        <v>0</v>
      </c>
      <c r="AN13" s="74" t="n">
        <v>4913973.7313</v>
      </c>
      <c r="AO13" s="74" t="n">
        <v>514564.9531</v>
      </c>
      <c r="AP13" s="74" t="n">
        <v>984998.27178784</v>
      </c>
      <c r="AQ13" s="5" t="n">
        <f aca="false" ca="false" dt2D="false" dtr="false" t="normal">COUNTIF(AB13:AM13, "&gt;0")</f>
        <v>7</v>
      </c>
    </row>
    <row customHeight="true" ht="12.75" outlineLevel="0" r="14">
      <c r="A14" s="67" t="n">
        <f aca="false" ca="false" dt2D="false" dtr="false" t="normal">+A13+1</f>
        <v>2</v>
      </c>
      <c r="B14" s="67" t="n">
        <f aca="false" ca="false" dt2D="false" dtr="false" t="normal">+B13+1</f>
        <v>2</v>
      </c>
      <c r="C14" s="68" t="s">
        <v>59</v>
      </c>
      <c r="D14" s="68" t="s">
        <v>60</v>
      </c>
      <c r="E14" s="69" t="s">
        <v>61</v>
      </c>
      <c r="F14" s="70" t="s">
        <v>58</v>
      </c>
      <c r="G14" s="70" t="n">
        <v>3</v>
      </c>
      <c r="H14" s="70" t="n">
        <v>2</v>
      </c>
      <c r="I14" s="70" t="n">
        <v>1210.6</v>
      </c>
      <c r="J14" s="70" t="n">
        <v>1210.6</v>
      </c>
      <c r="K14" s="69" t="n">
        <v>0</v>
      </c>
      <c r="L14" s="71" t="n">
        <v>67</v>
      </c>
      <c r="M14" s="72" t="n">
        <v>13900024.46</v>
      </c>
      <c r="N14" s="72" t="n"/>
      <c r="O14" s="72" t="n">
        <v>1991012.71</v>
      </c>
      <c r="P14" s="72" t="n">
        <v>0</v>
      </c>
      <c r="Q14" s="72" t="n">
        <v>142620.79</v>
      </c>
      <c r="R14" s="72" t="n">
        <v>5033674.8</v>
      </c>
      <c r="S14" s="72" t="n">
        <v>6732716.14</v>
      </c>
      <c r="T14" s="69" t="n">
        <v>10112.6</v>
      </c>
      <c r="U14" s="69" t="n">
        <v>11481.93</v>
      </c>
      <c r="V14" s="70" t="n">
        <v>2025</v>
      </c>
      <c r="W14" s="76" t="n"/>
      <c r="X14" s="74" t="n">
        <f aca="false" ca="false" dt2D="false" dtr="false" t="normal">+(J14*11.55+K14*23.1)*12*0.85</f>
        <v>142620.786</v>
      </c>
      <c r="Y14" s="77" t="n">
        <f aca="false" ca="false" dt2D="false" dtr="false" t="normal">+(J14*11.55+K14*23.1)*12*30</f>
        <v>5033674.8</v>
      </c>
      <c r="Z14" s="64" t="n"/>
      <c r="AA14" s="75" t="n">
        <f aca="false" ca="false" dt2D="false" dtr="false" t="normal">SUM(AB14:AP14)</f>
        <v>13900024.4570996</v>
      </c>
      <c r="AB14" s="74" t="n">
        <v>0</v>
      </c>
      <c r="AC14" s="74" t="n">
        <v>0</v>
      </c>
      <c r="AD14" s="74" t="n">
        <v>0</v>
      </c>
      <c r="AE14" s="74" t="n">
        <v>0</v>
      </c>
      <c r="AF14" s="74" t="n">
        <v>0</v>
      </c>
      <c r="AG14" s="74" t="n">
        <v>0</v>
      </c>
      <c r="AH14" s="74" t="n">
        <v>0</v>
      </c>
      <c r="AI14" s="74" t="n">
        <v>0</v>
      </c>
      <c r="AJ14" s="74" t="n">
        <v>12242307.54</v>
      </c>
      <c r="AK14" s="74" t="n">
        <v>0</v>
      </c>
      <c r="AL14" s="74" t="n">
        <v>0</v>
      </c>
      <c r="AM14" s="74" t="n">
        <v>0</v>
      </c>
      <c r="AN14" s="74" t="n">
        <v>1251002.2014</v>
      </c>
      <c r="AO14" s="74" t="n">
        <v>139000.2446</v>
      </c>
      <c r="AP14" s="74" t="n">
        <v>267714.4710996</v>
      </c>
      <c r="AQ14" s="5" t="n">
        <f aca="false" ca="false" dt2D="false" dtr="false" t="normal">COUNTIF(AB14:AM14, "&gt;0")</f>
        <v>1</v>
      </c>
    </row>
    <row customHeight="true" ht="12.75" outlineLevel="0" r="15">
      <c r="A15" s="67" t="n">
        <f aca="false" ca="false" dt2D="false" dtr="false" t="normal">+A14+1</f>
        <v>3</v>
      </c>
      <c r="B15" s="67" t="n">
        <f aca="false" ca="false" dt2D="false" dtr="false" t="normal">+B14+1</f>
        <v>3</v>
      </c>
      <c r="C15" s="68" t="s">
        <v>62</v>
      </c>
      <c r="D15" s="68" t="s">
        <v>63</v>
      </c>
      <c r="E15" s="69" t="s">
        <v>64</v>
      </c>
      <c r="F15" s="70" t="s">
        <v>58</v>
      </c>
      <c r="G15" s="70" t="n">
        <v>3</v>
      </c>
      <c r="H15" s="70" t="n">
        <v>1</v>
      </c>
      <c r="I15" s="70" t="n">
        <v>942.47</v>
      </c>
      <c r="J15" s="70" t="n">
        <v>942.47</v>
      </c>
      <c r="K15" s="69" t="n">
        <v>0</v>
      </c>
      <c r="L15" s="71" t="n">
        <v>33</v>
      </c>
      <c r="M15" s="72" t="n">
        <v>19848927.13</v>
      </c>
      <c r="N15" s="72" t="n"/>
      <c r="O15" s="72" t="n">
        <v>4008312.46</v>
      </c>
      <c r="P15" s="72" t="n">
        <v>0</v>
      </c>
      <c r="Q15" s="72" t="n">
        <v>111032.39</v>
      </c>
      <c r="R15" s="72" t="n">
        <v>3821827.31</v>
      </c>
      <c r="S15" s="72" t="n">
        <v>11907754.97</v>
      </c>
      <c r="T15" s="69" t="n">
        <v>18342.76</v>
      </c>
      <c r="U15" s="69" t="n">
        <v>21060.54</v>
      </c>
      <c r="V15" s="70" t="n">
        <v>2025</v>
      </c>
      <c r="W15" s="76" t="n"/>
      <c r="X15" s="74" t="n">
        <f aca="false" ca="false" dt2D="false" dtr="false" t="normal">+(J15*11.55+K15*23.1)*12*0.85</f>
        <v>111032.3907</v>
      </c>
      <c r="Y15" s="77" t="e">
        <f aca="false" ca="false" dt2D="false" dtr="false" t="normal">+(J15*11.55+K15*23.1)*12*30-'[7]Приложение №1'!$S$383</f>
        <v>#REF!</v>
      </c>
      <c r="Z15" s="64" t="n"/>
      <c r="AA15" s="75" t="n">
        <f aca="false" ca="false" dt2D="false" dtr="false" t="normal">SUM(AB15:AP15)</f>
        <v>19848927.13041798</v>
      </c>
      <c r="AB15" s="74" t="n">
        <v>0</v>
      </c>
      <c r="AC15" s="74" t="n">
        <v>0</v>
      </c>
      <c r="AD15" s="74" t="n">
        <v>0</v>
      </c>
      <c r="AE15" s="74" t="n">
        <v>0</v>
      </c>
      <c r="AF15" s="74" t="n">
        <v>0</v>
      </c>
      <c r="AG15" s="74" t="n">
        <v>0</v>
      </c>
      <c r="AH15" s="74" t="n">
        <v>0</v>
      </c>
      <c r="AI15" s="74" t="n">
        <v>0</v>
      </c>
      <c r="AJ15" s="74" t="n">
        <v>0</v>
      </c>
      <c r="AK15" s="74" t="n">
        <v>3842053.02</v>
      </c>
      <c r="AL15" s="74" t="n">
        <v>11074241.17</v>
      </c>
      <c r="AM15" s="74" t="n">
        <v>2371208.29</v>
      </c>
      <c r="AN15" s="74" t="n">
        <v>1984892.713</v>
      </c>
      <c r="AO15" s="74" t="n">
        <v>198489.2713</v>
      </c>
      <c r="AP15" s="74" t="n">
        <v>378042.66611798</v>
      </c>
      <c r="AQ15" s="5" t="n">
        <f aca="false" ca="false" dt2D="false" dtr="false" t="normal">COUNTIF(AB15:AM15, "&gt;0")</f>
        <v>3</v>
      </c>
    </row>
    <row customHeight="true" ht="12.75" outlineLevel="0" r="16">
      <c r="A16" s="67" t="n">
        <f aca="false" ca="false" dt2D="false" dtr="false" t="normal">+A15+1</f>
        <v>4</v>
      </c>
      <c r="B16" s="67" t="n">
        <f aca="false" ca="false" dt2D="false" dtr="false" t="normal">+B15+1</f>
        <v>4</v>
      </c>
      <c r="C16" s="68" t="s">
        <v>62</v>
      </c>
      <c r="D16" s="68" t="s">
        <v>65</v>
      </c>
      <c r="E16" s="69" t="s">
        <v>66</v>
      </c>
      <c r="F16" s="70" t="s">
        <v>58</v>
      </c>
      <c r="G16" s="70" t="n">
        <v>5</v>
      </c>
      <c r="H16" s="70" t="n">
        <v>4</v>
      </c>
      <c r="I16" s="70" t="n">
        <v>3122.81</v>
      </c>
      <c r="J16" s="70" t="n">
        <v>3064.81</v>
      </c>
      <c r="K16" s="69" t="n">
        <v>58</v>
      </c>
      <c r="L16" s="71" t="n">
        <v>131</v>
      </c>
      <c r="M16" s="72" t="n">
        <v>41666217.34</v>
      </c>
      <c r="N16" s="72" t="n"/>
      <c r="O16" s="72" t="n">
        <v>4061749.14</v>
      </c>
      <c r="P16" s="72" t="n">
        <v>0</v>
      </c>
      <c r="Q16" s="72" t="n">
        <v>374731.23</v>
      </c>
      <c r="R16" s="72" t="n">
        <v>13225807.98</v>
      </c>
      <c r="S16" s="72" t="n">
        <v>24003929</v>
      </c>
      <c r="T16" s="69" t="n">
        <v>11714.66</v>
      </c>
      <c r="U16" s="69" t="n">
        <v>13342.54</v>
      </c>
      <c r="V16" s="70" t="n">
        <v>2025</v>
      </c>
      <c r="W16" s="76" t="n"/>
      <c r="X16" s="74" t="n">
        <f aca="false" ca="false" dt2D="false" dtr="false" t="normal">+(J16*11.55+K16*23.1)*12*0.85</f>
        <v>374731.2261</v>
      </c>
      <c r="Y16" s="77" t="n">
        <f aca="false" ca="false" dt2D="false" dtr="false" t="normal">+(J16*11.55+K16*23.1)*12*30</f>
        <v>13225807.980000002</v>
      </c>
      <c r="Z16" s="64" t="n"/>
      <c r="AA16" s="75" t="n">
        <f aca="false" ca="false" dt2D="false" dtr="false" t="normal">SUM(AB16:AP16)</f>
        <v>41666217.340307154</v>
      </c>
      <c r="AB16" s="74" t="n">
        <v>10436880.95</v>
      </c>
      <c r="AC16" s="74" t="n">
        <v>5027784.79</v>
      </c>
      <c r="AD16" s="74" t="n">
        <v>3070463.56</v>
      </c>
      <c r="AE16" s="74" t="n">
        <v>2969855.74</v>
      </c>
      <c r="AF16" s="74" t="n">
        <v>0</v>
      </c>
      <c r="AG16" s="74" t="n">
        <v>0</v>
      </c>
      <c r="AH16" s="74" t="n">
        <v>0</v>
      </c>
      <c r="AI16" s="74" t="n">
        <v>0</v>
      </c>
      <c r="AJ16" s="74" t="n">
        <v>15077685.84</v>
      </c>
      <c r="AK16" s="74" t="n">
        <v>0</v>
      </c>
      <c r="AL16" s="74" t="n">
        <v>0</v>
      </c>
      <c r="AM16" s="74" t="n">
        <v>0</v>
      </c>
      <c r="AN16" s="74" t="n">
        <v>3866895.3672</v>
      </c>
      <c r="AO16" s="74" t="n">
        <v>416662.1734</v>
      </c>
      <c r="AP16" s="74" t="n">
        <v>799988.91970716</v>
      </c>
      <c r="AQ16" s="5" t="n">
        <f aca="false" ca="false" dt2D="false" dtr="false" t="normal">COUNTIF(AB16:AM16, "&gt;0")</f>
        <v>5</v>
      </c>
    </row>
    <row customHeight="true" ht="12.75" outlineLevel="0" r="17">
      <c r="A17" s="67" t="n">
        <f aca="false" ca="false" dt2D="false" dtr="false" t="normal">+A16+1</f>
        <v>5</v>
      </c>
      <c r="B17" s="67" t="n">
        <f aca="false" ca="false" dt2D="false" dtr="false" t="normal">+B16+1</f>
        <v>5</v>
      </c>
      <c r="C17" s="68" t="s">
        <v>62</v>
      </c>
      <c r="D17" s="68" t="s">
        <v>67</v>
      </c>
      <c r="E17" s="69" t="s">
        <v>68</v>
      </c>
      <c r="F17" s="70" t="s">
        <v>58</v>
      </c>
      <c r="G17" s="70" t="n">
        <v>5</v>
      </c>
      <c r="H17" s="70" t="n">
        <v>6</v>
      </c>
      <c r="I17" s="70" t="n">
        <v>4621.34</v>
      </c>
      <c r="J17" s="70" t="n">
        <v>4621.34</v>
      </c>
      <c r="K17" s="69" t="n">
        <v>0</v>
      </c>
      <c r="L17" s="71" t="n">
        <v>157</v>
      </c>
      <c r="M17" s="72" t="n">
        <v>39949913.05</v>
      </c>
      <c r="N17" s="72" t="n"/>
      <c r="O17" s="72" t="n">
        <v>5702878.27</v>
      </c>
      <c r="P17" s="72" t="n">
        <v>0</v>
      </c>
      <c r="Q17" s="72" t="n">
        <v>544440.07</v>
      </c>
      <c r="R17" s="72" t="n">
        <v>4946035.08</v>
      </c>
      <c r="S17" s="72" t="n">
        <v>28756559.64</v>
      </c>
      <c r="T17" s="69" t="n">
        <v>7529.1</v>
      </c>
      <c r="U17" s="69" t="n">
        <v>8644.66</v>
      </c>
      <c r="V17" s="70" t="n">
        <v>2025</v>
      </c>
      <c r="W17" s="76" t="n"/>
      <c r="X17" s="74" t="n">
        <f aca="false" ca="false" dt2D="false" dtr="false" t="normal">+(J17*11.55+K17*23.1)*12*0.85</f>
        <v>544440.0654000001</v>
      </c>
      <c r="Y17" s="77" t="e">
        <f aca="false" ca="false" dt2D="false" dtr="false" t="normal">+(J17*11.55+K17*23.1)*12*30-'[9]Приложение №1'!$S$518-'[7]Приложение №1'!$S$496</f>
        <v>#REF!</v>
      </c>
      <c r="Z17" s="64" t="n"/>
      <c r="AA17" s="74" t="n">
        <f aca="false" ca="false" dt2D="false" dtr="false" t="normal">SUM(AB17:AP17)</f>
        <v>39949913.04815984</v>
      </c>
      <c r="AB17" s="74" t="n">
        <v>0</v>
      </c>
      <c r="AC17" s="74" t="n">
        <v>7440447.22</v>
      </c>
      <c r="AD17" s="74" t="n">
        <v>4543874.28</v>
      </c>
      <c r="AE17" s="74" t="n">
        <v>0</v>
      </c>
      <c r="AF17" s="74" t="n">
        <v>0</v>
      </c>
      <c r="AG17" s="74" t="n">
        <v>0</v>
      </c>
      <c r="AH17" s="74" t="n">
        <v>0</v>
      </c>
      <c r="AI17" s="74" t="n">
        <v>0</v>
      </c>
      <c r="AJ17" s="74" t="n">
        <v>0</v>
      </c>
      <c r="AK17" s="74" t="n">
        <v>0</v>
      </c>
      <c r="AL17" s="74" t="n">
        <v>22810215.07</v>
      </c>
      <c r="AM17" s="74" t="n">
        <v>0</v>
      </c>
      <c r="AN17" s="74" t="n">
        <v>3994991.304</v>
      </c>
      <c r="AO17" s="74" t="n">
        <v>399499.1304</v>
      </c>
      <c r="AP17" s="74" t="n">
        <v>760886.04375984</v>
      </c>
      <c r="AQ17" s="5" t="n">
        <f aca="false" ca="false" dt2D="false" dtr="false" t="normal">COUNTIF(AB17:AM17, "&gt;0")</f>
        <v>3</v>
      </c>
    </row>
    <row customHeight="true" ht="12.75" outlineLevel="0" r="18">
      <c r="A18" s="67" t="n">
        <f aca="false" ca="false" dt2D="false" dtr="false" t="normal">+A17+1</f>
        <v>6</v>
      </c>
      <c r="B18" s="67" t="n">
        <f aca="false" ca="false" dt2D="false" dtr="false" t="normal">+B17+1</f>
        <v>6</v>
      </c>
      <c r="C18" s="68" t="s">
        <v>69</v>
      </c>
      <c r="D18" s="67" t="s">
        <v>70</v>
      </c>
      <c r="E18" s="69" t="s">
        <v>61</v>
      </c>
      <c r="F18" s="70" t="s">
        <v>58</v>
      </c>
      <c r="G18" s="70" t="n">
        <v>10</v>
      </c>
      <c r="H18" s="70" t="n">
        <v>2</v>
      </c>
      <c r="I18" s="69" t="n">
        <v>5632.4</v>
      </c>
      <c r="J18" s="69" t="n">
        <v>5632.4</v>
      </c>
      <c r="K18" s="69" t="n">
        <v>0</v>
      </c>
      <c r="L18" s="71" t="n">
        <v>227</v>
      </c>
      <c r="M18" s="72" t="n">
        <v>68104840.48</v>
      </c>
      <c r="N18" s="72" t="n"/>
      <c r="O18" s="72" t="n">
        <v>6143445.16</v>
      </c>
      <c r="P18" s="72" t="n">
        <v>0</v>
      </c>
      <c r="Q18" s="72" t="n">
        <v>881864.87</v>
      </c>
      <c r="R18" s="72" t="n">
        <v>18142349.66</v>
      </c>
      <c r="S18" s="72" t="n">
        <v>42937180.8</v>
      </c>
      <c r="T18" s="69" t="n">
        <v>10545.1</v>
      </c>
      <c r="U18" s="69" t="n">
        <v>12091.62</v>
      </c>
      <c r="V18" s="70" t="n">
        <v>2025</v>
      </c>
      <c r="W18" s="77" t="n"/>
      <c r="X18" s="74" t="n">
        <f aca="false" ca="false" dt2D="false" dtr="false" t="normal">+(J18*15.35+K18*26.02)*12*0.85</f>
        <v>881864.8679999999</v>
      </c>
      <c r="Y18" s="77" t="e">
        <f aca="false" ca="false" dt2D="false" dtr="false" t="normal">+(J18*15.35+K18*26.02)*12*30-'[1]Приложение №1'!$S$288-'[3]Приложение №1'!$S$615</f>
        <v>#REF!</v>
      </c>
      <c r="Z18" s="64" t="n"/>
      <c r="AA18" s="75" t="n">
        <f aca="false" ca="false" dt2D="false" dtr="false" t="normal">SUM(AB18:AP18)</f>
        <v>68104840.48181216</v>
      </c>
      <c r="AB18" s="74" t="n">
        <v>0</v>
      </c>
      <c r="AC18" s="74" t="n">
        <v>0</v>
      </c>
      <c r="AD18" s="74" t="n">
        <v>0</v>
      </c>
      <c r="AE18" s="74" t="n">
        <v>0</v>
      </c>
      <c r="AF18" s="74" t="n">
        <v>0</v>
      </c>
      <c r="AG18" s="74" t="n">
        <v>0</v>
      </c>
      <c r="AH18" s="74" t="n">
        <v>0</v>
      </c>
      <c r="AI18" s="74" t="n">
        <v>0</v>
      </c>
      <c r="AJ18" s="74" t="n">
        <v>7024372.45</v>
      </c>
      <c r="AK18" s="74" t="n">
        <v>11160201.03</v>
      </c>
      <c r="AL18" s="74" t="n">
        <v>41209658.34</v>
      </c>
      <c r="AM18" s="74" t="n">
        <v>0</v>
      </c>
      <c r="AN18" s="74" t="n">
        <v>6730728.7008</v>
      </c>
      <c r="AO18" s="74" t="n">
        <v>681048.4048</v>
      </c>
      <c r="AP18" s="74" t="n">
        <v>1298831.55621216</v>
      </c>
      <c r="AQ18" s="5" t="n">
        <f aca="false" ca="false" dt2D="false" dtr="false" t="normal">COUNTIF(AB18:AM18, "&gt;0")</f>
        <v>3</v>
      </c>
    </row>
    <row customHeight="true" ht="12.75" outlineLevel="0" r="19">
      <c r="A19" s="67" t="n">
        <f aca="false" ca="false" dt2D="false" dtr="false" t="normal">+A18+1</f>
        <v>7</v>
      </c>
      <c r="B19" s="67" t="n">
        <f aca="false" ca="false" dt2D="false" dtr="false" t="normal">+B18+1</f>
        <v>7</v>
      </c>
      <c r="C19" s="68" t="s">
        <v>69</v>
      </c>
      <c r="D19" s="67" t="s">
        <v>71</v>
      </c>
      <c r="E19" s="69" t="s">
        <v>72</v>
      </c>
      <c r="F19" s="70" t="s">
        <v>58</v>
      </c>
      <c r="G19" s="70" t="n">
        <v>5</v>
      </c>
      <c r="H19" s="70" t="n">
        <v>6</v>
      </c>
      <c r="I19" s="69" t="n">
        <v>4654.4</v>
      </c>
      <c r="J19" s="69" t="n">
        <v>4504.4</v>
      </c>
      <c r="K19" s="69" t="n">
        <v>150</v>
      </c>
      <c r="L19" s="71" t="n">
        <v>215</v>
      </c>
      <c r="M19" s="72" t="n">
        <v>36257543.28</v>
      </c>
      <c r="N19" s="72" t="n"/>
      <c r="O19" s="72" t="n">
        <v>3261816.33</v>
      </c>
      <c r="P19" s="72" t="n">
        <v>0</v>
      </c>
      <c r="Q19" s="72" t="n">
        <v>566006.36</v>
      </c>
      <c r="R19" s="72" t="n">
        <v>14042280.16</v>
      </c>
      <c r="S19" s="72" t="n">
        <v>18387440.42</v>
      </c>
      <c r="T19" s="69" t="n">
        <v>6838.34</v>
      </c>
      <c r="U19" s="69" t="n">
        <v>7789.95</v>
      </c>
      <c r="V19" s="70" t="n">
        <v>2025</v>
      </c>
      <c r="W19" s="77" t="n"/>
      <c r="X19" s="74" t="n">
        <f aca="false" ca="false" dt2D="false" dtr="false" t="normal">+(J19*11.55+K19*23.1)*12*0.85</f>
        <v>566006.364</v>
      </c>
      <c r="Y19" s="77" t="e">
        <f aca="false" ca="false" dt2D="false" dtr="false" t="normal">+(J19*11.55+K19*23.1)*12*30-'[1]Приложение №1'!$S$349-'[4]Приложение №1'!$S$27</f>
        <v>#REF!</v>
      </c>
      <c r="Z19" s="64" t="n"/>
      <c r="AA19" s="75" t="n">
        <f aca="false" ca="false" dt2D="false" dtr="false" t="normal">SUM(AB19:AP19)</f>
        <v>36257543.2757429</v>
      </c>
      <c r="AB19" s="74" t="n">
        <v>0</v>
      </c>
      <c r="AC19" s="74" t="n">
        <v>0</v>
      </c>
      <c r="AD19" s="74" t="n">
        <v>0</v>
      </c>
      <c r="AE19" s="74" t="n">
        <v>0</v>
      </c>
      <c r="AF19" s="74" t="n">
        <v>0</v>
      </c>
      <c r="AG19" s="74" t="n">
        <v>0</v>
      </c>
      <c r="AH19" s="74" t="n">
        <v>0</v>
      </c>
      <c r="AI19" s="74" t="n">
        <v>0</v>
      </c>
      <c r="AJ19" s="74" t="n">
        <v>22472574.69</v>
      </c>
      <c r="AK19" s="74" t="n">
        <v>9355772.93</v>
      </c>
      <c r="AL19" s="74" t="n">
        <v>0</v>
      </c>
      <c r="AM19" s="74" t="n">
        <v>0</v>
      </c>
      <c r="AN19" s="74" t="n">
        <v>3370598.7237</v>
      </c>
      <c r="AO19" s="74" t="n">
        <v>362575.4328</v>
      </c>
      <c r="AP19" s="74" t="n">
        <v>696021.4992429</v>
      </c>
      <c r="AQ19" s="5" t="n">
        <f aca="false" ca="false" dt2D="false" dtr="false" t="normal">COUNTIF(AB19:AM19, "&gt;0")</f>
        <v>2</v>
      </c>
    </row>
    <row customHeight="true" ht="12.75" outlineLevel="0" r="20">
      <c r="A20" s="67" t="n">
        <f aca="false" ca="false" dt2D="false" dtr="false" t="normal">+A19+1</f>
        <v>8</v>
      </c>
      <c r="B20" s="67" t="n">
        <f aca="false" ca="false" dt2D="false" dtr="false" t="normal">+B19+1</f>
        <v>8</v>
      </c>
      <c r="C20" s="68" t="s">
        <v>69</v>
      </c>
      <c r="D20" s="67" t="s">
        <v>73</v>
      </c>
      <c r="E20" s="69" t="s">
        <v>74</v>
      </c>
      <c r="F20" s="70" t="s">
        <v>58</v>
      </c>
      <c r="G20" s="70" t="n">
        <v>9</v>
      </c>
      <c r="H20" s="70" t="n">
        <v>1</v>
      </c>
      <c r="I20" s="69" t="n">
        <v>2691.1</v>
      </c>
      <c r="J20" s="69" t="n">
        <v>2537.6</v>
      </c>
      <c r="K20" s="69" t="n">
        <v>153.5</v>
      </c>
      <c r="L20" s="71" t="n">
        <v>87</v>
      </c>
      <c r="M20" s="72" t="n">
        <v>22606854.66</v>
      </c>
      <c r="N20" s="72" t="n"/>
      <c r="O20" s="72" t="n">
        <v>2025986.28</v>
      </c>
      <c r="P20" s="72" t="n">
        <v>0</v>
      </c>
      <c r="Q20" s="72" t="n">
        <v>438051.55</v>
      </c>
      <c r="R20" s="72" t="n">
        <v>14956546.88</v>
      </c>
      <c r="S20" s="72" t="n">
        <v>5186269.95</v>
      </c>
      <c r="T20" s="69" t="n">
        <v>7316.54</v>
      </c>
      <c r="U20" s="69" t="n">
        <v>8400.6</v>
      </c>
      <c r="V20" s="70" t="n">
        <v>2025</v>
      </c>
      <c r="W20" s="77" t="n"/>
      <c r="X20" s="74" t="n">
        <f aca="false" ca="false" dt2D="false" dtr="false" t="normal">+(J20*15.35+K20*26.02)*12*0.85</f>
        <v>438051.546</v>
      </c>
      <c r="Y20" s="77" t="e">
        <f aca="false" ca="false" dt2D="false" dtr="false" t="normal">+(J20*15.35+K20*26.02)*12*30-'[3]Приложение №1'!$S$112</f>
        <v>#REF!</v>
      </c>
      <c r="Z20" s="64" t="n"/>
      <c r="AA20" s="75" t="n">
        <f aca="false" ca="false" dt2D="false" dtr="false" t="normal">SUM(AB20:AP20)</f>
        <v>22606854.65645436</v>
      </c>
      <c r="AB20" s="74" t="n">
        <v>0</v>
      </c>
      <c r="AC20" s="74" t="n">
        <v>0</v>
      </c>
      <c r="AD20" s="74" t="n">
        <v>0</v>
      </c>
      <c r="AE20" s="74" t="n">
        <v>0</v>
      </c>
      <c r="AF20" s="74" t="n">
        <v>0</v>
      </c>
      <c r="AG20" s="74" t="n">
        <v>0</v>
      </c>
      <c r="AH20" s="74" t="n">
        <v>0</v>
      </c>
      <c r="AI20" s="74" t="n">
        <v>0</v>
      </c>
      <c r="AJ20" s="74" t="n">
        <v>0</v>
      </c>
      <c r="AK20" s="74" t="n">
        <v>0</v>
      </c>
      <c r="AL20" s="74" t="n">
        <v>19689530.49</v>
      </c>
      <c r="AM20" s="74" t="n">
        <v>0</v>
      </c>
      <c r="AN20" s="74" t="n">
        <v>2260685.466</v>
      </c>
      <c r="AO20" s="74" t="n">
        <v>226068.5466</v>
      </c>
      <c r="AP20" s="74" t="n">
        <v>430570.15385436</v>
      </c>
      <c r="AQ20" s="5" t="n">
        <f aca="false" ca="false" dt2D="false" dtr="false" t="normal">COUNTIF(AB20:AM20, "&gt;0")</f>
        <v>1</v>
      </c>
    </row>
    <row customHeight="true" ht="12.75" outlineLevel="0" r="21">
      <c r="A21" s="67" t="n">
        <f aca="false" ca="false" dt2D="false" dtr="false" t="normal">+A20+1</f>
        <v>9</v>
      </c>
      <c r="B21" s="67" t="n">
        <f aca="false" ca="false" dt2D="false" dtr="false" t="normal">+B20+1</f>
        <v>9</v>
      </c>
      <c r="C21" s="68" t="s">
        <v>69</v>
      </c>
      <c r="D21" s="67" t="s">
        <v>75</v>
      </c>
      <c r="E21" s="69" t="s">
        <v>76</v>
      </c>
      <c r="F21" s="70" t="s">
        <v>58</v>
      </c>
      <c r="G21" s="70" t="n">
        <v>9</v>
      </c>
      <c r="H21" s="70" t="n">
        <v>1</v>
      </c>
      <c r="I21" s="69" t="n">
        <v>3731.8</v>
      </c>
      <c r="J21" s="69" t="n">
        <v>3731.8</v>
      </c>
      <c r="K21" s="69" t="n">
        <v>0</v>
      </c>
      <c r="L21" s="71" t="n">
        <v>151</v>
      </c>
      <c r="M21" s="72" t="n">
        <v>62660803.07</v>
      </c>
      <c r="N21" s="72" t="n"/>
      <c r="O21" s="72" t="n">
        <v>5673114.93</v>
      </c>
      <c r="P21" s="72" t="n">
        <v>0</v>
      </c>
      <c r="Q21" s="72" t="n">
        <v>584287.93</v>
      </c>
      <c r="R21" s="72" t="n">
        <v>20621926.8</v>
      </c>
      <c r="S21" s="72" t="n">
        <v>35781473.42</v>
      </c>
      <c r="T21" s="69" t="n">
        <v>14668.08</v>
      </c>
      <c r="U21" s="69" t="n">
        <v>16791.04</v>
      </c>
      <c r="V21" s="70" t="n">
        <v>2025</v>
      </c>
      <c r="W21" s="77" t="n"/>
      <c r="X21" s="74" t="n">
        <f aca="false" ca="false" dt2D="false" dtr="false" t="normal">+(J21*15.35+K21*26.02)*12*0.85</f>
        <v>584287.926</v>
      </c>
      <c r="Y21" s="77" t="n">
        <f aca="false" ca="false" dt2D="false" dtr="false" t="normal">+(J21*15.35+K21*26.02)*12*30</f>
        <v>20621926.8</v>
      </c>
      <c r="Z21" s="64" t="n"/>
      <c r="AA21" s="75" t="n">
        <f aca="false" ca="false" dt2D="false" dtr="false" t="normal">SUM(AB21:AP21)</f>
        <v>62660803.070771165</v>
      </c>
      <c r="AB21" s="74" t="n">
        <v>10634514.23</v>
      </c>
      <c r="AC21" s="74" t="n">
        <v>4254806.03</v>
      </c>
      <c r="AD21" s="74" t="n">
        <v>3142611.15</v>
      </c>
      <c r="AE21" s="74" t="n">
        <v>2008268.71</v>
      </c>
      <c r="AF21" s="74" t="n">
        <v>0</v>
      </c>
      <c r="AG21" s="74" t="n">
        <v>0</v>
      </c>
      <c r="AH21" s="74" t="n">
        <v>0</v>
      </c>
      <c r="AI21" s="74" t="n">
        <v>0</v>
      </c>
      <c r="AJ21" s="74" t="n">
        <v>0</v>
      </c>
      <c r="AK21" s="74" t="n">
        <v>7394296.97</v>
      </c>
      <c r="AL21" s="74" t="n">
        <v>27303849.69</v>
      </c>
      <c r="AM21" s="74" t="n">
        <v>0</v>
      </c>
      <c r="AN21" s="74" t="n">
        <v>6098831.4799</v>
      </c>
      <c r="AO21" s="74" t="n">
        <v>626608.0307</v>
      </c>
      <c r="AP21" s="74" t="n">
        <v>1197016.78017116</v>
      </c>
      <c r="AQ21" s="5" t="n">
        <f aca="false" ca="false" dt2D="false" dtr="false" t="normal">COUNTIF(AB21:AM21, "&gt;0")</f>
        <v>6</v>
      </c>
    </row>
    <row customHeight="true" ht="12.75" outlineLevel="0" r="22">
      <c r="A22" s="67" t="n">
        <f aca="false" ca="false" dt2D="false" dtr="false" t="normal">+A21+1</f>
        <v>10</v>
      </c>
      <c r="B22" s="67" t="n">
        <f aca="false" ca="false" dt2D="false" dtr="false" t="normal">+B21+1</f>
        <v>10</v>
      </c>
      <c r="C22" s="68" t="s">
        <v>69</v>
      </c>
      <c r="D22" s="67" t="s">
        <v>77</v>
      </c>
      <c r="E22" s="69" t="s">
        <v>78</v>
      </c>
      <c r="F22" s="70" t="s">
        <v>58</v>
      </c>
      <c r="G22" s="70" t="n">
        <v>5</v>
      </c>
      <c r="H22" s="70" t="n">
        <v>4</v>
      </c>
      <c r="I22" s="69" t="n">
        <v>4210.9</v>
      </c>
      <c r="J22" s="69" t="n">
        <v>4157.4</v>
      </c>
      <c r="K22" s="69" t="n">
        <v>53.5</v>
      </c>
      <c r="L22" s="71" t="n">
        <v>177</v>
      </c>
      <c r="M22" s="72" t="n">
        <v>23863886.15</v>
      </c>
      <c r="N22" s="72" t="n"/>
      <c r="O22" s="72" t="n">
        <v>419153.48</v>
      </c>
      <c r="P22" s="72" t="n">
        <v>0</v>
      </c>
      <c r="Q22" s="72" t="n">
        <v>1612239.28</v>
      </c>
      <c r="R22" s="72" t="n">
        <v>17731375.2</v>
      </c>
      <c r="S22" s="72" t="n">
        <v>4101118.19</v>
      </c>
      <c r="T22" s="69" t="n">
        <v>4935.84</v>
      </c>
      <c r="U22" s="69" t="n">
        <v>5667.17</v>
      </c>
      <c r="V22" s="70" t="n">
        <v>2025</v>
      </c>
      <c r="W22" s="74" t="n">
        <v>1109850.32</v>
      </c>
      <c r="X22" s="74" t="n">
        <f aca="false" ca="false" dt2D="false" dtr="false" t="normal">+(J22*11.55+K22*23.1)*12*0.85</f>
        <v>502388.964</v>
      </c>
      <c r="Y22" s="74" t="n">
        <f aca="false" ca="false" dt2D="false" dtr="false" t="normal">+(J22*11.55+K22*23.1)*12*30</f>
        <v>17731375.2</v>
      </c>
      <c r="Z22" s="64" t="n"/>
      <c r="AA22" s="74" t="n">
        <f aca="false" ca="false" dt2D="false" dtr="false" t="normal">SUM(AB22:AP22)</f>
        <v>23863886.1521129</v>
      </c>
      <c r="AB22" s="74" t="n">
        <v>0</v>
      </c>
      <c r="AC22" s="74" t="n">
        <v>0</v>
      </c>
      <c r="AD22" s="74" t="n">
        <v>0</v>
      </c>
      <c r="AE22" s="74" t="n">
        <v>0</v>
      </c>
      <c r="AF22" s="74" t="n">
        <v>0</v>
      </c>
      <c r="AG22" s="74" t="n">
        <v>0</v>
      </c>
      <c r="AH22" s="74" t="n">
        <v>0</v>
      </c>
      <c r="AI22" s="74" t="n">
        <v>0</v>
      </c>
      <c r="AJ22" s="74" t="n">
        <v>0</v>
      </c>
      <c r="AK22" s="74" t="n">
        <v>0</v>
      </c>
      <c r="AL22" s="74" t="n">
        <v>20784347.1</v>
      </c>
      <c r="AM22" s="74" t="n">
        <v>0</v>
      </c>
      <c r="AN22" s="74" t="n">
        <v>2386388.615</v>
      </c>
      <c r="AO22" s="74" t="n">
        <v>238638.8615</v>
      </c>
      <c r="AP22" s="74" t="n">
        <v>454511.5756129</v>
      </c>
      <c r="AQ22" s="5" t="n">
        <f aca="false" ca="false" dt2D="false" dtr="false" t="normal">COUNTIF(AB22:AM22, "&gt;0")</f>
        <v>1</v>
      </c>
    </row>
    <row customHeight="true" ht="12.75" outlineLevel="0" r="23">
      <c r="A23" s="67" t="n">
        <f aca="false" ca="false" dt2D="false" dtr="false" t="normal">+A22+1</f>
        <v>11</v>
      </c>
      <c r="B23" s="67" t="n">
        <f aca="false" ca="false" dt2D="false" dtr="false" t="normal">+B22+1</f>
        <v>11</v>
      </c>
      <c r="C23" s="68" t="s">
        <v>69</v>
      </c>
      <c r="D23" s="67" t="s">
        <v>79</v>
      </c>
      <c r="E23" s="69" t="s">
        <v>80</v>
      </c>
      <c r="F23" s="70" t="s">
        <v>58</v>
      </c>
      <c r="G23" s="70" t="n">
        <v>5</v>
      </c>
      <c r="H23" s="70" t="n">
        <v>3</v>
      </c>
      <c r="I23" s="69" t="n">
        <v>4394.2</v>
      </c>
      <c r="J23" s="69" t="n">
        <v>4394.2</v>
      </c>
      <c r="K23" s="69" t="n">
        <v>0</v>
      </c>
      <c r="L23" s="71" t="n">
        <v>182</v>
      </c>
      <c r="M23" s="72" t="n">
        <v>24902678.41</v>
      </c>
      <c r="N23" s="72" t="n"/>
      <c r="O23" s="72" t="n">
        <v>498160.94</v>
      </c>
      <c r="P23" s="72" t="n">
        <v>0</v>
      </c>
      <c r="Q23" s="72" t="n">
        <v>1261438.1</v>
      </c>
      <c r="R23" s="72" t="n">
        <v>18271083.6</v>
      </c>
      <c r="S23" s="72" t="n">
        <v>4871995.76</v>
      </c>
      <c r="T23" s="69" t="n">
        <v>4935.84</v>
      </c>
      <c r="U23" s="69" t="n">
        <v>5667.17</v>
      </c>
      <c r="V23" s="70" t="n">
        <v>2025</v>
      </c>
      <c r="W23" s="74" t="n">
        <v>743757.4</v>
      </c>
      <c r="X23" s="74" t="n">
        <f aca="false" ca="false" dt2D="false" dtr="false" t="normal">+(J23*11.55+K23*23.1)*12*0.85</f>
        <v>517680.702</v>
      </c>
      <c r="Y23" s="74" t="n">
        <f aca="false" ca="false" dt2D="false" dtr="false" t="normal">+(J23*11.55+K23*23.1)*12*30</f>
        <v>18271083.6</v>
      </c>
      <c r="Z23" s="64" t="n"/>
      <c r="AA23" s="74" t="n">
        <f aca="false" ca="false" dt2D="false" dtr="false" t="normal">SUM(AB23:AP23)</f>
        <v>24902678.40809686</v>
      </c>
      <c r="AB23" s="74" t="n">
        <v>0</v>
      </c>
      <c r="AC23" s="74" t="n">
        <v>0</v>
      </c>
      <c r="AD23" s="74" t="n">
        <v>0</v>
      </c>
      <c r="AE23" s="74" t="n">
        <v>0</v>
      </c>
      <c r="AF23" s="74" t="n">
        <v>0</v>
      </c>
      <c r="AG23" s="74" t="n">
        <v>0</v>
      </c>
      <c r="AH23" s="74" t="n">
        <v>0</v>
      </c>
      <c r="AI23" s="74" t="n">
        <v>0</v>
      </c>
      <c r="AJ23" s="74" t="n">
        <v>0</v>
      </c>
      <c r="AK23" s="74" t="n">
        <v>0</v>
      </c>
      <c r="AL23" s="74" t="n">
        <v>21689087.37</v>
      </c>
      <c r="AM23" s="74" t="n">
        <v>0</v>
      </c>
      <c r="AN23" s="74" t="n">
        <v>2490267.841</v>
      </c>
      <c r="AO23" s="74" t="n">
        <v>249026.7841</v>
      </c>
      <c r="AP23" s="74" t="n">
        <v>474296.41299686</v>
      </c>
      <c r="AQ23" s="5" t="n">
        <f aca="false" ca="false" dt2D="false" dtr="false" t="normal">COUNTIF(AB23:AM23, "&gt;0")</f>
        <v>1</v>
      </c>
    </row>
    <row customHeight="true" ht="12.75" outlineLevel="0" r="24">
      <c r="A24" s="67" t="n">
        <f aca="false" ca="false" dt2D="false" dtr="false" t="normal">+A23+1</f>
        <v>12</v>
      </c>
      <c r="B24" s="67" t="n">
        <f aca="false" ca="false" dt2D="false" dtr="false" t="normal">+B23+1</f>
        <v>12</v>
      </c>
      <c r="C24" s="68" t="s">
        <v>69</v>
      </c>
      <c r="D24" s="67" t="s">
        <v>81</v>
      </c>
      <c r="E24" s="69" t="s">
        <v>74</v>
      </c>
      <c r="F24" s="70" t="s">
        <v>58</v>
      </c>
      <c r="G24" s="70" t="n">
        <v>9</v>
      </c>
      <c r="H24" s="70" t="n">
        <v>1</v>
      </c>
      <c r="I24" s="69" t="n">
        <v>2673.1</v>
      </c>
      <c r="J24" s="69" t="n">
        <v>2673.1</v>
      </c>
      <c r="K24" s="69" t="n">
        <v>0</v>
      </c>
      <c r="L24" s="71" t="n">
        <v>96</v>
      </c>
      <c r="M24" s="72" t="n">
        <v>6369729.99</v>
      </c>
      <c r="N24" s="72" t="n"/>
      <c r="O24" s="72" t="n">
        <v>0</v>
      </c>
      <c r="P24" s="72" t="n">
        <v>0</v>
      </c>
      <c r="Q24" s="72" t="n">
        <v>418527.27</v>
      </c>
      <c r="R24" s="72" t="n">
        <v>5951202.73</v>
      </c>
      <c r="S24" s="72" t="n">
        <v>0</v>
      </c>
      <c r="T24" s="69" t="n">
        <v>2089.25</v>
      </c>
      <c r="U24" s="69" t="n">
        <v>2382.9</v>
      </c>
      <c r="V24" s="70" t="n">
        <v>2025</v>
      </c>
      <c r="W24" s="77" t="n"/>
      <c r="X24" s="74" t="n">
        <f aca="false" ca="false" dt2D="false" dtr="false" t="normal">+(J24*15.35+K24*26.02)*12*0.85</f>
        <v>418527.267</v>
      </c>
      <c r="Y24" s="77" t="e">
        <f aca="false" ca="false" dt2D="false" dtr="false" t="normal">+(J24*15.35+K24*26.02)*12*30-'[1]Приложение №1'!$S$196-'[5]Приложение №3'!$AH$30</f>
        <v>#REF!</v>
      </c>
      <c r="Z24" s="64" t="n"/>
      <c r="AA24" s="78" t="n">
        <f aca="false" ca="false" dt2D="false" dtr="false" t="normal">SUM(AB24:AP24)</f>
        <v>6369729.99216416</v>
      </c>
      <c r="AB24" s="74" t="n">
        <v>0</v>
      </c>
      <c r="AC24" s="74" t="n">
        <v>0</v>
      </c>
      <c r="AD24" s="74" t="n">
        <v>2251062.19</v>
      </c>
      <c r="AE24" s="74" t="n">
        <v>0</v>
      </c>
      <c r="AF24" s="74" t="n">
        <v>0</v>
      </c>
      <c r="AG24" s="74" t="n">
        <v>0</v>
      </c>
      <c r="AH24" s="74" t="n">
        <v>0</v>
      </c>
      <c r="AI24" s="74" t="n">
        <v>0</v>
      </c>
      <c r="AJ24" s="74" t="n">
        <v>3333720.97</v>
      </c>
      <c r="AK24" s="74" t="n">
        <v>0</v>
      </c>
      <c r="AL24" s="74" t="n">
        <v>0</v>
      </c>
      <c r="AM24" s="74" t="n">
        <v>0</v>
      </c>
      <c r="AN24" s="74" t="n">
        <v>599121.6357</v>
      </c>
      <c r="AO24" s="74" t="n">
        <v>63697.2999</v>
      </c>
      <c r="AP24" s="74" t="n">
        <v>122127.89656416</v>
      </c>
      <c r="AQ24" s="5" t="n">
        <f aca="false" ca="false" dt2D="false" dtr="false" t="normal">COUNTIF(AB24:AM24, "&gt;0")</f>
        <v>2</v>
      </c>
    </row>
    <row customHeight="true" ht="12.75" outlineLevel="0" r="25">
      <c r="A25" s="67" t="n">
        <f aca="false" ca="false" dt2D="false" dtr="false" t="normal">+A24+1</f>
        <v>13</v>
      </c>
      <c r="B25" s="67" t="n">
        <f aca="false" ca="false" dt2D="false" dtr="false" t="normal">+B24+1</f>
        <v>13</v>
      </c>
      <c r="C25" s="68" t="s">
        <v>69</v>
      </c>
      <c r="D25" s="67" t="s">
        <v>82</v>
      </c>
      <c r="E25" s="69" t="s">
        <v>83</v>
      </c>
      <c r="F25" s="70" t="s">
        <v>58</v>
      </c>
      <c r="G25" s="70" t="n">
        <v>9</v>
      </c>
      <c r="H25" s="70" t="n">
        <v>5</v>
      </c>
      <c r="I25" s="69" t="n">
        <v>9603</v>
      </c>
      <c r="J25" s="69" t="n">
        <v>9272.3</v>
      </c>
      <c r="K25" s="69" t="n">
        <v>330.700000000001</v>
      </c>
      <c r="L25" s="71" t="n">
        <v>376</v>
      </c>
      <c r="M25" s="72" t="n">
        <v>50468278.4</v>
      </c>
      <c r="N25" s="72" t="n"/>
      <c r="O25" s="72" t="n">
        <v>4471552.48</v>
      </c>
      <c r="P25" s="72" t="n">
        <v>0</v>
      </c>
      <c r="Q25" s="72" t="n">
        <v>1539533.11</v>
      </c>
      <c r="R25" s="72" t="n">
        <v>35449098.59</v>
      </c>
      <c r="S25" s="72" t="n">
        <v>9008094.21</v>
      </c>
      <c r="T25" s="69" t="n">
        <v>4634.99</v>
      </c>
      <c r="U25" s="69" t="n">
        <v>5255.47</v>
      </c>
      <c r="V25" s="70" t="n">
        <v>2025</v>
      </c>
      <c r="W25" s="77" t="n"/>
      <c r="X25" s="74" t="n">
        <f aca="false" ca="false" dt2D="false" dtr="false" t="normal">+(J25*15.35+K25*26.02)*12*0.85</f>
        <v>1539533.1138</v>
      </c>
      <c r="Y25" s="77" t="e">
        <f aca="false" ca="false" dt2D="false" dtr="false" t="normal">+(J25*15.35+K25*26.02)*12*30-'[4]Приложение №1'!$S$386-'[5]Приложение №3'!$AH$33</f>
        <v>#REF!</v>
      </c>
      <c r="Z25" s="64" t="n"/>
      <c r="AA25" s="75" t="n">
        <f aca="false" ca="false" dt2D="false" dtr="false" t="normal">SUM(AB25:AP25)</f>
        <v>50468278.39665152</v>
      </c>
      <c r="AB25" s="74" t="n">
        <v>27365678.8</v>
      </c>
      <c r="AC25" s="74" t="n">
        <v>0</v>
      </c>
      <c r="AD25" s="74" t="n">
        <v>0</v>
      </c>
      <c r="AE25" s="74" t="n">
        <v>5167855.85</v>
      </c>
      <c r="AF25" s="74" t="n">
        <v>0</v>
      </c>
      <c r="AG25" s="74" t="n">
        <v>0</v>
      </c>
      <c r="AH25" s="74" t="n">
        <v>0</v>
      </c>
      <c r="AI25" s="74" t="n">
        <v>0</v>
      </c>
      <c r="AJ25" s="74" t="n">
        <v>11976253.22</v>
      </c>
      <c r="AK25" s="74" t="n">
        <v>0</v>
      </c>
      <c r="AL25" s="74" t="n">
        <v>0</v>
      </c>
      <c r="AM25" s="74" t="n">
        <v>0</v>
      </c>
      <c r="AN25" s="74" t="n">
        <v>4480468.8291</v>
      </c>
      <c r="AO25" s="74" t="n">
        <v>504682.7841</v>
      </c>
      <c r="AP25" s="74" t="n">
        <v>973338.91345152</v>
      </c>
      <c r="AQ25" s="5" t="n">
        <f aca="false" ca="false" dt2D="false" dtr="false" t="normal">COUNTIF(AB25:AM25, "&gt;0")</f>
        <v>3</v>
      </c>
    </row>
    <row customHeight="true" ht="12.75" outlineLevel="0" r="26">
      <c r="A26" s="67" t="n">
        <f aca="false" ca="false" dt2D="false" dtr="false" t="normal">+A25+1</f>
        <v>14</v>
      </c>
      <c r="B26" s="67" t="n">
        <f aca="false" ca="false" dt2D="false" dtr="false" t="normal">+B25+1</f>
        <v>14</v>
      </c>
      <c r="C26" s="68" t="s">
        <v>69</v>
      </c>
      <c r="D26" s="67" t="s">
        <v>84</v>
      </c>
      <c r="E26" s="69" t="s">
        <v>78</v>
      </c>
      <c r="F26" s="70" t="s">
        <v>58</v>
      </c>
      <c r="G26" s="70" t="n">
        <v>4</v>
      </c>
      <c r="H26" s="70" t="n">
        <v>6</v>
      </c>
      <c r="I26" s="69" t="n">
        <v>3632.7</v>
      </c>
      <c r="J26" s="69" t="n">
        <v>3632.7</v>
      </c>
      <c r="K26" s="69" t="n">
        <v>0</v>
      </c>
      <c r="L26" s="71" t="n">
        <v>169</v>
      </c>
      <c r="M26" s="72" t="n">
        <v>42426702.88</v>
      </c>
      <c r="N26" s="72" t="n"/>
      <c r="O26" s="72" t="n">
        <v>3453089.15</v>
      </c>
      <c r="P26" s="72" t="n">
        <v>0</v>
      </c>
      <c r="Q26" s="72" t="n">
        <v>2179277</v>
      </c>
      <c r="R26" s="72" t="n">
        <v>15104766.6</v>
      </c>
      <c r="S26" s="72" t="n">
        <v>21689570.13</v>
      </c>
      <c r="T26" s="69" t="n">
        <v>10212.25</v>
      </c>
      <c r="U26" s="69" t="n">
        <v>11679.11</v>
      </c>
      <c r="V26" s="70" t="n">
        <v>2025</v>
      </c>
      <c r="W26" s="74" t="n">
        <v>1751308.61</v>
      </c>
      <c r="X26" s="74" t="n">
        <f aca="false" ca="false" dt2D="false" dtr="false" t="normal">+(J26*11.55+K26*23.1)*12*0.85</f>
        <v>427968.387</v>
      </c>
      <c r="Y26" s="74" t="n">
        <f aca="false" ca="false" dt2D="false" dtr="false" t="normal">+(J26*11.55+K26*23.1)*12*30</f>
        <v>15104766.6</v>
      </c>
      <c r="Z26" s="64" t="n"/>
      <c r="AA26" s="75" t="n">
        <f aca="false" ca="false" dt2D="false" dtr="false" t="normal">SUM(AB26:AP26)</f>
        <v>42426702.881346434</v>
      </c>
      <c r="AB26" s="74" t="n">
        <v>12141006.79</v>
      </c>
      <c r="AC26" s="74" t="n">
        <v>0</v>
      </c>
      <c r="AD26" s="74" t="n">
        <v>3571806.46</v>
      </c>
      <c r="AE26" s="74" t="n">
        <v>3454771.48</v>
      </c>
      <c r="AF26" s="74" t="n">
        <v>0</v>
      </c>
      <c r="AG26" s="74" t="n">
        <v>0</v>
      </c>
      <c r="AH26" s="74" t="n">
        <v>0</v>
      </c>
      <c r="AI26" s="74" t="n">
        <v>0</v>
      </c>
      <c r="AJ26" s="74" t="n">
        <v>0</v>
      </c>
      <c r="AK26" s="74" t="n">
        <v>0</v>
      </c>
      <c r="AL26" s="74" t="n">
        <v>17930441.88</v>
      </c>
      <c r="AM26" s="74" t="n">
        <v>0</v>
      </c>
      <c r="AN26" s="74" t="n">
        <v>4093150.5365</v>
      </c>
      <c r="AO26" s="74" t="n">
        <v>424267.0289</v>
      </c>
      <c r="AP26" s="74" t="n">
        <v>811258.70594644</v>
      </c>
      <c r="AQ26" s="5" t="n">
        <f aca="false" ca="false" dt2D="false" dtr="false" t="normal">COUNTIF(AB26:AM26, "&gt;0")</f>
        <v>4</v>
      </c>
    </row>
    <row customHeight="true" ht="12.75" outlineLevel="0" r="27">
      <c r="A27" s="67" t="n">
        <f aca="false" ca="false" dt2D="false" dtr="false" t="normal">+A26+1</f>
        <v>15</v>
      </c>
      <c r="B27" s="67" t="n">
        <f aca="false" ca="false" dt2D="false" dtr="false" t="normal">+B26+1</f>
        <v>15</v>
      </c>
      <c r="C27" s="68" t="s">
        <v>69</v>
      </c>
      <c r="D27" s="67" t="s">
        <v>85</v>
      </c>
      <c r="E27" s="69" t="s">
        <v>72</v>
      </c>
      <c r="F27" s="70" t="s">
        <v>58</v>
      </c>
      <c r="G27" s="70" t="n">
        <v>5</v>
      </c>
      <c r="H27" s="70" t="n">
        <v>2</v>
      </c>
      <c r="I27" s="69" t="n">
        <v>2858.3</v>
      </c>
      <c r="J27" s="69" t="n">
        <v>2858.3</v>
      </c>
      <c r="K27" s="69" t="n">
        <v>0</v>
      </c>
      <c r="L27" s="71" t="n">
        <v>119</v>
      </c>
      <c r="M27" s="72" t="n">
        <v>15669286.35</v>
      </c>
      <c r="N27" s="72" t="n"/>
      <c r="O27" s="72" t="n">
        <v>1401227.47</v>
      </c>
      <c r="P27" s="72" t="n">
        <v>0</v>
      </c>
      <c r="Q27" s="72" t="n">
        <v>336736.32</v>
      </c>
      <c r="R27" s="72" t="n">
        <v>7414714.64</v>
      </c>
      <c r="S27" s="72" t="n">
        <v>6516607.91</v>
      </c>
      <c r="T27" s="69" t="n">
        <v>4828.24</v>
      </c>
      <c r="U27" s="69" t="n">
        <v>5482.03</v>
      </c>
      <c r="V27" s="70" t="n">
        <v>2025</v>
      </c>
      <c r="W27" s="77" t="n"/>
      <c r="X27" s="74" t="n">
        <f aca="false" ca="false" dt2D="false" dtr="false" t="normal">+(J27*11.55+K27*23.1)*12*0.85</f>
        <v>336736.32300000003</v>
      </c>
      <c r="Y27" s="77" t="e">
        <f aca="false" ca="false" dt2D="false" dtr="false" t="normal">+(J27*11.55+K27*23.1)*12*30-'[3]Приложение №1'!$S$619</f>
        <v>#REF!</v>
      </c>
      <c r="Z27" s="64" t="n"/>
      <c r="AA27" s="75" t="n">
        <f aca="false" ca="false" dt2D="false" dtr="false" t="normal">SUM(AB27:AP27)</f>
        <v>15669286.350101002</v>
      </c>
      <c r="AB27" s="74" t="n">
        <v>0</v>
      </c>
      <c r="AC27" s="74" t="n">
        <v>0</v>
      </c>
      <c r="AD27" s="74" t="n">
        <v>0</v>
      </c>
      <c r="AE27" s="74" t="n">
        <v>0</v>
      </c>
      <c r="AF27" s="74" t="n">
        <v>0</v>
      </c>
      <c r="AG27" s="74" t="n">
        <v>0</v>
      </c>
      <c r="AH27" s="74" t="n">
        <v>0</v>
      </c>
      <c r="AI27" s="74" t="n">
        <v>0</v>
      </c>
      <c r="AJ27" s="74" t="n">
        <v>13800567.26</v>
      </c>
      <c r="AK27" s="74" t="n">
        <v>0</v>
      </c>
      <c r="AL27" s="74" t="n">
        <v>0</v>
      </c>
      <c r="AM27" s="74" t="n">
        <v>0</v>
      </c>
      <c r="AN27" s="74" t="n">
        <v>1410235.7715</v>
      </c>
      <c r="AO27" s="74" t="n">
        <v>156692.8635</v>
      </c>
      <c r="AP27" s="74" t="n">
        <v>301790.455101</v>
      </c>
      <c r="AQ27" s="5" t="n">
        <f aca="false" ca="false" dt2D="false" dtr="false" t="normal">COUNTIF(AB27:AM27, "&gt;0")</f>
        <v>1</v>
      </c>
    </row>
    <row customHeight="true" ht="12.75" outlineLevel="0" r="28">
      <c r="A28" s="67" t="n">
        <f aca="false" ca="false" dt2D="false" dtr="false" t="normal">+A27+1</f>
        <v>16</v>
      </c>
      <c r="B28" s="67" t="n">
        <f aca="false" ca="false" dt2D="false" dtr="false" t="normal">+B27+1</f>
        <v>16</v>
      </c>
      <c r="C28" s="68" t="s">
        <v>69</v>
      </c>
      <c r="D28" s="67" t="s">
        <v>86</v>
      </c>
      <c r="E28" s="69" t="s">
        <v>68</v>
      </c>
      <c r="F28" s="70" t="s">
        <v>58</v>
      </c>
      <c r="G28" s="70" t="n">
        <v>9</v>
      </c>
      <c r="H28" s="70" t="n">
        <v>1</v>
      </c>
      <c r="I28" s="69" t="n">
        <v>3885.3</v>
      </c>
      <c r="J28" s="69" t="n">
        <v>3885.3</v>
      </c>
      <c r="K28" s="69" t="n">
        <v>0</v>
      </c>
      <c r="L28" s="71" t="n">
        <v>155</v>
      </c>
      <c r="M28" s="72" t="n">
        <v>38140474.83</v>
      </c>
      <c r="N28" s="72" t="n"/>
      <c r="O28" s="72" t="n">
        <v>3430028.56</v>
      </c>
      <c r="P28" s="72" t="n">
        <v>0</v>
      </c>
      <c r="Q28" s="72" t="n">
        <v>608321.42</v>
      </c>
      <c r="R28" s="72" t="n">
        <v>14846068.25</v>
      </c>
      <c r="S28" s="72" t="n">
        <v>19256056.6</v>
      </c>
      <c r="T28" s="69" t="n">
        <v>8563.67</v>
      </c>
      <c r="U28" s="69" t="n">
        <v>9816.61</v>
      </c>
      <c r="V28" s="70" t="n">
        <v>2025</v>
      </c>
      <c r="W28" s="77" t="n"/>
      <c r="X28" s="74" t="n">
        <f aca="false" ca="false" dt2D="false" dtr="false" t="normal">+(J28*15.35+K28*26.02)*12*0.85</f>
        <v>608321.421</v>
      </c>
      <c r="Y28" s="77" t="e">
        <f aca="false" ca="false" dt2D="false" dtr="false" t="normal">+(J28*15.35+K28*26.02)*12*30-'[1]Приложение №1'!$S$356-'[5]Приложение №3'!$AH$36</f>
        <v>#REF!</v>
      </c>
      <c r="Z28" s="64" t="n"/>
      <c r="AA28" s="75" t="n">
        <f aca="false" ca="false" dt2D="false" dtr="false" t="normal">SUM(AB28:AP28)</f>
        <v>38140474.82587328</v>
      </c>
      <c r="AB28" s="74" t="n">
        <v>0</v>
      </c>
      <c r="AC28" s="74" t="n">
        <v>0</v>
      </c>
      <c r="AD28" s="74" t="n">
        <v>0</v>
      </c>
      <c r="AE28" s="74" t="n">
        <v>0</v>
      </c>
      <c r="AF28" s="74" t="n">
        <v>0</v>
      </c>
      <c r="AG28" s="74" t="n">
        <v>0</v>
      </c>
      <c r="AH28" s="74" t="n">
        <v>0</v>
      </c>
      <c r="AI28" s="74" t="n">
        <v>0</v>
      </c>
      <c r="AJ28" s="74" t="n">
        <v>4845500.01</v>
      </c>
      <c r="AK28" s="74" t="n">
        <v>0</v>
      </c>
      <c r="AL28" s="74" t="n">
        <v>28426937.99</v>
      </c>
      <c r="AM28" s="74" t="n">
        <v>0</v>
      </c>
      <c r="AN28" s="74" t="n">
        <v>3759031.2465</v>
      </c>
      <c r="AO28" s="74" t="n">
        <v>381404.7483</v>
      </c>
      <c r="AP28" s="74" t="n">
        <v>727600.83107328</v>
      </c>
      <c r="AQ28" s="5" t="n">
        <f aca="false" ca="false" dt2D="false" dtr="false" t="normal">COUNTIF(AB28:AM28, "&gt;0")</f>
        <v>2</v>
      </c>
    </row>
    <row customHeight="true" ht="12.75" outlineLevel="0" r="29">
      <c r="A29" s="67" t="n">
        <f aca="false" ca="false" dt2D="false" dtr="false" t="normal">+A28+1</f>
        <v>17</v>
      </c>
      <c r="B29" s="67" t="n">
        <f aca="false" ca="false" dt2D="false" dtr="false" t="normal">+B28+1</f>
        <v>17</v>
      </c>
      <c r="C29" s="68" t="s">
        <v>69</v>
      </c>
      <c r="D29" s="67" t="s">
        <v>87</v>
      </c>
      <c r="E29" s="69" t="s">
        <v>74</v>
      </c>
      <c r="F29" s="70" t="s">
        <v>58</v>
      </c>
      <c r="G29" s="70" t="n">
        <v>5</v>
      </c>
      <c r="H29" s="70" t="n">
        <v>4</v>
      </c>
      <c r="I29" s="69" t="n">
        <v>4812.8</v>
      </c>
      <c r="J29" s="69" t="n">
        <v>4812.8</v>
      </c>
      <c r="K29" s="69" t="n">
        <v>0</v>
      </c>
      <c r="L29" s="71" t="n">
        <v>190</v>
      </c>
      <c r="M29" s="72" t="n">
        <v>53658869.76</v>
      </c>
      <c r="N29" s="72" t="n"/>
      <c r="O29" s="72" t="n">
        <v>2839388.22</v>
      </c>
      <c r="P29" s="72" t="n">
        <v>0</v>
      </c>
      <c r="Q29" s="72" t="n">
        <v>2733814.32</v>
      </c>
      <c r="R29" s="72" t="n">
        <v>20011622.4</v>
      </c>
      <c r="S29" s="72" t="n">
        <v>28074044.82</v>
      </c>
      <c r="T29" s="69" t="n">
        <v>9764.09</v>
      </c>
      <c r="U29" s="69" t="n">
        <v>11149.2</v>
      </c>
      <c r="V29" s="70" t="n">
        <v>2025</v>
      </c>
      <c r="W29" s="74" t="n">
        <v>2166818.35</v>
      </c>
      <c r="X29" s="74" t="n">
        <f aca="false" ca="false" dt2D="false" dtr="false" t="normal">+(J29*11.55+K29*23.1)*12*0.85</f>
        <v>566995.968</v>
      </c>
      <c r="Y29" s="74" t="n">
        <f aca="false" ca="false" dt2D="false" dtr="false" t="normal">+(J29*11.55+K29*23.1)*12*30</f>
        <v>20011622.400000002</v>
      </c>
      <c r="Z29" s="64" t="n"/>
      <c r="AA29" s="75" t="n">
        <f aca="false" ca="false" dt2D="false" dtr="false" t="normal">SUM(AB29:AP29)</f>
        <v>53658869.76484067</v>
      </c>
      <c r="AB29" s="74" t="n">
        <v>0</v>
      </c>
      <c r="AC29" s="74" t="n">
        <v>0</v>
      </c>
      <c r="AD29" s="74" t="n">
        <v>0</v>
      </c>
      <c r="AE29" s="74" t="n">
        <v>0</v>
      </c>
      <c r="AF29" s="74" t="n">
        <v>0</v>
      </c>
      <c r="AG29" s="74" t="n">
        <v>0</v>
      </c>
      <c r="AH29" s="74" t="n">
        <v>0</v>
      </c>
      <c r="AI29" s="74" t="n">
        <v>0</v>
      </c>
      <c r="AJ29" s="74" t="n">
        <v>23237368.4</v>
      </c>
      <c r="AK29" s="74" t="n">
        <v>0</v>
      </c>
      <c r="AL29" s="74" t="n">
        <v>23755231.84</v>
      </c>
      <c r="AM29" s="74" t="n">
        <v>0</v>
      </c>
      <c r="AN29" s="74" t="n">
        <v>5102047.8362</v>
      </c>
      <c r="AO29" s="74" t="n">
        <v>536588.6976</v>
      </c>
      <c r="AP29" s="74" t="n">
        <v>1027632.99104068</v>
      </c>
      <c r="AQ29" s="5" t="n">
        <f aca="false" ca="false" dt2D="false" dtr="false" t="normal">COUNTIF(AB29:AM29, "&gt;0")</f>
        <v>2</v>
      </c>
    </row>
    <row customHeight="true" ht="12.75" outlineLevel="0" r="30">
      <c r="A30" s="67" t="n">
        <f aca="false" ca="false" dt2D="false" dtr="false" t="normal">+A29+1</f>
        <v>18</v>
      </c>
      <c r="B30" s="67" t="n">
        <f aca="false" ca="false" dt2D="false" dtr="false" t="normal">+B29+1</f>
        <v>18</v>
      </c>
      <c r="C30" s="68" t="s">
        <v>69</v>
      </c>
      <c r="D30" s="67" t="s">
        <v>88</v>
      </c>
      <c r="E30" s="69" t="s">
        <v>89</v>
      </c>
      <c r="F30" s="70" t="s">
        <v>58</v>
      </c>
      <c r="G30" s="70" t="n">
        <v>5</v>
      </c>
      <c r="H30" s="70" t="n">
        <v>5</v>
      </c>
      <c r="I30" s="69" t="n">
        <v>4913.3</v>
      </c>
      <c r="J30" s="69" t="n">
        <v>4913.3</v>
      </c>
      <c r="K30" s="69" t="n">
        <v>0</v>
      </c>
      <c r="L30" s="71" t="n">
        <v>212</v>
      </c>
      <c r="M30" s="72" t="n">
        <v>26934858</v>
      </c>
      <c r="N30" s="72" t="n"/>
      <c r="O30" s="72" t="n">
        <v>2408652.32</v>
      </c>
      <c r="P30" s="72" t="n">
        <v>0</v>
      </c>
      <c r="Q30" s="72" t="n">
        <v>578835.87</v>
      </c>
      <c r="R30" s="72" t="n">
        <v>17055291.04</v>
      </c>
      <c r="S30" s="72" t="n">
        <v>6892078.76</v>
      </c>
      <c r="T30" s="69" t="n">
        <v>4828.24</v>
      </c>
      <c r="U30" s="69" t="n">
        <v>5482.03</v>
      </c>
      <c r="V30" s="70" t="n">
        <v>2025</v>
      </c>
      <c r="W30" s="77" t="n"/>
      <c r="X30" s="74" t="n">
        <f aca="false" ca="false" dt2D="false" dtr="false" t="normal">+(J30*11.55+K30*23.1)*12*0.85</f>
        <v>578835.8730000001</v>
      </c>
      <c r="Y30" s="77" t="e">
        <f aca="false" ca="false" dt2D="false" dtr="false" t="normal">+(J30*11.55+K30*23.1)*12*30-'[3]Приложение №1'!$S$216</f>
        <v>#REF!</v>
      </c>
      <c r="Z30" s="64" t="n"/>
      <c r="AA30" s="75" t="n">
        <f aca="false" ca="false" dt2D="false" dtr="false" t="normal">SUM(AB30:AP30)</f>
        <v>26934857.995079994</v>
      </c>
      <c r="AB30" s="74" t="n">
        <v>0</v>
      </c>
      <c r="AC30" s="74" t="n">
        <v>0</v>
      </c>
      <c r="AD30" s="74" t="n">
        <v>0</v>
      </c>
      <c r="AE30" s="74" t="n">
        <v>0</v>
      </c>
      <c r="AF30" s="74" t="n">
        <v>0</v>
      </c>
      <c r="AG30" s="74" t="n">
        <v>0</v>
      </c>
      <c r="AH30" s="74" t="n">
        <v>0</v>
      </c>
      <c r="AI30" s="74" t="n">
        <v>0</v>
      </c>
      <c r="AJ30" s="74" t="n">
        <v>23722606.83</v>
      </c>
      <c r="AK30" s="74" t="n">
        <v>0</v>
      </c>
      <c r="AL30" s="74" t="n">
        <v>0</v>
      </c>
      <c r="AM30" s="74" t="n">
        <v>0</v>
      </c>
      <c r="AN30" s="74" t="n">
        <v>2424137.22</v>
      </c>
      <c r="AO30" s="74" t="n">
        <v>269348.58</v>
      </c>
      <c r="AP30" s="74" t="n">
        <v>518765.36508</v>
      </c>
      <c r="AQ30" s="5" t="n">
        <f aca="false" ca="false" dt2D="false" dtr="false" t="normal">COUNTIF(AB30:AM30, "&gt;0")</f>
        <v>1</v>
      </c>
    </row>
    <row customHeight="true" ht="12.75" outlineLevel="0" r="31">
      <c r="A31" s="67" t="n">
        <f aca="false" ca="false" dt2D="false" dtr="false" t="normal">+A30+1</f>
        <v>19</v>
      </c>
      <c r="B31" s="67" t="n">
        <f aca="false" ca="false" dt2D="false" dtr="false" t="normal">+B30+1</f>
        <v>19</v>
      </c>
      <c r="C31" s="68" t="s">
        <v>69</v>
      </c>
      <c r="D31" s="67" t="s">
        <v>90</v>
      </c>
      <c r="E31" s="69" t="s">
        <v>78</v>
      </c>
      <c r="F31" s="70" t="s">
        <v>58</v>
      </c>
      <c r="G31" s="70" t="n">
        <v>5</v>
      </c>
      <c r="H31" s="70" t="n">
        <v>3</v>
      </c>
      <c r="I31" s="69" t="n">
        <v>4288.3</v>
      </c>
      <c r="J31" s="69" t="n">
        <v>4197</v>
      </c>
      <c r="K31" s="69" t="n">
        <v>91.3000000000002</v>
      </c>
      <c r="L31" s="71" t="n">
        <v>187</v>
      </c>
      <c r="M31" s="72" t="n">
        <v>47811114.36</v>
      </c>
      <c r="N31" s="72" t="n"/>
      <c r="O31" s="72" t="n">
        <v>4322260.06</v>
      </c>
      <c r="P31" s="72" t="n">
        <v>0</v>
      </c>
      <c r="Q31" s="72" t="n">
        <v>515960.68</v>
      </c>
      <c r="R31" s="72" t="n">
        <v>17539581.58</v>
      </c>
      <c r="S31" s="72" t="n">
        <v>25433312.04</v>
      </c>
      <c r="T31" s="69" t="n">
        <v>9764.09</v>
      </c>
      <c r="U31" s="69" t="n">
        <v>11149.2</v>
      </c>
      <c r="V31" s="70" t="n">
        <v>2025</v>
      </c>
      <c r="W31" s="77" t="n"/>
      <c r="X31" s="74" t="n">
        <f aca="false" ca="false" dt2D="false" dtr="false" t="normal">+(J31*11.55+K31*23.1)*12*0.85</f>
        <v>515960.67600000015</v>
      </c>
      <c r="Y31" s="77" t="e">
        <f aca="false" ca="false" dt2D="false" dtr="false" t="normal">+(J31*11.55+K31*23.1)*12*30-'[3]Приложение №1'!$S$116</f>
        <v>#REF!</v>
      </c>
      <c r="Z31" s="64" t="n"/>
      <c r="AA31" s="75" t="n">
        <f aca="false" ca="false" dt2D="false" dtr="false" t="normal">SUM(AB31:AP31)</f>
        <v>47811114.359300055</v>
      </c>
      <c r="AB31" s="74" t="n">
        <v>0</v>
      </c>
      <c r="AC31" s="74" t="n">
        <v>0</v>
      </c>
      <c r="AD31" s="74" t="n">
        <v>0</v>
      </c>
      <c r="AE31" s="74" t="n">
        <v>0</v>
      </c>
      <c r="AF31" s="74" t="n">
        <v>0</v>
      </c>
      <c r="AG31" s="74" t="n">
        <v>0</v>
      </c>
      <c r="AH31" s="74" t="n">
        <v>0</v>
      </c>
      <c r="AI31" s="74" t="n">
        <v>0</v>
      </c>
      <c r="AJ31" s="74" t="n">
        <v>20704954.9</v>
      </c>
      <c r="AK31" s="74" t="n">
        <v>0</v>
      </c>
      <c r="AL31" s="74" t="n">
        <v>21166381.45</v>
      </c>
      <c r="AM31" s="74" t="n">
        <v>0</v>
      </c>
      <c r="AN31" s="74" t="n">
        <v>4546025.5435</v>
      </c>
      <c r="AO31" s="74" t="n">
        <v>478111.1436</v>
      </c>
      <c r="AP31" s="74" t="n">
        <v>915641.32220006</v>
      </c>
      <c r="AQ31" s="5" t="n">
        <f aca="false" ca="false" dt2D="false" dtr="false" t="normal">COUNTIF(AB31:AM31, "&gt;0")</f>
        <v>2</v>
      </c>
    </row>
    <row customHeight="true" ht="12.75" outlineLevel="0" r="32">
      <c r="A32" s="67" t="n">
        <f aca="false" ca="false" dt2D="false" dtr="false" t="normal">+A31+1</f>
        <v>20</v>
      </c>
      <c r="B32" s="67" t="n">
        <f aca="false" ca="false" dt2D="false" dtr="false" t="normal">+B31+1</f>
        <v>20</v>
      </c>
      <c r="C32" s="68" t="s">
        <v>69</v>
      </c>
      <c r="D32" s="67" t="s">
        <v>91</v>
      </c>
      <c r="E32" s="69" t="s">
        <v>78</v>
      </c>
      <c r="F32" s="70" t="s">
        <v>58</v>
      </c>
      <c r="G32" s="70" t="n">
        <v>5</v>
      </c>
      <c r="H32" s="70" t="n">
        <v>3</v>
      </c>
      <c r="I32" s="69" t="n">
        <v>4318.6</v>
      </c>
      <c r="J32" s="69" t="n">
        <v>4038.9</v>
      </c>
      <c r="K32" s="69" t="n">
        <v>279.7</v>
      </c>
      <c r="L32" s="71" t="n">
        <v>165</v>
      </c>
      <c r="M32" s="72" t="n">
        <v>48148935.12</v>
      </c>
      <c r="N32" s="72" t="n"/>
      <c r="O32" s="72" t="n">
        <v>4350778.54</v>
      </c>
      <c r="P32" s="72" t="n">
        <v>0</v>
      </c>
      <c r="Q32" s="72" t="n">
        <v>541725.72</v>
      </c>
      <c r="R32" s="72" t="n">
        <v>18386130.26</v>
      </c>
      <c r="S32" s="72" t="n">
        <v>24870300.59</v>
      </c>
      <c r="T32" s="69" t="n">
        <v>9764.09</v>
      </c>
      <c r="U32" s="69" t="n">
        <v>11149.2</v>
      </c>
      <c r="V32" s="70" t="n">
        <v>2025</v>
      </c>
      <c r="W32" s="77" t="n"/>
      <c r="X32" s="74" t="n">
        <f aca="false" ca="false" dt2D="false" dtr="false" t="normal">+(J32*11.55+K32*23.1)*12*0.85</f>
        <v>541725.7230000001</v>
      </c>
      <c r="Y32" s="77" t="e">
        <f aca="false" ca="false" dt2D="false" dtr="false" t="normal">+(J32*11.55+K32*23.1)*12*30-'[3]Приложение №1'!$S$219</f>
        <v>#REF!</v>
      </c>
      <c r="Z32" s="64" t="n"/>
      <c r="AA32" s="75" t="n">
        <f aca="false" ca="false" dt2D="false" dtr="false" t="normal">SUM(AB32:AP32)</f>
        <v>48148935.118574165</v>
      </c>
      <c r="AB32" s="74" t="n">
        <v>0</v>
      </c>
      <c r="AC32" s="74" t="n">
        <v>0</v>
      </c>
      <c r="AD32" s="74" t="n">
        <v>0</v>
      </c>
      <c r="AE32" s="74" t="n">
        <v>0</v>
      </c>
      <c r="AF32" s="74" t="n">
        <v>0</v>
      </c>
      <c r="AG32" s="74" t="n">
        <v>0</v>
      </c>
      <c r="AH32" s="74" t="n">
        <v>0</v>
      </c>
      <c r="AI32" s="74" t="n">
        <v>0</v>
      </c>
      <c r="AJ32" s="74" t="n">
        <v>20851250.66</v>
      </c>
      <c r="AK32" s="74" t="n">
        <v>0</v>
      </c>
      <c r="AL32" s="74" t="n">
        <v>21315937.54</v>
      </c>
      <c r="AM32" s="74" t="n">
        <v>0</v>
      </c>
      <c r="AN32" s="74" t="n">
        <v>4578146.5644</v>
      </c>
      <c r="AO32" s="74" t="n">
        <v>481489.3512</v>
      </c>
      <c r="AP32" s="74" t="n">
        <v>922111.00297416</v>
      </c>
      <c r="AQ32" s="5" t="n">
        <f aca="false" ca="false" dt2D="false" dtr="false" t="normal">COUNTIF(AB32:AM32, "&gt;0")</f>
        <v>2</v>
      </c>
    </row>
    <row customHeight="true" ht="12.75" outlineLevel="0" r="33">
      <c r="A33" s="67" t="n">
        <f aca="false" ca="false" dt2D="false" dtr="false" t="normal">+A32+1</f>
        <v>21</v>
      </c>
      <c r="B33" s="67" t="n">
        <f aca="false" ca="false" dt2D="false" dtr="false" t="normal">+B32+1</f>
        <v>21</v>
      </c>
      <c r="C33" s="68" t="s">
        <v>69</v>
      </c>
      <c r="D33" s="67" t="s">
        <v>92</v>
      </c>
      <c r="E33" s="69" t="s">
        <v>93</v>
      </c>
      <c r="F33" s="70" t="s">
        <v>58</v>
      </c>
      <c r="G33" s="70" t="n">
        <v>4</v>
      </c>
      <c r="H33" s="70" t="n">
        <v>3</v>
      </c>
      <c r="I33" s="69" t="n">
        <v>3015.8</v>
      </c>
      <c r="J33" s="69" t="n">
        <v>2017.9</v>
      </c>
      <c r="K33" s="69" t="n">
        <v>997.9</v>
      </c>
      <c r="L33" s="71" t="n">
        <v>113</v>
      </c>
      <c r="M33" s="72" t="n">
        <v>17091051.29</v>
      </c>
      <c r="N33" s="72" t="n"/>
      <c r="O33" s="72" t="n">
        <v>1518721.58</v>
      </c>
      <c r="P33" s="72" t="n">
        <v>0</v>
      </c>
      <c r="Q33" s="72" t="n">
        <v>472854</v>
      </c>
      <c r="R33" s="72" t="n">
        <v>2420515.43</v>
      </c>
      <c r="S33" s="72" t="n">
        <v>12678960.28</v>
      </c>
      <c r="T33" s="69" t="n">
        <v>4935.84</v>
      </c>
      <c r="U33" s="69" t="n">
        <v>5667.17</v>
      </c>
      <c r="V33" s="70" t="n">
        <v>2025</v>
      </c>
      <c r="W33" s="77" t="n"/>
      <c r="X33" s="74" t="n">
        <f aca="false" ca="false" dt2D="false" dtr="false" t="normal">+(J33*11.55+K33*23.1)*12*0.85</f>
        <v>472853.99700000003</v>
      </c>
      <c r="Y33" s="77" t="e">
        <f aca="false" ca="false" dt2D="false" dtr="false" t="normal">+(J33*11.55+K33*23.1)*12*30-'[1]Приложение №1'!$S$347-'[4]Приложение №1'!$S$34-'[4]Приложение №1'!$S$218-'[4]Приложение №1'!$S$526</f>
        <v>#REF!</v>
      </c>
      <c r="Z33" s="64" t="n"/>
      <c r="AA33" s="74" t="n">
        <f aca="false" ca="false" dt2D="false" dtr="false" t="normal">SUM(AB33:AP33)</f>
        <v>17091051.294769343</v>
      </c>
      <c r="AB33" s="74" t="n">
        <v>0</v>
      </c>
      <c r="AC33" s="74" t="n">
        <v>0</v>
      </c>
      <c r="AD33" s="74" t="n">
        <v>0</v>
      </c>
      <c r="AE33" s="74" t="n">
        <v>0</v>
      </c>
      <c r="AF33" s="74" t="n">
        <v>0</v>
      </c>
      <c r="AG33" s="74" t="n">
        <v>0</v>
      </c>
      <c r="AH33" s="74" t="n">
        <v>0</v>
      </c>
      <c r="AI33" s="74" t="n">
        <v>0</v>
      </c>
      <c r="AJ33" s="74" t="n">
        <v>0</v>
      </c>
      <c r="AK33" s="74" t="n">
        <v>0</v>
      </c>
      <c r="AL33" s="74" t="n">
        <v>14885519.49</v>
      </c>
      <c r="AM33" s="74" t="n">
        <v>0</v>
      </c>
      <c r="AN33" s="74" t="n">
        <v>1709105.129</v>
      </c>
      <c r="AO33" s="74" t="n">
        <v>170910.5129</v>
      </c>
      <c r="AP33" s="74" t="n">
        <v>325516.16286934</v>
      </c>
      <c r="AQ33" s="5" t="n">
        <f aca="false" ca="false" dt2D="false" dtr="false" t="normal">COUNTIF(AB33:AM33, "&gt;0")</f>
        <v>1</v>
      </c>
    </row>
    <row customHeight="true" ht="12.75" outlineLevel="0" r="34">
      <c r="A34" s="67" t="n">
        <f aca="false" ca="false" dt2D="false" dtr="false" t="normal">+A33+1</f>
        <v>22</v>
      </c>
      <c r="B34" s="67" t="n">
        <f aca="false" ca="false" dt2D="false" dtr="false" t="normal">+B33+1</f>
        <v>22</v>
      </c>
      <c r="C34" s="68" t="s">
        <v>69</v>
      </c>
      <c r="D34" s="67" t="s">
        <v>94</v>
      </c>
      <c r="E34" s="69" t="s">
        <v>95</v>
      </c>
      <c r="F34" s="70" t="s">
        <v>58</v>
      </c>
      <c r="G34" s="70" t="n">
        <v>4</v>
      </c>
      <c r="H34" s="70" t="n">
        <v>3</v>
      </c>
      <c r="I34" s="69" t="n">
        <v>3927.3</v>
      </c>
      <c r="J34" s="69" t="n">
        <v>2622.7</v>
      </c>
      <c r="K34" s="69" t="n">
        <v>1304.6</v>
      </c>
      <c r="L34" s="71" t="n">
        <v>299</v>
      </c>
      <c r="M34" s="72" t="n">
        <v>28240978.67</v>
      </c>
      <c r="N34" s="72" t="n"/>
      <c r="O34" s="72" t="n">
        <v>2524587.26</v>
      </c>
      <c r="P34" s="72" t="n">
        <v>0</v>
      </c>
      <c r="Q34" s="72" t="n">
        <v>616370.14</v>
      </c>
      <c r="R34" s="72" t="n">
        <v>21754240.2</v>
      </c>
      <c r="S34" s="72" t="n">
        <v>3345781.08</v>
      </c>
      <c r="T34" s="69" t="n">
        <v>6303.26</v>
      </c>
      <c r="U34" s="69" t="n">
        <v>7190.94</v>
      </c>
      <c r="V34" s="70" t="n">
        <v>2025</v>
      </c>
      <c r="W34" s="77" t="n"/>
      <c r="X34" s="74" t="n">
        <f aca="false" ca="false" dt2D="false" dtr="false" t="normal">+(J34*11.55+K34*23.1)*12*0.85</f>
        <v>616370.139</v>
      </c>
      <c r="Y34" s="77" t="n">
        <f aca="false" ca="false" dt2D="false" dtr="false" t="normal">+(J34*11.55+K34*23.1)*12*30</f>
        <v>21754240.2</v>
      </c>
      <c r="Z34" s="64" t="n"/>
      <c r="AA34" s="75" t="n">
        <f aca="false" ca="false" dt2D="false" dtr="false" t="normal">SUM(AB34:AP34)</f>
        <v>28240978.67161492</v>
      </c>
      <c r="AB34" s="74" t="n">
        <v>13125602.44</v>
      </c>
      <c r="AC34" s="74" t="n">
        <v>0</v>
      </c>
      <c r="AD34" s="74" t="n">
        <v>0</v>
      </c>
      <c r="AE34" s="74" t="n">
        <v>3734942.07</v>
      </c>
      <c r="AF34" s="74" t="n">
        <v>0</v>
      </c>
      <c r="AG34" s="74" t="n">
        <v>0</v>
      </c>
      <c r="AH34" s="74" t="n">
        <v>0</v>
      </c>
      <c r="AI34" s="74" t="n">
        <v>0</v>
      </c>
      <c r="AJ34" s="74" t="n">
        <v>0</v>
      </c>
      <c r="AK34" s="74" t="n">
        <v>7894234.93</v>
      </c>
      <c r="AL34" s="74" t="n">
        <v>0</v>
      </c>
      <c r="AM34" s="74" t="n">
        <v>0</v>
      </c>
      <c r="AN34" s="74" t="n">
        <v>2662452.5555</v>
      </c>
      <c r="AO34" s="74" t="n">
        <v>282409.7867</v>
      </c>
      <c r="AP34" s="74" t="n">
        <v>541336.88941492</v>
      </c>
      <c r="AQ34" s="5" t="n">
        <f aca="false" ca="false" dt2D="false" dtr="false" t="normal">COUNTIF(AB34:AM34, "&gt;0")</f>
        <v>3</v>
      </c>
    </row>
    <row customHeight="true" ht="12.75" outlineLevel="0" r="35">
      <c r="A35" s="67" t="n">
        <f aca="false" ca="false" dt2D="false" dtr="false" t="normal">+A34+1</f>
        <v>23</v>
      </c>
      <c r="B35" s="67" t="n">
        <f aca="false" ca="false" dt2D="false" dtr="false" t="normal">+B34+1</f>
        <v>23</v>
      </c>
      <c r="C35" s="68" t="s">
        <v>69</v>
      </c>
      <c r="D35" s="67" t="s">
        <v>96</v>
      </c>
      <c r="E35" s="69" t="s">
        <v>78</v>
      </c>
      <c r="F35" s="70" t="s">
        <v>58</v>
      </c>
      <c r="G35" s="70" t="n">
        <v>5</v>
      </c>
      <c r="H35" s="70" t="n">
        <v>3</v>
      </c>
      <c r="I35" s="69" t="n">
        <v>4401.1</v>
      </c>
      <c r="J35" s="69" t="n">
        <v>4370</v>
      </c>
      <c r="K35" s="69" t="n">
        <v>31.1000000000004</v>
      </c>
      <c r="L35" s="71" t="n">
        <v>187</v>
      </c>
      <c r="M35" s="72" t="n">
        <v>57204485.54</v>
      </c>
      <c r="N35" s="72" t="n"/>
      <c r="O35" s="72" t="n">
        <v>5180145.19</v>
      </c>
      <c r="P35" s="72" t="n">
        <v>0</v>
      </c>
      <c r="Q35" s="72" t="n">
        <v>522157.48</v>
      </c>
      <c r="R35" s="72" t="n">
        <v>17461107.22</v>
      </c>
      <c r="S35" s="72" t="n">
        <v>34041075.65</v>
      </c>
      <c r="T35" s="69" t="n">
        <v>11374.11</v>
      </c>
      <c r="U35" s="69" t="n">
        <v>12997.77</v>
      </c>
      <c r="V35" s="70" t="n">
        <v>2025</v>
      </c>
      <c r="W35" s="77" t="n"/>
      <c r="X35" s="74" t="n">
        <f aca="false" ca="false" dt2D="false" dtr="false" t="normal">+(J35*11.55+K35*23.1)*12*0.85</f>
        <v>522157.48200000013</v>
      </c>
      <c r="Y35" s="77" t="e">
        <f aca="false" ca="false" dt2D="false" dtr="false" t="normal">+(J35*11.55+K35*23.1)*12*30-'[1]Приложение №1'!$S$204</f>
        <v>#REF!</v>
      </c>
      <c r="Z35" s="64" t="n"/>
      <c r="AA35" s="74" t="n">
        <f aca="false" ca="false" dt2D="false" dtr="false" t="normal">SUM(AB35:AP35)</f>
        <v>57204485.53990252</v>
      </c>
      <c r="AB35" s="74" t="n">
        <v>0</v>
      </c>
      <c r="AC35" s="74" t="n">
        <v>7085856.54</v>
      </c>
      <c r="AD35" s="74" t="n">
        <v>0</v>
      </c>
      <c r="AE35" s="74" t="n">
        <v>0</v>
      </c>
      <c r="AF35" s="74" t="n">
        <v>0</v>
      </c>
      <c r="AG35" s="74" t="n">
        <v>0</v>
      </c>
      <c r="AH35" s="74" t="n">
        <v>0</v>
      </c>
      <c r="AI35" s="74" t="n">
        <v>0</v>
      </c>
      <c r="AJ35" s="74" t="n">
        <v>21249580.71</v>
      </c>
      <c r="AK35" s="74" t="n">
        <v>0</v>
      </c>
      <c r="AL35" s="74" t="n">
        <v>21723144.7</v>
      </c>
      <c r="AM35" s="74" t="n">
        <v>0</v>
      </c>
      <c r="AN35" s="74" t="n">
        <v>5479178.9327</v>
      </c>
      <c r="AO35" s="74" t="n">
        <v>572044.8555</v>
      </c>
      <c r="AP35" s="74" t="n">
        <v>1094679.80170252</v>
      </c>
      <c r="AQ35" s="5" t="n">
        <f aca="false" ca="false" dt2D="false" dtr="false" t="normal">COUNTIF(AB35:AM35, "&gt;0")</f>
        <v>3</v>
      </c>
    </row>
    <row customHeight="true" ht="12.75" outlineLevel="0" r="36">
      <c r="A36" s="67" t="n">
        <f aca="false" ca="false" dt2D="false" dtr="false" t="normal">+A35+1</f>
        <v>24</v>
      </c>
      <c r="B36" s="67" t="n">
        <f aca="false" ca="false" dt2D="false" dtr="false" t="normal">+B35+1</f>
        <v>24</v>
      </c>
      <c r="C36" s="68" t="s">
        <v>69</v>
      </c>
      <c r="D36" s="67" t="s">
        <v>97</v>
      </c>
      <c r="E36" s="69" t="s">
        <v>68</v>
      </c>
      <c r="F36" s="70" t="s">
        <v>58</v>
      </c>
      <c r="G36" s="70" t="n">
        <v>10</v>
      </c>
      <c r="H36" s="70" t="n">
        <v>3</v>
      </c>
      <c r="I36" s="69" t="n">
        <v>8398.2</v>
      </c>
      <c r="J36" s="69" t="n">
        <v>8146.5</v>
      </c>
      <c r="K36" s="69" t="n">
        <v>251.700000000001</v>
      </c>
      <c r="L36" s="71" t="n">
        <v>290</v>
      </c>
      <c r="M36" s="72" t="n">
        <v>70549918.92</v>
      </c>
      <c r="N36" s="72" t="n"/>
      <c r="O36" s="72" t="n">
        <v>6324819.89</v>
      </c>
      <c r="P36" s="72" t="n">
        <v>0</v>
      </c>
      <c r="Q36" s="72" t="n">
        <v>1342299.69</v>
      </c>
      <c r="R36" s="72" t="n">
        <v>29195787.59</v>
      </c>
      <c r="S36" s="72" t="n">
        <v>33687011.75</v>
      </c>
      <c r="T36" s="69" t="n">
        <v>7316.54</v>
      </c>
      <c r="U36" s="69" t="n">
        <v>8400.6</v>
      </c>
      <c r="V36" s="70" t="n">
        <v>2025</v>
      </c>
      <c r="W36" s="77" t="n"/>
      <c r="X36" s="74" t="n">
        <f aca="false" ca="false" dt2D="false" dtr="false" t="normal">+(J36*15.35+K36*26.02)*12*0.85</f>
        <v>1342299.6918000001</v>
      </c>
      <c r="Y36" s="77" t="e">
        <f aca="false" ca="false" dt2D="false" dtr="false" t="normal">+(J36*15.35+K36*26.02)*12*30-'[1]Приложение №1'!$S$375-'[4]Приложение №1'!$S$35-'[5]Приложение №3'!$AH$54</f>
        <v>#REF!</v>
      </c>
      <c r="Z36" s="64" t="n"/>
      <c r="AA36" s="75" t="n">
        <f aca="false" ca="false" dt2D="false" dtr="false" t="normal">SUM(AB36:AP36)</f>
        <v>70549918.91695032</v>
      </c>
      <c r="AB36" s="74" t="n">
        <v>0</v>
      </c>
      <c r="AC36" s="74" t="n">
        <v>0</v>
      </c>
      <c r="AD36" s="74" t="n">
        <v>0</v>
      </c>
      <c r="AE36" s="74" t="n">
        <v>0</v>
      </c>
      <c r="AF36" s="74" t="n">
        <v>0</v>
      </c>
      <c r="AG36" s="74" t="n">
        <v>0</v>
      </c>
      <c r="AH36" s="74" t="n">
        <v>0</v>
      </c>
      <c r="AI36" s="74" t="n">
        <v>0</v>
      </c>
      <c r="AJ36" s="74" t="n">
        <v>0</v>
      </c>
      <c r="AK36" s="74" t="n">
        <v>0</v>
      </c>
      <c r="AL36" s="74" t="n">
        <v>61445734.08</v>
      </c>
      <c r="AM36" s="74" t="n">
        <v>0</v>
      </c>
      <c r="AN36" s="74" t="n">
        <v>7054991.892</v>
      </c>
      <c r="AO36" s="74" t="n">
        <v>705499.1892</v>
      </c>
      <c r="AP36" s="74" t="n">
        <v>1343693.75575032</v>
      </c>
      <c r="AQ36" s="5" t="n">
        <f aca="false" ca="false" dt2D="false" dtr="false" t="normal">COUNTIF(AB36:AM36, "&gt;0")</f>
        <v>1</v>
      </c>
    </row>
    <row customHeight="true" ht="12.75" outlineLevel="0" r="37">
      <c r="A37" s="67" t="n">
        <f aca="false" ca="false" dt2D="false" dtr="false" t="normal">+A36+1</f>
        <v>25</v>
      </c>
      <c r="B37" s="67" t="n">
        <f aca="false" ca="false" dt2D="false" dtr="false" t="normal">+B36+1</f>
        <v>25</v>
      </c>
      <c r="C37" s="68" t="s">
        <v>69</v>
      </c>
      <c r="D37" s="67" t="s">
        <v>98</v>
      </c>
      <c r="E37" s="69" t="s">
        <v>68</v>
      </c>
      <c r="F37" s="70" t="s">
        <v>58</v>
      </c>
      <c r="G37" s="70" t="n">
        <v>9</v>
      </c>
      <c r="H37" s="70" t="n">
        <v>2</v>
      </c>
      <c r="I37" s="69" t="n">
        <v>7731.7</v>
      </c>
      <c r="J37" s="69" t="n">
        <v>7731.7</v>
      </c>
      <c r="K37" s="69" t="n">
        <v>0</v>
      </c>
      <c r="L37" s="71" t="n">
        <v>294</v>
      </c>
      <c r="M37" s="72" t="n">
        <v>83374786.95</v>
      </c>
      <c r="N37" s="72" t="n"/>
      <c r="O37" s="72" t="n">
        <v>25029709.71</v>
      </c>
      <c r="P37" s="72" t="n">
        <v>0</v>
      </c>
      <c r="Q37" s="72" t="n">
        <v>1210552.27</v>
      </c>
      <c r="R37" s="72" t="n">
        <v>36046503.94</v>
      </c>
      <c r="S37" s="72" t="n">
        <v>21088021.03</v>
      </c>
      <c r="T37" s="69" t="n">
        <v>9405.79</v>
      </c>
      <c r="U37" s="69" t="n">
        <v>10783.5</v>
      </c>
      <c r="V37" s="70" t="n">
        <v>2025</v>
      </c>
      <c r="W37" s="77" t="n"/>
      <c r="X37" s="74" t="n">
        <f aca="false" ca="false" dt2D="false" dtr="false" t="normal">+(J37*15.35+K37*26.02)*12*0.85</f>
        <v>1210552.269</v>
      </c>
      <c r="Y37" s="77" t="e">
        <f aca="false" ca="false" dt2D="false" dtr="false" t="normal">+(J37*15.35+K37*26.02)*12*30-'[4]Приложение №1'!$S$36-'[5]Приложение №3'!$AH$55</f>
        <v>#REF!</v>
      </c>
      <c r="Z37" s="64" t="n"/>
      <c r="AA37" s="74" t="n">
        <f aca="false" ca="false" dt2D="false" dtr="false" t="normal">SUM(AB37:AP37)</f>
        <v>83374786.94875698</v>
      </c>
      <c r="AB37" s="74" t="n">
        <v>0</v>
      </c>
      <c r="AC37" s="74" t="n">
        <v>0</v>
      </c>
      <c r="AD37" s="74" t="n">
        <v>6510993.79</v>
      </c>
      <c r="AE37" s="74" t="n">
        <v>0</v>
      </c>
      <c r="AF37" s="74" t="n">
        <v>0</v>
      </c>
      <c r="AG37" s="74" t="n">
        <v>0</v>
      </c>
      <c r="AH37" s="74" t="n">
        <v>0</v>
      </c>
      <c r="AI37" s="74" t="n">
        <v>0</v>
      </c>
      <c r="AJ37" s="74" t="n">
        <v>9642486.42</v>
      </c>
      <c r="AK37" s="74" t="n">
        <v>0</v>
      </c>
      <c r="AL37" s="74" t="n">
        <v>56569262.72</v>
      </c>
      <c r="AM37" s="74" t="n">
        <v>0</v>
      </c>
      <c r="AN37" s="74" t="n">
        <v>8227997.0498</v>
      </c>
      <c r="AO37" s="74" t="n">
        <v>833747.8695</v>
      </c>
      <c r="AP37" s="74" t="n">
        <v>1590299.09945698</v>
      </c>
      <c r="AQ37" s="5" t="n">
        <f aca="false" ca="false" dt2D="false" dtr="false" t="normal">COUNTIF(AB37:AM37, "&gt;0")</f>
        <v>3</v>
      </c>
    </row>
    <row customHeight="true" ht="12.75" outlineLevel="0" r="38">
      <c r="A38" s="67" t="n">
        <f aca="false" ca="false" dt2D="false" dtr="false" t="normal">+A37+1</f>
        <v>26</v>
      </c>
      <c r="B38" s="67" t="n">
        <f aca="false" ca="false" dt2D="false" dtr="false" t="normal">+B37+1</f>
        <v>26</v>
      </c>
      <c r="C38" s="68" t="s">
        <v>69</v>
      </c>
      <c r="D38" s="67" t="s">
        <v>99</v>
      </c>
      <c r="E38" s="69" t="s">
        <v>68</v>
      </c>
      <c r="F38" s="70" t="s">
        <v>58</v>
      </c>
      <c r="G38" s="70" t="n">
        <v>9</v>
      </c>
      <c r="H38" s="70" t="n">
        <v>1</v>
      </c>
      <c r="I38" s="69" t="n">
        <v>3876.4</v>
      </c>
      <c r="J38" s="69" t="n">
        <v>3876.4</v>
      </c>
      <c r="K38" s="69" t="n">
        <v>0</v>
      </c>
      <c r="L38" s="71" t="n">
        <v>153</v>
      </c>
      <c r="M38" s="72" t="n">
        <v>50457664.54</v>
      </c>
      <c r="N38" s="72" t="n"/>
      <c r="O38" s="72" t="n">
        <v>4555812.41</v>
      </c>
      <c r="P38" s="72" t="n">
        <v>0</v>
      </c>
      <c r="Q38" s="72" t="n">
        <v>606927.95</v>
      </c>
      <c r="R38" s="72" t="n">
        <v>13271131.8</v>
      </c>
      <c r="S38" s="72" t="n">
        <v>32023792.38</v>
      </c>
      <c r="T38" s="69" t="n">
        <v>11413.37</v>
      </c>
      <c r="U38" s="69" t="n">
        <v>13016.63</v>
      </c>
      <c r="V38" s="70" t="n">
        <v>2025</v>
      </c>
      <c r="W38" s="77" t="n"/>
      <c r="X38" s="74" t="n">
        <f aca="false" ca="false" dt2D="false" dtr="false" t="normal">+(J38*15.35+K38*26.02)*12*0.85</f>
        <v>606927.948</v>
      </c>
      <c r="Y38" s="77" t="e">
        <f aca="false" ca="false" dt2D="false" dtr="false" t="normal">+(J38*15.35+K38*26.02)*12*30-'[1]Приложение №1'!$S$376-'[4]Приложение №1'!$S$37-'[5]Приложение №3'!$AH$56</f>
        <v>#REF!</v>
      </c>
      <c r="Z38" s="64" t="n"/>
      <c r="AA38" s="74" t="n">
        <f aca="false" ca="false" dt2D="false" dtr="false" t="normal">SUM(AB38:AP38)</f>
        <v>50457664.53588946</v>
      </c>
      <c r="AB38" s="74" t="n">
        <v>11046581</v>
      </c>
      <c r="AC38" s="74" t="n">
        <v>0</v>
      </c>
      <c r="AD38" s="74" t="n">
        <v>0</v>
      </c>
      <c r="AE38" s="74" t="n">
        <v>0</v>
      </c>
      <c r="AF38" s="74" t="n">
        <v>0</v>
      </c>
      <c r="AG38" s="74" t="n">
        <v>0</v>
      </c>
      <c r="AH38" s="74" t="n">
        <v>0</v>
      </c>
      <c r="AI38" s="74" t="n">
        <v>0</v>
      </c>
      <c r="AJ38" s="74" t="n">
        <v>4834400.5</v>
      </c>
      <c r="AK38" s="74" t="n">
        <v>0</v>
      </c>
      <c r="AL38" s="74" t="n">
        <v>28361820.82</v>
      </c>
      <c r="AM38" s="74" t="n">
        <v>0</v>
      </c>
      <c r="AN38" s="74" t="n">
        <v>4742785.0908</v>
      </c>
      <c r="AO38" s="74" t="n">
        <v>504576.6453</v>
      </c>
      <c r="AP38" s="74" t="n">
        <v>967500.47978946</v>
      </c>
      <c r="AQ38" s="5" t="n">
        <f aca="false" ca="false" dt2D="false" dtr="false" t="normal">COUNTIF(AB38:AM38, "&gt;0")</f>
        <v>3</v>
      </c>
    </row>
    <row customHeight="true" ht="12.75" outlineLevel="0" r="39">
      <c r="A39" s="67" t="n">
        <f aca="false" ca="false" dt2D="false" dtr="false" t="normal">+A38+1</f>
        <v>27</v>
      </c>
      <c r="B39" s="67" t="n">
        <f aca="false" ca="false" dt2D="false" dtr="false" t="normal">+B38+1</f>
        <v>27</v>
      </c>
      <c r="C39" s="68" t="s">
        <v>69</v>
      </c>
      <c r="D39" s="67" t="s">
        <v>100</v>
      </c>
      <c r="E39" s="69" t="s">
        <v>68</v>
      </c>
      <c r="F39" s="70" t="s">
        <v>58</v>
      </c>
      <c r="G39" s="70" t="n">
        <v>10</v>
      </c>
      <c r="H39" s="70" t="n">
        <v>1</v>
      </c>
      <c r="I39" s="69" t="n">
        <v>3045.6</v>
      </c>
      <c r="J39" s="69" t="n">
        <v>3045.6</v>
      </c>
      <c r="K39" s="69" t="n">
        <v>0</v>
      </c>
      <c r="L39" s="71" t="n">
        <v>121</v>
      </c>
      <c r="M39" s="72" t="n">
        <v>29897467.43</v>
      </c>
      <c r="N39" s="72" t="n"/>
      <c r="O39" s="72" t="n">
        <v>2688722.87</v>
      </c>
      <c r="P39" s="72" t="n">
        <v>0</v>
      </c>
      <c r="Q39" s="72" t="n">
        <v>476849.59</v>
      </c>
      <c r="R39" s="72" t="n">
        <v>10802133.69</v>
      </c>
      <c r="S39" s="72" t="n">
        <v>15929761.27</v>
      </c>
      <c r="T39" s="69" t="n">
        <v>8563.67</v>
      </c>
      <c r="U39" s="69" t="n">
        <v>9816.61</v>
      </c>
      <c r="V39" s="70" t="n">
        <v>2025</v>
      </c>
      <c r="W39" s="77" t="n"/>
      <c r="X39" s="74" t="n">
        <f aca="false" ca="false" dt2D="false" dtr="false" t="normal">+(J39*15.35+K39*26.02)*12*0.85</f>
        <v>476849.592</v>
      </c>
      <c r="Y39" s="77" t="e">
        <f aca="false" ca="false" dt2D="false" dtr="false" t="normal">+(J39*15.35+K39*26.02)*12*30-'[4]Приложение №1'!$S$39-'[5]Приложение №3'!$AH$61</f>
        <v>#REF!</v>
      </c>
      <c r="Z39" s="64" t="n"/>
      <c r="AA39" s="75" t="n">
        <f aca="false" ca="false" dt2D="false" dtr="false" t="normal">SUM(AB39:AP39)</f>
        <v>29897467.42649416</v>
      </c>
      <c r="AB39" s="74" t="n">
        <v>0</v>
      </c>
      <c r="AC39" s="74" t="n">
        <v>0</v>
      </c>
      <c r="AD39" s="74" t="n">
        <v>0</v>
      </c>
      <c r="AE39" s="74" t="n">
        <v>0</v>
      </c>
      <c r="AF39" s="74" t="n">
        <v>0</v>
      </c>
      <c r="AG39" s="74" t="n">
        <v>0</v>
      </c>
      <c r="AH39" s="74" t="n">
        <v>0</v>
      </c>
      <c r="AI39" s="74" t="n">
        <v>0</v>
      </c>
      <c r="AJ39" s="74" t="n">
        <v>3798279.38</v>
      </c>
      <c r="AK39" s="74" t="n">
        <v>0</v>
      </c>
      <c r="AL39" s="74" t="n">
        <v>22283242.57</v>
      </c>
      <c r="AM39" s="74" t="n">
        <v>0</v>
      </c>
      <c r="AN39" s="74" t="n">
        <v>2946620.7414</v>
      </c>
      <c r="AO39" s="74" t="n">
        <v>298974.6742</v>
      </c>
      <c r="AP39" s="74" t="n">
        <v>570350.06089416</v>
      </c>
      <c r="AQ39" s="5" t="n">
        <f aca="false" ca="false" dt2D="false" dtr="false" t="normal">COUNTIF(AB39:AM39, "&gt;0")</f>
        <v>2</v>
      </c>
    </row>
    <row customHeight="true" ht="12.75" outlineLevel="0" r="40">
      <c r="A40" s="67" t="n">
        <f aca="false" ca="false" dt2D="false" dtr="false" t="normal">+A39+1</f>
        <v>28</v>
      </c>
      <c r="B40" s="67" t="n">
        <f aca="false" ca="false" dt2D="false" dtr="false" t="normal">+B39+1</f>
        <v>28</v>
      </c>
      <c r="C40" s="68" t="s">
        <v>69</v>
      </c>
      <c r="D40" s="67" t="s">
        <v>101</v>
      </c>
      <c r="E40" s="69" t="s">
        <v>68</v>
      </c>
      <c r="F40" s="70" t="s">
        <v>58</v>
      </c>
      <c r="G40" s="70" t="n">
        <v>9</v>
      </c>
      <c r="H40" s="70" t="n">
        <v>1</v>
      </c>
      <c r="I40" s="69" t="n">
        <v>2753.5</v>
      </c>
      <c r="J40" s="69" t="n">
        <v>2621.1</v>
      </c>
      <c r="K40" s="69" t="n">
        <v>132.4</v>
      </c>
      <c r="L40" s="71" t="n">
        <v>94</v>
      </c>
      <c r="M40" s="72" t="n">
        <v>29692367.25</v>
      </c>
      <c r="N40" s="72" t="n"/>
      <c r="O40" s="72" t="n">
        <v>4232690.73</v>
      </c>
      <c r="P40" s="72" t="n">
        <v>0</v>
      </c>
      <c r="Q40" s="72" t="n">
        <v>445525.12</v>
      </c>
      <c r="R40" s="72" t="n">
        <v>10119203.28</v>
      </c>
      <c r="S40" s="72" t="n">
        <v>14894948.12</v>
      </c>
      <c r="T40" s="69" t="n">
        <v>9405.79</v>
      </c>
      <c r="U40" s="69" t="n">
        <v>10783.5</v>
      </c>
      <c r="V40" s="70" t="n">
        <v>2025</v>
      </c>
      <c r="W40" s="78" t="n"/>
      <c r="X40" s="74" t="n">
        <f aca="false" ca="false" dt2D="false" dtr="false" t="normal">+(J40*15.35+K40*26.02)*12*0.85</f>
        <v>445525.1166</v>
      </c>
      <c r="Y40" s="77" t="e">
        <f aca="false" ca="false" dt2D="false" dtr="false" t="normal">+(J40*15.35+K40*26.02)*12*30-'[1]Приложение №1'!$S$378-'[4]Приложение №1'!$S$40-'[4]Приложение №1'!$S$535-'[5]Приложение №3'!$AH$62</f>
        <v>#REF!</v>
      </c>
      <c r="Z40" s="74" t="n"/>
      <c r="AA40" s="74" t="n">
        <f aca="false" ca="false" dt2D="false" dtr="false" t="normal">SUM(AB40:AP40)</f>
        <v>29692367.25251152</v>
      </c>
      <c r="AB40" s="74" t="n">
        <v>0</v>
      </c>
      <c r="AC40" s="74" t="n">
        <v>0</v>
      </c>
      <c r="AD40" s="74" t="n">
        <v>2318768.37</v>
      </c>
      <c r="AE40" s="74" t="n">
        <v>0</v>
      </c>
      <c r="AF40" s="74" t="n">
        <v>0</v>
      </c>
      <c r="AG40" s="74" t="n">
        <v>0</v>
      </c>
      <c r="AH40" s="74" t="n">
        <v>0</v>
      </c>
      <c r="AI40" s="74" t="n">
        <v>0</v>
      </c>
      <c r="AJ40" s="74" t="n">
        <v>3433990.76</v>
      </c>
      <c r="AK40" s="74" t="n">
        <v>0</v>
      </c>
      <c r="AL40" s="74" t="n">
        <v>20146082.35</v>
      </c>
      <c r="AM40" s="74" t="n">
        <v>0</v>
      </c>
      <c r="AN40" s="74" t="n">
        <v>2930246.8906</v>
      </c>
      <c r="AO40" s="74" t="n">
        <v>296923.6726</v>
      </c>
      <c r="AP40" s="74" t="n">
        <v>566355.20931152</v>
      </c>
      <c r="AQ40" s="5" t="n">
        <f aca="false" ca="false" dt2D="false" dtr="false" t="normal">COUNTIF(AB40:AM40, "&gt;0")</f>
        <v>3</v>
      </c>
    </row>
    <row customHeight="true" ht="12.75" outlineLevel="0" r="41">
      <c r="A41" s="67" t="n">
        <f aca="false" ca="false" dt2D="false" dtr="false" t="normal">+A40+1</f>
        <v>29</v>
      </c>
      <c r="B41" s="67" t="n">
        <f aca="false" ca="false" dt2D="false" dtr="false" t="normal">+B40+1</f>
        <v>29</v>
      </c>
      <c r="C41" s="68" t="s">
        <v>69</v>
      </c>
      <c r="D41" s="67" t="s">
        <v>102</v>
      </c>
      <c r="E41" s="69" t="s">
        <v>76</v>
      </c>
      <c r="F41" s="70" t="s">
        <v>58</v>
      </c>
      <c r="G41" s="70" t="n">
        <v>5</v>
      </c>
      <c r="H41" s="70" t="n">
        <v>6</v>
      </c>
      <c r="I41" s="69" t="n">
        <v>4518.9</v>
      </c>
      <c r="J41" s="69" t="n">
        <v>4518.9</v>
      </c>
      <c r="K41" s="69" t="n">
        <v>0</v>
      </c>
      <c r="L41" s="71" t="n">
        <v>189</v>
      </c>
      <c r="M41" s="72" t="n">
        <v>15530736.27</v>
      </c>
      <c r="N41" s="72" t="n"/>
      <c r="O41" s="72" t="n">
        <v>4036583.66</v>
      </c>
      <c r="P41" s="72" t="n">
        <v>0</v>
      </c>
      <c r="Q41" s="72" t="n">
        <v>532371.61</v>
      </c>
      <c r="R41" s="72" t="n">
        <v>10429409.39</v>
      </c>
      <c r="S41" s="72" t="n">
        <v>532371.62</v>
      </c>
      <c r="T41" s="69" t="n">
        <v>2993.33</v>
      </c>
      <c r="U41" s="69" t="n">
        <v>3436.84</v>
      </c>
      <c r="V41" s="70" t="n">
        <v>2025</v>
      </c>
      <c r="W41" s="77" t="n"/>
      <c r="X41" s="74" t="n">
        <f aca="false" ca="false" dt2D="false" dtr="false" t="normal">+(J41*11.55+K41*23.1)*12*0.85</f>
        <v>532371.609</v>
      </c>
      <c r="Y41" s="77" t="e">
        <f aca="false" ca="false" dt2D="false" dtr="false" t="normal">+(J41*11.55+K41*23.1)*12*30-'[3]Приложение №1'!$S$288-'[3]Приложение №1'!$S$626</f>
        <v>#REF!</v>
      </c>
      <c r="Z41" s="64" t="n"/>
      <c r="AA41" s="74" t="n">
        <f aca="false" ca="false" dt2D="false" dtr="false" t="normal">SUM(AB41:AP41)</f>
        <v>15530736.27398888</v>
      </c>
      <c r="AB41" s="74" t="n">
        <v>0</v>
      </c>
      <c r="AC41" s="74" t="n">
        <v>0</v>
      </c>
      <c r="AD41" s="74" t="n">
        <v>4443151.44</v>
      </c>
      <c r="AE41" s="74" t="n">
        <v>0</v>
      </c>
      <c r="AF41" s="74" t="n">
        <v>0</v>
      </c>
      <c r="AG41" s="74" t="n">
        <v>0</v>
      </c>
      <c r="AH41" s="74" t="n">
        <v>0</v>
      </c>
      <c r="AI41" s="74" t="n">
        <v>0</v>
      </c>
      <c r="AJ41" s="74" t="n">
        <v>0</v>
      </c>
      <c r="AK41" s="74" t="n">
        <v>9083405.44</v>
      </c>
      <c r="AL41" s="74" t="n">
        <v>0</v>
      </c>
      <c r="AM41" s="74" t="n">
        <v>0</v>
      </c>
      <c r="AN41" s="74" t="n">
        <v>1553073.628</v>
      </c>
      <c r="AO41" s="74" t="n">
        <v>155307.3628</v>
      </c>
      <c r="AP41" s="74" t="n">
        <v>295798.40318888</v>
      </c>
      <c r="AQ41" s="5" t="n">
        <f aca="false" ca="false" dt2D="false" dtr="false" t="normal">COUNTIF(AB41:AM41, "&gt;0")</f>
        <v>2</v>
      </c>
    </row>
    <row customHeight="true" ht="12.75" outlineLevel="0" r="42">
      <c r="A42" s="67" t="n">
        <f aca="false" ca="false" dt2D="false" dtr="false" t="normal">+A41+1</f>
        <v>30</v>
      </c>
      <c r="B42" s="67" t="n">
        <f aca="false" ca="false" dt2D="false" dtr="false" t="normal">+B41+1</f>
        <v>30</v>
      </c>
      <c r="C42" s="68" t="s">
        <v>69</v>
      </c>
      <c r="D42" s="67" t="s">
        <v>103</v>
      </c>
      <c r="E42" s="69" t="s">
        <v>68</v>
      </c>
      <c r="F42" s="70" t="s">
        <v>58</v>
      </c>
      <c r="G42" s="70" t="n">
        <v>9</v>
      </c>
      <c r="H42" s="70" t="n">
        <v>1</v>
      </c>
      <c r="I42" s="69" t="n">
        <v>2784.9</v>
      </c>
      <c r="J42" s="69" t="n">
        <v>2708.3</v>
      </c>
      <c r="K42" s="69" t="n">
        <v>76.5999999999999</v>
      </c>
      <c r="L42" s="71" t="n">
        <v>79</v>
      </c>
      <c r="M42" s="72" t="n">
        <v>27338277.19</v>
      </c>
      <c r="N42" s="72" t="n"/>
      <c r="O42" s="72" t="n">
        <v>3892167.15</v>
      </c>
      <c r="P42" s="72" t="n">
        <v>0</v>
      </c>
      <c r="Q42" s="72" t="n">
        <v>444368.48</v>
      </c>
      <c r="R42" s="72" t="n">
        <v>7984609.66</v>
      </c>
      <c r="S42" s="72" t="n">
        <v>15017131.91</v>
      </c>
      <c r="T42" s="69" t="n">
        <v>8563.67</v>
      </c>
      <c r="U42" s="69" t="n">
        <v>9816.61</v>
      </c>
      <c r="V42" s="70" t="n">
        <v>2025</v>
      </c>
      <c r="W42" s="77" t="n"/>
      <c r="X42" s="74" t="n">
        <f aca="false" ca="false" dt2D="false" dtr="false" t="normal">+(J42*15.35+K42*26.02)*12*0.85</f>
        <v>444368.4774</v>
      </c>
      <c r="Y42" s="77" t="e">
        <f aca="false" ca="false" dt2D="false" dtr="false" t="normal">+(J42*15.35+K42*26.02)*12*30-'[9]Приложение №1'!$S$380-'[8]Приложение №3'!$AH$64-'[7]Приложение №1'!$S$536</f>
        <v>#REF!</v>
      </c>
      <c r="Z42" s="64" t="n"/>
      <c r="AA42" s="75" t="n">
        <f aca="false" ca="false" dt2D="false" dtr="false" t="normal">SUM(AB42:AP42)</f>
        <v>27338277.19325824</v>
      </c>
      <c r="AB42" s="74" t="n">
        <v>0</v>
      </c>
      <c r="AC42" s="74" t="n">
        <v>0</v>
      </c>
      <c r="AD42" s="74" t="n">
        <v>0</v>
      </c>
      <c r="AE42" s="74" t="n">
        <v>0</v>
      </c>
      <c r="AF42" s="74" t="n">
        <v>0</v>
      </c>
      <c r="AG42" s="74" t="n">
        <v>0</v>
      </c>
      <c r="AH42" s="74" t="n">
        <v>0</v>
      </c>
      <c r="AI42" s="74" t="n">
        <v>0</v>
      </c>
      <c r="AJ42" s="74" t="n">
        <v>3473150.85</v>
      </c>
      <c r="AK42" s="74" t="n">
        <v>0</v>
      </c>
      <c r="AL42" s="74" t="n">
        <v>20375821.59</v>
      </c>
      <c r="AM42" s="74" t="n">
        <v>0</v>
      </c>
      <c r="AN42" s="74" t="n">
        <v>2694393.2565</v>
      </c>
      <c r="AO42" s="74" t="n">
        <v>273382.7719</v>
      </c>
      <c r="AP42" s="74" t="n">
        <v>521528.72485824</v>
      </c>
      <c r="AQ42" s="5" t="n">
        <f aca="false" ca="false" dt2D="false" dtr="false" t="normal">COUNTIF(AB42:AM42, "&gt;0")</f>
        <v>2</v>
      </c>
    </row>
    <row customHeight="true" ht="12.75" outlineLevel="0" r="43">
      <c r="A43" s="67" t="n">
        <f aca="false" ca="false" dt2D="false" dtr="false" t="normal">+A42+1</f>
        <v>31</v>
      </c>
      <c r="B43" s="67" t="n">
        <f aca="false" ca="false" dt2D="false" dtr="false" t="normal">+B42+1</f>
        <v>31</v>
      </c>
      <c r="C43" s="68" t="s">
        <v>69</v>
      </c>
      <c r="D43" s="67" t="s">
        <v>104</v>
      </c>
      <c r="E43" s="69" t="s">
        <v>105</v>
      </c>
      <c r="F43" s="70" t="s">
        <v>58</v>
      </c>
      <c r="G43" s="70" t="n">
        <v>5</v>
      </c>
      <c r="H43" s="70" t="n">
        <v>6</v>
      </c>
      <c r="I43" s="69" t="n">
        <v>4596.4</v>
      </c>
      <c r="J43" s="69" t="n">
        <v>4596.4</v>
      </c>
      <c r="K43" s="69" t="n">
        <v>0</v>
      </c>
      <c r="L43" s="71" t="n">
        <v>197</v>
      </c>
      <c r="M43" s="72" t="n">
        <v>30941080.28</v>
      </c>
      <c r="N43" s="72" t="n"/>
      <c r="O43" s="72" t="n">
        <v>4399518.18</v>
      </c>
      <c r="P43" s="72" t="n">
        <v>0</v>
      </c>
      <c r="Q43" s="72" t="n">
        <v>541501.88</v>
      </c>
      <c r="R43" s="72" t="n">
        <v>1571602.2</v>
      </c>
      <c r="S43" s="72" t="n">
        <v>24428458.01</v>
      </c>
      <c r="T43" s="69" t="n">
        <v>5903.18</v>
      </c>
      <c r="U43" s="69" t="n">
        <v>6731.59</v>
      </c>
      <c r="V43" s="70" t="n">
        <v>2025</v>
      </c>
      <c r="W43" s="77" t="n"/>
      <c r="X43" s="74" t="n">
        <f aca="false" ca="false" dt2D="false" dtr="false" t="normal">+(J43*11.55+K43*23.1)*12*0.85</f>
        <v>541501.884</v>
      </c>
      <c r="Y43" s="77" t="e">
        <f aca="false" ca="false" dt2D="false" dtr="false" t="normal">+(J43*11.55+K43*23.1)*12*30-'[9]Приложение №1'!$S$528-'[7]Приложение №1'!$S$537</f>
        <v>#REF!</v>
      </c>
      <c r="Z43" s="64" t="n"/>
      <c r="AA43" s="75" t="n">
        <f aca="false" ca="false" dt2D="false" dtr="false" t="normal">SUM(AB43:AP43)</f>
        <v>30941080.28012742</v>
      </c>
      <c r="AB43" s="74" t="n">
        <v>15361831.04</v>
      </c>
      <c r="AC43" s="74" t="n">
        <v>7400293.34</v>
      </c>
      <c r="AD43" s="74" t="n">
        <v>0</v>
      </c>
      <c r="AE43" s="74" t="n">
        <v>4371269.76</v>
      </c>
      <c r="AF43" s="74" t="n">
        <v>0</v>
      </c>
      <c r="AG43" s="74" t="n">
        <v>0</v>
      </c>
      <c r="AH43" s="74" t="n">
        <v>0</v>
      </c>
      <c r="AI43" s="74" t="n">
        <v>0</v>
      </c>
      <c r="AJ43" s="74" t="n">
        <v>0</v>
      </c>
      <c r="AK43" s="74" t="n">
        <v>0</v>
      </c>
      <c r="AL43" s="74" t="n">
        <v>0</v>
      </c>
      <c r="AM43" s="74" t="n">
        <v>0</v>
      </c>
      <c r="AN43" s="74" t="n">
        <v>2904922.9619</v>
      </c>
      <c r="AO43" s="74" t="n">
        <v>309410.8028</v>
      </c>
      <c r="AP43" s="74" t="n">
        <v>593352.37542742</v>
      </c>
      <c r="AQ43" s="5" t="n">
        <f aca="false" ca="false" dt2D="false" dtr="false" t="normal">COUNTIF(AB43:AM43, "&gt;0")</f>
        <v>3</v>
      </c>
    </row>
    <row customHeight="true" ht="12.75" outlineLevel="0" r="44">
      <c r="A44" s="67" t="n">
        <f aca="false" ca="false" dt2D="false" dtr="false" t="normal">+A43+1</f>
        <v>32</v>
      </c>
      <c r="B44" s="67" t="n">
        <f aca="false" ca="false" dt2D="false" dtr="false" t="normal">+B43+1</f>
        <v>32</v>
      </c>
      <c r="C44" s="68" t="s">
        <v>69</v>
      </c>
      <c r="D44" s="67" t="s">
        <v>106</v>
      </c>
      <c r="E44" s="69" t="s">
        <v>107</v>
      </c>
      <c r="F44" s="70" t="s">
        <v>58</v>
      </c>
      <c r="G44" s="70" t="n">
        <v>5</v>
      </c>
      <c r="H44" s="70" t="n">
        <v>4</v>
      </c>
      <c r="I44" s="69" t="n">
        <v>4877.5</v>
      </c>
      <c r="J44" s="69" t="n">
        <v>4877.5</v>
      </c>
      <c r="K44" s="69" t="n">
        <v>0</v>
      </c>
      <c r="L44" s="71" t="n">
        <v>218</v>
      </c>
      <c r="M44" s="72" t="n">
        <v>54380223.02</v>
      </c>
      <c r="N44" s="72" t="n"/>
      <c r="O44" s="72" t="n">
        <v>7786908.53</v>
      </c>
      <c r="P44" s="72" t="n">
        <v>0</v>
      </c>
      <c r="Q44" s="72" t="n">
        <v>574618.28</v>
      </c>
      <c r="R44" s="72" t="n">
        <v>9039991.36</v>
      </c>
      <c r="S44" s="72" t="n">
        <v>36978704.84</v>
      </c>
      <c r="T44" s="69" t="n">
        <v>9764.09</v>
      </c>
      <c r="U44" s="69" t="n">
        <v>11149.2</v>
      </c>
      <c r="V44" s="70" t="n">
        <v>2025</v>
      </c>
      <c r="W44" s="77" t="n"/>
      <c r="X44" s="74" t="n">
        <f aca="false" ca="false" dt2D="false" dtr="false" t="normal">+(J44*11.55+K44*23.1)*12*0.85</f>
        <v>574618.275</v>
      </c>
      <c r="Y44" s="77" t="e">
        <f aca="false" ca="false" dt2D="false" dtr="false" t="normal">+(J44*11.55+K44*23.1)*12*30-'[7]Приложение №1'!$S$540</f>
        <v>#REF!</v>
      </c>
      <c r="Z44" s="64" t="n"/>
      <c r="AA44" s="75" t="n">
        <f aca="false" ca="false" dt2D="false" dtr="false" t="normal">SUM(AB44:AP44)</f>
        <v>54380223.01593307</v>
      </c>
      <c r="AB44" s="74" t="n">
        <v>0</v>
      </c>
      <c r="AC44" s="74" t="n">
        <v>0</v>
      </c>
      <c r="AD44" s="74" t="n">
        <v>0</v>
      </c>
      <c r="AE44" s="74" t="n">
        <v>0</v>
      </c>
      <c r="AF44" s="74" t="n">
        <v>0</v>
      </c>
      <c r="AG44" s="74" t="n">
        <v>0</v>
      </c>
      <c r="AH44" s="74" t="n">
        <v>0</v>
      </c>
      <c r="AI44" s="74" t="n">
        <v>0</v>
      </c>
      <c r="AJ44" s="74" t="n">
        <v>23549755.74</v>
      </c>
      <c r="AK44" s="74" t="n">
        <v>0</v>
      </c>
      <c r="AL44" s="74" t="n">
        <v>24074580.97</v>
      </c>
      <c r="AM44" s="74" t="n">
        <v>0</v>
      </c>
      <c r="AN44" s="74" t="n">
        <v>5170636.2877</v>
      </c>
      <c r="AO44" s="74" t="n">
        <v>543802.2301</v>
      </c>
      <c r="AP44" s="74" t="n">
        <v>1041447.78813308</v>
      </c>
      <c r="AQ44" s="5" t="n">
        <f aca="false" ca="false" dt2D="false" dtr="false" t="normal">COUNTIF(AB44:AM44, "&gt;0")</f>
        <v>2</v>
      </c>
    </row>
    <row customHeight="true" ht="12.75" outlineLevel="0" r="45">
      <c r="A45" s="67" t="n">
        <f aca="false" ca="false" dt2D="false" dtr="false" t="normal">+A44+1</f>
        <v>33</v>
      </c>
      <c r="B45" s="67" t="n">
        <f aca="false" ca="false" dt2D="false" dtr="false" t="normal">+B44+1</f>
        <v>33</v>
      </c>
      <c r="C45" s="68" t="s">
        <v>69</v>
      </c>
      <c r="D45" s="67" t="s">
        <v>108</v>
      </c>
      <c r="E45" s="69" t="s">
        <v>72</v>
      </c>
      <c r="F45" s="70" t="s">
        <v>58</v>
      </c>
      <c r="G45" s="70" t="n">
        <v>5</v>
      </c>
      <c r="H45" s="70" t="n">
        <v>8</v>
      </c>
      <c r="I45" s="69" t="n">
        <v>6611.7</v>
      </c>
      <c r="J45" s="69" t="n">
        <v>6513.5</v>
      </c>
      <c r="K45" s="69" t="n">
        <v>98.1999999999998</v>
      </c>
      <c r="L45" s="71" t="n">
        <v>288</v>
      </c>
      <c r="M45" s="72" t="n">
        <v>52728902.55</v>
      </c>
      <c r="N45" s="72" t="n"/>
      <c r="O45" s="72" t="n">
        <v>7516682.4</v>
      </c>
      <c r="P45" s="72" t="n">
        <v>0</v>
      </c>
      <c r="Q45" s="72" t="n">
        <v>790493.32</v>
      </c>
      <c r="R45" s="72" t="n">
        <v>7240638.78</v>
      </c>
      <c r="S45" s="72" t="n">
        <v>37181088.05</v>
      </c>
      <c r="T45" s="69" t="n">
        <v>6945.94</v>
      </c>
      <c r="U45" s="69" t="n">
        <v>7975.09</v>
      </c>
      <c r="V45" s="70" t="n">
        <v>2025</v>
      </c>
      <c r="W45" s="77" t="n"/>
      <c r="X45" s="74" t="n">
        <f aca="false" ca="false" dt2D="false" dtr="false" t="normal">+(J45*11.55+K45*23.1)*12*0.85</f>
        <v>790493.319</v>
      </c>
      <c r="Y45" s="77" t="e">
        <f aca="false" ca="false" dt2D="false" dtr="false" t="normal">+(J45*11.55+K45*23.1)*12*30-'[1]Приложение №1'!$S$23-'[1]Приложение №1'!$S$345-'[4]Приложение №1'!$S$42-'[4]Приложение №1'!$S$220-'[3]Приложение №1'!$S$628</f>
        <v>#REF!</v>
      </c>
      <c r="Z45" s="74" t="n"/>
      <c r="AA45" s="75" t="n">
        <f aca="false" ca="false" dt2D="false" dtr="false" t="normal">SUM(AB45:AP45)</f>
        <v>52728902.54846731</v>
      </c>
      <c r="AB45" s="74" t="n">
        <v>0</v>
      </c>
      <c r="AC45" s="74" t="n">
        <v>0</v>
      </c>
      <c r="AD45" s="74" t="n">
        <v>0</v>
      </c>
      <c r="AE45" s="74" t="n">
        <v>0</v>
      </c>
      <c r="AF45" s="74" t="n">
        <v>0</v>
      </c>
      <c r="AG45" s="74" t="n">
        <v>0</v>
      </c>
      <c r="AH45" s="74" t="n">
        <v>0</v>
      </c>
      <c r="AI45" s="74" t="n">
        <v>0</v>
      </c>
      <c r="AJ45" s="74" t="n">
        <v>0</v>
      </c>
      <c r="AK45" s="74" t="n">
        <v>13290126.3</v>
      </c>
      <c r="AL45" s="74" t="n">
        <v>32634322.29</v>
      </c>
      <c r="AM45" s="74" t="n">
        <v>0</v>
      </c>
      <c r="AN45" s="74" t="n">
        <v>5272890.255</v>
      </c>
      <c r="AO45" s="74" t="n">
        <v>527289.0255</v>
      </c>
      <c r="AP45" s="74" t="n">
        <v>1004274.6779673</v>
      </c>
      <c r="AQ45" s="5" t="n">
        <f aca="false" ca="false" dt2D="false" dtr="false" t="normal">COUNTIF(AB45:AM45, "&gt;0")</f>
        <v>2</v>
      </c>
    </row>
    <row customHeight="true" ht="12.75" outlineLevel="0" r="46">
      <c r="A46" s="67" t="n">
        <f aca="false" ca="false" dt2D="false" dtr="false" t="normal">+A45+1</f>
        <v>34</v>
      </c>
      <c r="B46" s="67" t="n">
        <f aca="false" ca="false" dt2D="false" dtr="false" t="normal">+B45+1</f>
        <v>34</v>
      </c>
      <c r="C46" s="68" t="s">
        <v>69</v>
      </c>
      <c r="D46" s="67" t="s">
        <v>109</v>
      </c>
      <c r="E46" s="69" t="s">
        <v>110</v>
      </c>
      <c r="F46" s="70" t="s">
        <v>58</v>
      </c>
      <c r="G46" s="70" t="n">
        <v>5</v>
      </c>
      <c r="H46" s="70" t="n">
        <v>6</v>
      </c>
      <c r="I46" s="69" t="n">
        <v>4647.5</v>
      </c>
      <c r="J46" s="69" t="n">
        <v>4647.5</v>
      </c>
      <c r="K46" s="69" t="n">
        <v>0</v>
      </c>
      <c r="L46" s="71" t="n">
        <v>188</v>
      </c>
      <c r="M46" s="72" t="n">
        <v>65658904.04</v>
      </c>
      <c r="N46" s="72" t="n"/>
      <c r="O46" s="72" t="n">
        <v>6277501.74</v>
      </c>
      <c r="P46" s="72" t="n">
        <v>0</v>
      </c>
      <c r="Q46" s="72" t="n">
        <v>3107001.03</v>
      </c>
      <c r="R46" s="72" t="n">
        <v>19324305</v>
      </c>
      <c r="S46" s="72" t="n">
        <v>36950096.27</v>
      </c>
      <c r="T46" s="69" t="n">
        <v>12325.13</v>
      </c>
      <c r="U46" s="69" t="n">
        <v>14127.79</v>
      </c>
      <c r="V46" s="70" t="n">
        <v>2025</v>
      </c>
      <c r="W46" s="74" t="n">
        <v>2559479.05</v>
      </c>
      <c r="X46" s="74" t="n">
        <f aca="false" ca="false" dt2D="false" dtr="false" t="normal">+(J46*11.55+K46*23.1)*12*0.85</f>
        <v>547521.975</v>
      </c>
      <c r="Y46" s="74" t="n">
        <f aca="false" ca="false" dt2D="false" dtr="false" t="normal">+(J46*11.55+K46*23.1)*12*30</f>
        <v>19324305</v>
      </c>
      <c r="Z46" s="64" t="n"/>
      <c r="AA46" s="75" t="n">
        <f aca="false" ca="false" dt2D="false" dtr="false" t="normal">SUM(AB46:AP46)</f>
        <v>65658904.03508996</v>
      </c>
      <c r="AB46" s="74" t="n">
        <v>0</v>
      </c>
      <c r="AC46" s="74" t="n">
        <v>7482565.33</v>
      </c>
      <c r="AD46" s="74" t="n">
        <v>0</v>
      </c>
      <c r="AE46" s="74" t="n">
        <v>4419866.9</v>
      </c>
      <c r="AF46" s="74" t="n">
        <v>0</v>
      </c>
      <c r="AG46" s="74" t="n">
        <v>0</v>
      </c>
      <c r="AH46" s="74" t="n">
        <v>0</v>
      </c>
      <c r="AI46" s="74" t="n">
        <v>0</v>
      </c>
      <c r="AJ46" s="74" t="n">
        <v>22439259.82</v>
      </c>
      <c r="AK46" s="74" t="n">
        <v>0</v>
      </c>
      <c r="AL46" s="74" t="n">
        <v>22939336.76</v>
      </c>
      <c r="AM46" s="74" t="n">
        <v>0</v>
      </c>
      <c r="AN46" s="74" t="n">
        <v>6468666.0982</v>
      </c>
      <c r="AO46" s="74" t="n">
        <v>656589.0404</v>
      </c>
      <c r="AP46" s="74" t="n">
        <v>1252620.08648996</v>
      </c>
      <c r="AQ46" s="5" t="n">
        <f aca="false" ca="false" dt2D="false" dtr="false" t="normal">COUNTIF(AB46:AM46, "&gt;0")</f>
        <v>4</v>
      </c>
    </row>
    <row customHeight="true" ht="12.75" outlineLevel="0" r="47">
      <c r="A47" s="67" t="n">
        <f aca="false" ca="false" dt2D="false" dtr="false" t="normal">+A46+1</f>
        <v>35</v>
      </c>
      <c r="B47" s="67" t="n">
        <f aca="false" ca="false" dt2D="false" dtr="false" t="normal">+B46+1</f>
        <v>35</v>
      </c>
      <c r="C47" s="68" t="s">
        <v>69</v>
      </c>
      <c r="D47" s="67" t="s">
        <v>111</v>
      </c>
      <c r="E47" s="69" t="s">
        <v>68</v>
      </c>
      <c r="F47" s="70" t="s">
        <v>58</v>
      </c>
      <c r="G47" s="70" t="n">
        <v>5</v>
      </c>
      <c r="H47" s="70" t="n">
        <v>8</v>
      </c>
      <c r="I47" s="69" t="n">
        <v>6603.4</v>
      </c>
      <c r="J47" s="69" t="n">
        <v>6603.4</v>
      </c>
      <c r="K47" s="69" t="n">
        <v>0</v>
      </c>
      <c r="L47" s="71" t="n">
        <v>290</v>
      </c>
      <c r="M47" s="72" t="n">
        <v>52662709.31</v>
      </c>
      <c r="N47" s="72" t="n"/>
      <c r="O47" s="72" t="n">
        <v>7508918.52</v>
      </c>
      <c r="P47" s="72" t="n">
        <v>0</v>
      </c>
      <c r="Q47" s="72" t="n">
        <v>777946.55</v>
      </c>
      <c r="R47" s="72" t="n">
        <v>12843276.71</v>
      </c>
      <c r="S47" s="72" t="n">
        <v>31532567.52</v>
      </c>
      <c r="T47" s="69" t="n">
        <v>6945.94</v>
      </c>
      <c r="U47" s="69" t="n">
        <v>7975.09</v>
      </c>
      <c r="V47" s="70" t="n">
        <v>2025</v>
      </c>
      <c r="W47" s="77" t="n"/>
      <c r="X47" s="74" t="n">
        <f aca="false" ca="false" dt2D="false" dtr="false" t="normal">+(J47*11.55+K47*23.1)*12*0.85</f>
        <v>777946.554</v>
      </c>
      <c r="Y47" s="77" t="e">
        <f aca="false" ca="false" dt2D="false" dtr="false" t="normal">+(J47*11.55+K47*23.1)*12*30-'[7]Приложение №1'!$S$545-'[6]Приложение №1'!$S$630</f>
        <v>#REF!</v>
      </c>
      <c r="Z47" s="64" t="n"/>
      <c r="AA47" s="75" t="n">
        <f aca="false" ca="false" dt2D="false" dtr="false" t="normal">SUM(AB47:AP47)</f>
        <v>52662709.30561826</v>
      </c>
      <c r="AB47" s="74" t="n">
        <v>0</v>
      </c>
      <c r="AC47" s="74" t="n">
        <v>0</v>
      </c>
      <c r="AD47" s="74" t="n">
        <v>0</v>
      </c>
      <c r="AE47" s="74" t="n">
        <v>0</v>
      </c>
      <c r="AF47" s="74" t="n">
        <v>0</v>
      </c>
      <c r="AG47" s="74" t="n">
        <v>0</v>
      </c>
      <c r="AH47" s="74" t="n">
        <v>0</v>
      </c>
      <c r="AI47" s="74" t="n">
        <v>0</v>
      </c>
      <c r="AJ47" s="74" t="n">
        <v>0</v>
      </c>
      <c r="AK47" s="74" t="n">
        <v>13273442.54</v>
      </c>
      <c r="AL47" s="74" t="n">
        <v>32593354.78</v>
      </c>
      <c r="AM47" s="74" t="n">
        <v>0</v>
      </c>
      <c r="AN47" s="74" t="n">
        <v>5266270.931</v>
      </c>
      <c r="AO47" s="74" t="n">
        <v>526627.0931</v>
      </c>
      <c r="AP47" s="74" t="n">
        <v>1003013.96151826</v>
      </c>
      <c r="AQ47" s="5" t="n">
        <f aca="false" ca="false" dt2D="false" dtr="false" t="normal">COUNTIF(AB47:AM47, "&gt;0")</f>
        <v>2</v>
      </c>
    </row>
    <row customHeight="true" ht="12.75" outlineLevel="0" r="48">
      <c r="A48" s="67" t="n">
        <f aca="false" ca="false" dt2D="false" dtr="false" t="normal">+A47+1</f>
        <v>36</v>
      </c>
      <c r="B48" s="67" t="n">
        <f aca="false" ca="false" dt2D="false" dtr="false" t="normal">+B47+1</f>
        <v>36</v>
      </c>
      <c r="C48" s="68" t="s">
        <v>69</v>
      </c>
      <c r="D48" s="67" t="s">
        <v>112</v>
      </c>
      <c r="E48" s="69" t="s">
        <v>80</v>
      </c>
      <c r="F48" s="70" t="s">
        <v>58</v>
      </c>
      <c r="G48" s="70" t="n">
        <v>5</v>
      </c>
      <c r="H48" s="70" t="n">
        <v>3</v>
      </c>
      <c r="I48" s="69" t="n">
        <v>4400.5</v>
      </c>
      <c r="J48" s="69" t="n">
        <v>1492.4</v>
      </c>
      <c r="K48" s="69" t="n">
        <v>2908.1</v>
      </c>
      <c r="L48" s="71" t="n">
        <v>162</v>
      </c>
      <c r="M48" s="72" t="n">
        <v>54560743.39</v>
      </c>
      <c r="N48" s="72" t="n"/>
      <c r="O48" s="72" t="n">
        <v>7771584.18</v>
      </c>
      <c r="P48" s="72" t="n">
        <v>0</v>
      </c>
      <c r="Q48" s="72" t="n">
        <v>861026.17</v>
      </c>
      <c r="R48" s="72" t="n">
        <v>30389158.8</v>
      </c>
      <c r="S48" s="72" t="n">
        <v>15538974.25</v>
      </c>
      <c r="T48" s="69" t="n">
        <v>10839.03</v>
      </c>
      <c r="U48" s="69" t="n">
        <v>12398.76</v>
      </c>
      <c r="V48" s="70" t="n">
        <v>2025</v>
      </c>
      <c r="W48" s="77" t="n"/>
      <c r="X48" s="74" t="n">
        <f aca="false" ca="false" dt2D="false" dtr="false" t="normal">+(J48*11.55+K48*23.1)*12*0.85</f>
        <v>861026.166</v>
      </c>
      <c r="Y48" s="77" t="n">
        <f aca="false" ca="false" dt2D="false" dtr="false" t="normal">+(J48*11.55+K48*23.1)*12*30</f>
        <v>30389158.799999997</v>
      </c>
      <c r="Z48" s="64" t="n"/>
      <c r="AA48" s="75" t="n">
        <f aca="false" ca="false" dt2D="false" dtr="false" t="normal">SUM(AB48:AP48)</f>
        <v>54560743.39131551</v>
      </c>
      <c r="AB48" s="74" t="n">
        <v>14707105.02</v>
      </c>
      <c r="AC48" s="74" t="n">
        <v>7084890.53</v>
      </c>
      <c r="AD48" s="74" t="n">
        <v>0</v>
      </c>
      <c r="AE48" s="74" t="n">
        <v>4184964.88</v>
      </c>
      <c r="AF48" s="74" t="n">
        <v>0</v>
      </c>
      <c r="AG48" s="74" t="n">
        <v>0</v>
      </c>
      <c r="AH48" s="74" t="n">
        <v>0</v>
      </c>
      <c r="AI48" s="74" t="n">
        <v>0</v>
      </c>
      <c r="AJ48" s="74" t="n">
        <v>0</v>
      </c>
      <c r="AK48" s="74" t="n">
        <v>0</v>
      </c>
      <c r="AL48" s="74" t="n">
        <v>21720183.2</v>
      </c>
      <c r="AM48" s="74" t="n">
        <v>0</v>
      </c>
      <c r="AN48" s="74" t="n">
        <v>5274952.3993</v>
      </c>
      <c r="AO48" s="74" t="n">
        <v>545607.4339</v>
      </c>
      <c r="AP48" s="74" t="n">
        <v>1043039.92811552</v>
      </c>
      <c r="AQ48" s="5" t="n">
        <f aca="false" ca="false" dt2D="false" dtr="false" t="normal">COUNTIF(AB48:AM48, "&gt;0")</f>
        <v>4</v>
      </c>
    </row>
    <row customHeight="true" ht="12.75" outlineLevel="0" r="49">
      <c r="A49" s="67" t="n">
        <f aca="false" ca="false" dt2D="false" dtr="false" t="normal">+A48+1</f>
        <v>37</v>
      </c>
      <c r="B49" s="67" t="n">
        <f aca="false" ca="false" dt2D="false" dtr="false" t="normal">+B48+1</f>
        <v>37</v>
      </c>
      <c r="C49" s="68" t="s">
        <v>69</v>
      </c>
      <c r="D49" s="67" t="s">
        <v>113</v>
      </c>
      <c r="E49" s="69" t="s">
        <v>114</v>
      </c>
      <c r="F49" s="70" t="s">
        <v>58</v>
      </c>
      <c r="G49" s="70" t="n">
        <v>5</v>
      </c>
      <c r="H49" s="70" t="n">
        <v>4</v>
      </c>
      <c r="I49" s="69" t="n">
        <v>4847.1</v>
      </c>
      <c r="J49" s="69" t="n">
        <v>4751.1</v>
      </c>
      <c r="K49" s="69" t="n">
        <v>96</v>
      </c>
      <c r="L49" s="71" t="n">
        <v>191</v>
      </c>
      <c r="M49" s="72" t="n">
        <v>26571947.61</v>
      </c>
      <c r="N49" s="72" t="n"/>
      <c r="O49" s="72" t="n">
        <v>3761293.03</v>
      </c>
      <c r="P49" s="72" t="n">
        <v>0</v>
      </c>
      <c r="Q49" s="72" t="n">
        <v>582346.61</v>
      </c>
      <c r="R49" s="72" t="n">
        <v>18262333.18</v>
      </c>
      <c r="S49" s="72" t="n">
        <v>3965974.8</v>
      </c>
      <c r="T49" s="69" t="n">
        <v>4828.24</v>
      </c>
      <c r="U49" s="69" t="n">
        <v>5482.03</v>
      </c>
      <c r="V49" s="70" t="n">
        <v>2025</v>
      </c>
      <c r="W49" s="77" t="n"/>
      <c r="X49" s="74" t="n">
        <f aca="false" ca="false" dt2D="false" dtr="false" t="normal">+(J49*11.55+K49*23.1)*12*0.85</f>
        <v>582346.6110000001</v>
      </c>
      <c r="Y49" s="77" t="e">
        <f aca="false" ca="false" dt2D="false" dtr="false" t="normal">+(J49*11.55+K49*23.1)*12*30-'[9]Приложение №1'!$S$799-'[7]Приложение №1'!$S$547</f>
        <v>#REF!</v>
      </c>
      <c r="Z49" s="64" t="n"/>
      <c r="AA49" s="75" t="n">
        <f aca="false" ca="false" dt2D="false" dtr="false" t="normal">SUM(AB49:AP49)</f>
        <v>26571947.6119686</v>
      </c>
      <c r="AB49" s="74" t="n">
        <v>0</v>
      </c>
      <c r="AC49" s="74" t="n">
        <v>0</v>
      </c>
      <c r="AD49" s="74" t="n">
        <v>0</v>
      </c>
      <c r="AE49" s="74" t="n">
        <v>0</v>
      </c>
      <c r="AF49" s="74" t="n">
        <v>0</v>
      </c>
      <c r="AG49" s="74" t="n">
        <v>0</v>
      </c>
      <c r="AH49" s="74" t="n">
        <v>0</v>
      </c>
      <c r="AI49" s="74" t="n">
        <v>0</v>
      </c>
      <c r="AJ49" s="74" t="n">
        <v>23402977.14</v>
      </c>
      <c r="AK49" s="74" t="n">
        <v>0</v>
      </c>
      <c r="AL49" s="74" t="n">
        <v>0</v>
      </c>
      <c r="AM49" s="74" t="n">
        <v>0</v>
      </c>
      <c r="AN49" s="74" t="n">
        <v>2391475.2849</v>
      </c>
      <c r="AO49" s="74" t="n">
        <v>265719.4761</v>
      </c>
      <c r="AP49" s="74" t="n">
        <v>511775.7109686</v>
      </c>
      <c r="AQ49" s="5" t="n">
        <f aca="false" ca="false" dt2D="false" dtr="false" t="normal">COUNTIF(AB49:AM49, "&gt;0")</f>
        <v>1</v>
      </c>
    </row>
    <row customHeight="true" ht="12.75" outlineLevel="0" r="50">
      <c r="A50" s="67" t="n">
        <f aca="false" ca="false" dt2D="false" dtr="false" t="normal">+A49+1</f>
        <v>38</v>
      </c>
      <c r="B50" s="67" t="n">
        <f aca="false" ca="false" dt2D="false" dtr="false" t="normal">+B49+1</f>
        <v>38</v>
      </c>
      <c r="C50" s="68" t="s">
        <v>69</v>
      </c>
      <c r="D50" s="67" t="s">
        <v>115</v>
      </c>
      <c r="E50" s="69" t="s">
        <v>74</v>
      </c>
      <c r="F50" s="70" t="s">
        <v>58</v>
      </c>
      <c r="G50" s="70" t="n">
        <v>5</v>
      </c>
      <c r="H50" s="70" t="n">
        <v>4</v>
      </c>
      <c r="I50" s="69" t="n">
        <v>3059.2</v>
      </c>
      <c r="J50" s="69" t="n">
        <v>3059.2</v>
      </c>
      <c r="K50" s="69" t="n">
        <v>0</v>
      </c>
      <c r="L50" s="71" t="n">
        <v>122</v>
      </c>
      <c r="M50" s="72" t="n">
        <v>17337006.46</v>
      </c>
      <c r="N50" s="72" t="n"/>
      <c r="O50" s="72" t="n">
        <v>2456904.79</v>
      </c>
      <c r="P50" s="72" t="n">
        <v>0</v>
      </c>
      <c r="Q50" s="72" t="n">
        <v>360404.35</v>
      </c>
      <c r="R50" s="72" t="n">
        <v>1113354.91</v>
      </c>
      <c r="S50" s="72" t="n">
        <v>13406342.41</v>
      </c>
      <c r="T50" s="69" t="n">
        <v>4935.84</v>
      </c>
      <c r="U50" s="69" t="n">
        <v>5667.17</v>
      </c>
      <c r="V50" s="70" t="n">
        <v>2025</v>
      </c>
      <c r="W50" s="77" t="n"/>
      <c r="X50" s="74" t="n">
        <f aca="false" ca="false" dt2D="false" dtr="false" t="normal">+(J50*11.55+K50*23.1)*12*0.85</f>
        <v>360404.352</v>
      </c>
      <c r="Y50" s="77" t="e">
        <f aca="false" ca="false" dt2D="false" dtr="false" t="normal">+(J50*11.55+K50*23.1)*12*30-'[9]Приложение №1'!$S$802-'[7]Приложение №1'!$S$552</f>
        <v>#REF!</v>
      </c>
      <c r="Z50" s="64" t="n"/>
      <c r="AA50" s="75" t="n">
        <f aca="false" ca="false" dt2D="false" dtr="false" t="normal">SUM(AB50:AP50)</f>
        <v>17337006.455637157</v>
      </c>
      <c r="AB50" s="74" t="n">
        <v>0</v>
      </c>
      <c r="AC50" s="74" t="n">
        <v>0</v>
      </c>
      <c r="AD50" s="74" t="n">
        <v>0</v>
      </c>
      <c r="AE50" s="74" t="n">
        <v>0</v>
      </c>
      <c r="AF50" s="74" t="n">
        <v>0</v>
      </c>
      <c r="AG50" s="74" t="n">
        <v>0</v>
      </c>
      <c r="AH50" s="74" t="n">
        <v>0</v>
      </c>
      <c r="AI50" s="74" t="n">
        <v>0</v>
      </c>
      <c r="AJ50" s="74" t="n">
        <v>0</v>
      </c>
      <c r="AK50" s="74" t="n">
        <v>0</v>
      </c>
      <c r="AL50" s="74" t="n">
        <v>15099735.12</v>
      </c>
      <c r="AM50" s="74" t="n">
        <v>0</v>
      </c>
      <c r="AN50" s="74" t="n">
        <v>1733700.646</v>
      </c>
      <c r="AO50" s="74" t="n">
        <v>173370.0646</v>
      </c>
      <c r="AP50" s="74" t="n">
        <v>330200.62503716</v>
      </c>
      <c r="AQ50" s="5" t="n">
        <f aca="false" ca="false" dt2D="false" dtr="false" t="normal">COUNTIF(AB50:AM50, "&gt;0")</f>
        <v>1</v>
      </c>
    </row>
    <row customHeight="true" ht="12.75" outlineLevel="0" r="51">
      <c r="A51" s="67" t="n">
        <f aca="false" ca="false" dt2D="false" dtr="false" t="normal">+A50+1</f>
        <v>39</v>
      </c>
      <c r="B51" s="67" t="n">
        <f aca="false" ca="false" dt2D="false" dtr="false" t="normal">+B50+1</f>
        <v>39</v>
      </c>
      <c r="C51" s="68" t="s">
        <v>69</v>
      </c>
      <c r="D51" s="67" t="s">
        <v>116</v>
      </c>
      <c r="E51" s="69" t="s">
        <v>78</v>
      </c>
      <c r="F51" s="70" t="s">
        <v>58</v>
      </c>
      <c r="G51" s="70" t="n">
        <v>5</v>
      </c>
      <c r="H51" s="70" t="n">
        <v>8</v>
      </c>
      <c r="I51" s="69" t="n">
        <v>6413.25</v>
      </c>
      <c r="J51" s="69" t="n">
        <v>6413.25</v>
      </c>
      <c r="K51" s="69" t="n">
        <v>0</v>
      </c>
      <c r="L51" s="71" t="n">
        <v>267</v>
      </c>
      <c r="M51" s="72" t="n">
        <v>35157628.9</v>
      </c>
      <c r="N51" s="72" t="n"/>
      <c r="O51" s="72" t="n">
        <v>528822.21</v>
      </c>
      <c r="P51" s="72" t="n">
        <v>0</v>
      </c>
      <c r="Q51" s="72" t="n">
        <v>4974617.67</v>
      </c>
      <c r="R51" s="72" t="n">
        <v>26666293.5</v>
      </c>
      <c r="S51" s="72" t="n">
        <v>2987895.52</v>
      </c>
      <c r="T51" s="69" t="n">
        <v>4828.24</v>
      </c>
      <c r="U51" s="69" t="n">
        <v>5482.03</v>
      </c>
      <c r="V51" s="70" t="n">
        <v>2025</v>
      </c>
      <c r="W51" s="74" t="n">
        <v>4219072.69</v>
      </c>
      <c r="X51" s="74" t="n">
        <f aca="false" ca="false" dt2D="false" dtr="false" t="normal">+(J51*11.55+K51*23.1)*12*0.85</f>
        <v>755544.9825</v>
      </c>
      <c r="Y51" s="74" t="n">
        <f aca="false" ca="false" dt2D="false" dtr="false" t="normal">+(J51*11.55+K51*23.1)*12*30</f>
        <v>26666293.500000004</v>
      </c>
      <c r="Z51" s="64" t="n"/>
      <c r="AA51" s="75" t="n">
        <f aca="false" ca="false" dt2D="false" dtr="false" t="normal">SUM(AB51:AP51)</f>
        <v>35157628.90261399</v>
      </c>
      <c r="AB51" s="74" t="n">
        <v>0</v>
      </c>
      <c r="AC51" s="74" t="n">
        <v>0</v>
      </c>
      <c r="AD51" s="74" t="n">
        <v>0</v>
      </c>
      <c r="AE51" s="74" t="n">
        <v>0</v>
      </c>
      <c r="AF51" s="74" t="n">
        <v>0</v>
      </c>
      <c r="AG51" s="74" t="n">
        <v>0</v>
      </c>
      <c r="AH51" s="74" t="n">
        <v>0</v>
      </c>
      <c r="AI51" s="74" t="n">
        <v>0</v>
      </c>
      <c r="AJ51" s="74" t="n">
        <v>30964730.08</v>
      </c>
      <c r="AK51" s="74" t="n">
        <v>0</v>
      </c>
      <c r="AL51" s="74" t="n">
        <v>0</v>
      </c>
      <c r="AM51" s="74" t="n">
        <v>0</v>
      </c>
      <c r="AN51" s="74" t="n">
        <v>3164186.601</v>
      </c>
      <c r="AO51" s="74" t="n">
        <v>351576.289</v>
      </c>
      <c r="AP51" s="74" t="n">
        <v>677135.932614</v>
      </c>
      <c r="AQ51" s="5" t="n">
        <f aca="false" ca="false" dt2D="false" dtr="false" t="normal">COUNTIF(AB51:AM51, "&gt;0")</f>
        <v>1</v>
      </c>
    </row>
    <row customHeight="true" ht="12.75" outlineLevel="0" r="52">
      <c r="A52" s="67" t="n">
        <f aca="false" ca="false" dt2D="false" dtr="false" t="normal">+A51+1</f>
        <v>40</v>
      </c>
      <c r="B52" s="67" t="n">
        <f aca="false" ca="false" dt2D="false" dtr="false" t="normal">+B51+1</f>
        <v>40</v>
      </c>
      <c r="C52" s="68" t="s">
        <v>69</v>
      </c>
      <c r="D52" s="67" t="s">
        <v>117</v>
      </c>
      <c r="E52" s="69" t="s">
        <v>78</v>
      </c>
      <c r="F52" s="70" t="s">
        <v>58</v>
      </c>
      <c r="G52" s="70" t="n">
        <v>5</v>
      </c>
      <c r="H52" s="70" t="n">
        <v>3</v>
      </c>
      <c r="I52" s="69" t="n">
        <v>4302.5</v>
      </c>
      <c r="J52" s="69" t="n">
        <v>4302.5</v>
      </c>
      <c r="K52" s="69" t="n">
        <v>0</v>
      </c>
      <c r="L52" s="71" t="n">
        <v>170</v>
      </c>
      <c r="M52" s="72" t="n">
        <v>23586434.08</v>
      </c>
      <c r="N52" s="72" t="n"/>
      <c r="O52" s="72" t="n">
        <v>135973.35</v>
      </c>
      <c r="P52" s="72" t="n">
        <v>0</v>
      </c>
      <c r="Q52" s="72" t="n">
        <v>3421581.4</v>
      </c>
      <c r="R52" s="72" t="n">
        <v>17889795</v>
      </c>
      <c r="S52" s="72" t="n">
        <v>2139084.34</v>
      </c>
      <c r="T52" s="69" t="n">
        <v>4828.24</v>
      </c>
      <c r="U52" s="69" t="n">
        <v>5482.03</v>
      </c>
      <c r="V52" s="70" t="n">
        <v>2025</v>
      </c>
      <c r="W52" s="74" t="n">
        <v>2914703.87</v>
      </c>
      <c r="X52" s="74" t="n">
        <f aca="false" ca="false" dt2D="false" dtr="false" t="normal">+(J52*11.55+K52*23.1)*12*0.85</f>
        <v>506877.52499999997</v>
      </c>
      <c r="Y52" s="74" t="n">
        <f aca="false" ca="false" dt2D="false" dtr="false" t="normal">+(J52*11.55+K52*23.1)*12*30</f>
        <v>17889795</v>
      </c>
      <c r="Z52" s="64" t="n"/>
      <c r="AA52" s="75" t="n">
        <f aca="false" ca="false" dt2D="false" dtr="false" t="normal">SUM(AB52:AP52)</f>
        <v>23586434.0783808</v>
      </c>
      <c r="AB52" s="74" t="n">
        <v>0</v>
      </c>
      <c r="AC52" s="74" t="n">
        <v>0</v>
      </c>
      <c r="AD52" s="74" t="n">
        <v>0</v>
      </c>
      <c r="AE52" s="74" t="n">
        <v>0</v>
      </c>
      <c r="AF52" s="74" t="n">
        <v>0</v>
      </c>
      <c r="AG52" s="74" t="n">
        <v>0</v>
      </c>
      <c r="AH52" s="74" t="n">
        <v>0</v>
      </c>
      <c r="AI52" s="74" t="n">
        <v>0</v>
      </c>
      <c r="AJ52" s="74" t="n">
        <v>20773515.95</v>
      </c>
      <c r="AK52" s="74" t="n">
        <v>0</v>
      </c>
      <c r="AL52" s="74" t="n">
        <v>0</v>
      </c>
      <c r="AM52" s="74" t="n">
        <v>0</v>
      </c>
      <c r="AN52" s="74" t="n">
        <v>2122779.0672</v>
      </c>
      <c r="AO52" s="74" t="n">
        <v>235864.3408</v>
      </c>
      <c r="AP52" s="74" t="n">
        <v>454274.7203808</v>
      </c>
      <c r="AQ52" s="5" t="n">
        <f aca="false" ca="false" dt2D="false" dtr="false" t="normal">COUNTIF(AB52:AM52, "&gt;0")</f>
        <v>1</v>
      </c>
    </row>
    <row customHeight="true" ht="12.75" outlineLevel="0" r="53">
      <c r="A53" s="67" t="n">
        <f aca="false" ca="false" dt2D="false" dtr="false" t="normal">+A52+1</f>
        <v>41</v>
      </c>
      <c r="B53" s="67" t="n">
        <f aca="false" ca="false" dt2D="false" dtr="false" t="normal">+B52+1</f>
        <v>41</v>
      </c>
      <c r="C53" s="68" t="s">
        <v>69</v>
      </c>
      <c r="D53" s="67" t="s">
        <v>118</v>
      </c>
      <c r="E53" s="69" t="s">
        <v>114</v>
      </c>
      <c r="F53" s="70" t="s">
        <v>58</v>
      </c>
      <c r="G53" s="70" t="n">
        <v>5</v>
      </c>
      <c r="H53" s="70" t="n">
        <v>5</v>
      </c>
      <c r="I53" s="69" t="n">
        <v>6046.8</v>
      </c>
      <c r="J53" s="69" t="n">
        <v>5794.3</v>
      </c>
      <c r="K53" s="69" t="n">
        <v>252.5</v>
      </c>
      <c r="L53" s="71" t="n">
        <v>248</v>
      </c>
      <c r="M53" s="72" t="n">
        <v>33148739</v>
      </c>
      <c r="N53" s="72" t="n"/>
      <c r="O53" s="72" t="n">
        <v>3027778.34</v>
      </c>
      <c r="P53" s="72" t="n">
        <v>0</v>
      </c>
      <c r="Q53" s="72" t="n">
        <v>742120.53</v>
      </c>
      <c r="R53" s="72" t="n">
        <v>10311761.3</v>
      </c>
      <c r="S53" s="72" t="n">
        <v>19067078.83</v>
      </c>
      <c r="T53" s="69" t="n">
        <v>4828.24</v>
      </c>
      <c r="U53" s="69" t="n">
        <v>5482.03</v>
      </c>
      <c r="V53" s="70" t="n">
        <v>2025</v>
      </c>
      <c r="W53" s="77" t="n"/>
      <c r="X53" s="74" t="n">
        <f aca="false" ca="false" dt2D="false" dtr="false" t="normal">+(J53*11.55+K53*23.1)*12*0.85</f>
        <v>742120.533</v>
      </c>
      <c r="Y53" s="77" t="e">
        <f aca="false" ca="false" dt2D="false" dtr="false" t="normal">+(J53*11.55+K53*23.1)*12*30-'[1]Приложение №1'!$S$384-'[4]Приложение №1'!$S$555</f>
        <v>#REF!</v>
      </c>
      <c r="Z53" s="64" t="n"/>
      <c r="AA53" s="75" t="n">
        <f aca="false" ca="false" dt2D="false" dtr="false" t="normal">SUM(AB53:AP53)</f>
        <v>33148739.00314</v>
      </c>
      <c r="AB53" s="74" t="n">
        <v>0</v>
      </c>
      <c r="AC53" s="74" t="n">
        <v>0</v>
      </c>
      <c r="AD53" s="74" t="n">
        <v>0</v>
      </c>
      <c r="AE53" s="74" t="n">
        <v>0</v>
      </c>
      <c r="AF53" s="74" t="n">
        <v>0</v>
      </c>
      <c r="AG53" s="74" t="n">
        <v>0</v>
      </c>
      <c r="AH53" s="74" t="n">
        <v>0</v>
      </c>
      <c r="AI53" s="74" t="n">
        <v>0</v>
      </c>
      <c r="AJ53" s="74" t="n">
        <v>29195420.39</v>
      </c>
      <c r="AK53" s="74" t="n">
        <v>0</v>
      </c>
      <c r="AL53" s="74" t="n">
        <v>0</v>
      </c>
      <c r="AM53" s="74" t="n">
        <v>0</v>
      </c>
      <c r="AN53" s="74" t="n">
        <v>2983386.51</v>
      </c>
      <c r="AO53" s="74" t="n">
        <v>331487.39</v>
      </c>
      <c r="AP53" s="74" t="n">
        <v>638444.71314</v>
      </c>
      <c r="AQ53" s="5" t="n">
        <f aca="false" ca="false" dt2D="false" dtr="false" t="normal">COUNTIF(AB53:AM53, "&gt;0")</f>
        <v>1</v>
      </c>
    </row>
    <row customHeight="true" ht="12.75" outlineLevel="0" r="54">
      <c r="A54" s="67" t="n">
        <f aca="false" ca="false" dt2D="false" dtr="false" t="normal">+A53+1</f>
        <v>42</v>
      </c>
      <c r="B54" s="67" t="n">
        <f aca="false" ca="false" dt2D="false" dtr="false" t="normal">+B53+1</f>
        <v>42</v>
      </c>
      <c r="C54" s="68" t="s">
        <v>69</v>
      </c>
      <c r="D54" s="67" t="s">
        <v>119</v>
      </c>
      <c r="E54" s="69" t="s">
        <v>78</v>
      </c>
      <c r="F54" s="70" t="s">
        <v>58</v>
      </c>
      <c r="G54" s="70" t="n">
        <v>5</v>
      </c>
      <c r="H54" s="70" t="n">
        <v>4</v>
      </c>
      <c r="I54" s="69" t="n">
        <v>4047.8</v>
      </c>
      <c r="J54" s="69" t="n">
        <v>3791</v>
      </c>
      <c r="K54" s="69" t="n">
        <v>256.8</v>
      </c>
      <c r="L54" s="71" t="n">
        <v>156</v>
      </c>
      <c r="M54" s="72" t="n">
        <v>22190161.03</v>
      </c>
      <c r="N54" s="72" t="n"/>
      <c r="O54" s="72" t="n">
        <v>1255213.61</v>
      </c>
      <c r="P54" s="72" t="n">
        <v>0</v>
      </c>
      <c r="Q54" s="72" t="n">
        <v>507124.93</v>
      </c>
      <c r="R54" s="72" t="n">
        <v>6412217.46</v>
      </c>
      <c r="S54" s="72" t="n">
        <v>14015605.03</v>
      </c>
      <c r="T54" s="69" t="n">
        <v>4828.24</v>
      </c>
      <c r="U54" s="69" t="n">
        <v>5482.03</v>
      </c>
      <c r="V54" s="70" t="n">
        <v>2025</v>
      </c>
      <c r="W54" s="77" t="n"/>
      <c r="X54" s="74" t="n">
        <f aca="false" ca="false" dt2D="false" dtr="false" t="normal">+(J54*11.55+K54*23.1)*12*0.85</f>
        <v>507124.92600000004</v>
      </c>
      <c r="Y54" s="77" t="e">
        <f aca="false" ca="false" dt2D="false" dtr="false" t="normal">+(J54*11.55+K54*23.1)*12*30-'[9]Приложение №1'!$S$796-'[7]Приложение №1'!$S$560</f>
        <v>#REF!</v>
      </c>
      <c r="Z54" s="64" t="n"/>
      <c r="AA54" s="75" t="n">
        <f aca="false" ca="false" dt2D="false" dtr="false" t="normal">SUM(AB54:AP54)</f>
        <v>22190161.034437798</v>
      </c>
      <c r="AB54" s="74" t="n">
        <v>0</v>
      </c>
      <c r="AC54" s="74" t="n">
        <v>0</v>
      </c>
      <c r="AD54" s="74" t="n">
        <v>0</v>
      </c>
      <c r="AE54" s="74" t="n">
        <v>0</v>
      </c>
      <c r="AF54" s="74" t="n">
        <v>0</v>
      </c>
      <c r="AG54" s="74" t="n">
        <v>0</v>
      </c>
      <c r="AH54" s="74" t="n">
        <v>0</v>
      </c>
      <c r="AI54" s="74" t="n">
        <v>0</v>
      </c>
      <c r="AJ54" s="74" t="n">
        <v>19543762.43</v>
      </c>
      <c r="AK54" s="74" t="n">
        <v>0</v>
      </c>
      <c r="AL54" s="74" t="n">
        <v>0</v>
      </c>
      <c r="AM54" s="74" t="n">
        <v>0</v>
      </c>
      <c r="AN54" s="74" t="n">
        <v>1997114.4927</v>
      </c>
      <c r="AO54" s="74" t="n">
        <v>221901.6103</v>
      </c>
      <c r="AP54" s="74" t="n">
        <v>427382.5014378</v>
      </c>
      <c r="AQ54" s="5" t="n">
        <f aca="false" ca="false" dt2D="false" dtr="false" t="normal">COUNTIF(AB54:AM54, "&gt;0")</f>
        <v>1</v>
      </c>
    </row>
    <row customHeight="true" ht="12.75" outlineLevel="0" r="55">
      <c r="A55" s="67" t="n">
        <f aca="false" ca="false" dt2D="false" dtr="false" t="normal">+A54+1</f>
        <v>43</v>
      </c>
      <c r="B55" s="67" t="n">
        <f aca="false" ca="false" dt2D="false" dtr="false" t="normal">+B54+1</f>
        <v>43</v>
      </c>
      <c r="C55" s="68" t="s">
        <v>69</v>
      </c>
      <c r="D55" s="67" t="s">
        <v>120</v>
      </c>
      <c r="E55" s="69" t="s">
        <v>76</v>
      </c>
      <c r="F55" s="70" t="s">
        <v>58</v>
      </c>
      <c r="G55" s="70" t="n">
        <v>9</v>
      </c>
      <c r="H55" s="70" t="n">
        <v>2</v>
      </c>
      <c r="I55" s="69" t="n">
        <v>5733.2</v>
      </c>
      <c r="J55" s="69" t="n">
        <v>5606</v>
      </c>
      <c r="K55" s="69" t="n">
        <v>127.2</v>
      </c>
      <c r="L55" s="71" t="n">
        <v>222</v>
      </c>
      <c r="M55" s="72" t="n">
        <v>5543373.75</v>
      </c>
      <c r="N55" s="72" t="n"/>
      <c r="O55" s="72" t="n">
        <v>0</v>
      </c>
      <c r="P55" s="72" t="n">
        <v>0</v>
      </c>
      <c r="Q55" s="72" t="n">
        <v>911490.81</v>
      </c>
      <c r="R55" s="72" t="n">
        <v>4631882.94</v>
      </c>
      <c r="S55" s="72" t="n">
        <v>0</v>
      </c>
      <c r="T55" s="69" t="n">
        <v>842.12</v>
      </c>
      <c r="U55" s="69" t="n">
        <v>966.89</v>
      </c>
      <c r="V55" s="70" t="n">
        <v>2025</v>
      </c>
      <c r="W55" s="77" t="n"/>
      <c r="X55" s="74" t="n">
        <f aca="false" ca="false" dt2D="false" dtr="false" t="normal">+(J55*15.35+K55*26.02)*12*0.85</f>
        <v>911490.8088</v>
      </c>
      <c r="Y55" s="77" t="e">
        <f aca="false" ca="false" dt2D="false" dtr="false" t="normal">+(J55*15.35+K55*26.02)*12*30-'[1]Приложение №1'!$S$544-'[4]Приложение №1'!$S$393-'[5]Приложение №3'!$AH$129</f>
        <v>#REF!</v>
      </c>
      <c r="Z55" s="64" t="n"/>
      <c r="AA55" s="78" t="n">
        <f aca="false" ca="false" dt2D="false" dtr="false" t="normal">SUM(AB55:AP55)</f>
        <v>5543373.7489425</v>
      </c>
      <c r="AB55" s="74" t="n">
        <v>0</v>
      </c>
      <c r="AC55" s="74" t="n">
        <v>0</v>
      </c>
      <c r="AD55" s="74" t="n">
        <v>4828023.54</v>
      </c>
      <c r="AE55" s="74" t="n">
        <v>0</v>
      </c>
      <c r="AF55" s="74" t="n">
        <v>0</v>
      </c>
      <c r="AG55" s="74" t="n">
        <v>0</v>
      </c>
      <c r="AH55" s="74" t="n">
        <v>0</v>
      </c>
      <c r="AI55" s="74" t="n">
        <v>0</v>
      </c>
      <c r="AJ55" s="74" t="n">
        <v>0</v>
      </c>
      <c r="AK55" s="74" t="n">
        <v>0</v>
      </c>
      <c r="AL55" s="74" t="n">
        <v>0</v>
      </c>
      <c r="AM55" s="74" t="n">
        <v>0</v>
      </c>
      <c r="AN55" s="74" t="n">
        <v>554337.375</v>
      </c>
      <c r="AO55" s="74" t="n">
        <v>55433.7375</v>
      </c>
      <c r="AP55" s="74" t="n">
        <v>105579.0964425</v>
      </c>
      <c r="AQ55" s="5" t="n">
        <f aca="false" ca="false" dt2D="false" dtr="false" t="normal">COUNTIF(AB55:AM55, "&gt;0")</f>
        <v>1</v>
      </c>
    </row>
    <row customHeight="true" ht="12.75" outlineLevel="0" r="56">
      <c r="A56" s="67" t="n">
        <f aca="false" ca="false" dt2D="false" dtr="false" t="normal">+A55+1</f>
        <v>44</v>
      </c>
      <c r="B56" s="67" t="n">
        <f aca="false" ca="false" dt2D="false" dtr="false" t="normal">+B55+1</f>
        <v>44</v>
      </c>
      <c r="C56" s="68" t="s">
        <v>69</v>
      </c>
      <c r="D56" s="67" t="s">
        <v>121</v>
      </c>
      <c r="E56" s="69" t="s">
        <v>105</v>
      </c>
      <c r="F56" s="70" t="s">
        <v>58</v>
      </c>
      <c r="G56" s="70" t="n">
        <v>9</v>
      </c>
      <c r="H56" s="70" t="n">
        <v>3</v>
      </c>
      <c r="I56" s="69" t="n">
        <v>7116.5</v>
      </c>
      <c r="J56" s="69" t="n">
        <v>7116.5</v>
      </c>
      <c r="K56" s="69" t="n">
        <v>0</v>
      </c>
      <c r="L56" s="71" t="n">
        <v>291</v>
      </c>
      <c r="M56" s="72" t="n">
        <v>29653815.02</v>
      </c>
      <c r="N56" s="72" t="n"/>
      <c r="O56" s="72" t="n">
        <v>0</v>
      </c>
      <c r="P56" s="72" t="n">
        <v>0</v>
      </c>
      <c r="Q56" s="72" t="n">
        <v>1114230.41</v>
      </c>
      <c r="R56" s="72" t="n">
        <v>28539584.61</v>
      </c>
      <c r="S56" s="72" t="n">
        <v>0</v>
      </c>
      <c r="T56" s="69" t="n">
        <v>3691.82</v>
      </c>
      <c r="U56" s="69" t="n">
        <v>4166.91</v>
      </c>
      <c r="V56" s="70" t="n">
        <v>2025</v>
      </c>
      <c r="W56" s="77" t="n"/>
      <c r="X56" s="74" t="n">
        <f aca="false" ca="false" dt2D="false" dtr="false" t="normal">+(J56*15.35+K56*26.02)*12*0.85</f>
        <v>1114230.4049999998</v>
      </c>
      <c r="Y56" s="77" t="e">
        <f aca="false" ca="false" dt2D="false" dtr="false" t="normal">+(J56*15.35+K56*26.02)*12*30-'[8]Приложение №3'!$AH$75-'[7]Приложение №1'!$S$396</f>
        <v>#REF!</v>
      </c>
      <c r="Z56" s="64" t="n"/>
      <c r="AA56" s="74" t="n">
        <f aca="false" ca="false" dt2D="false" dtr="false" t="normal">SUM(AB56:AP56)</f>
        <v>29653815.015788157</v>
      </c>
      <c r="AB56" s="74" t="n">
        <v>20279897.24</v>
      </c>
      <c r="AC56" s="74" t="n">
        <v>0</v>
      </c>
      <c r="AD56" s="74" t="n">
        <v>5992923.59</v>
      </c>
      <c r="AE56" s="74" t="n">
        <v>0</v>
      </c>
      <c r="AF56" s="74" t="n">
        <v>0</v>
      </c>
      <c r="AG56" s="74" t="n">
        <v>0</v>
      </c>
      <c r="AH56" s="74" t="n">
        <v>0</v>
      </c>
      <c r="AI56" s="74" t="n">
        <v>0</v>
      </c>
      <c r="AJ56" s="74" t="n">
        <v>0</v>
      </c>
      <c r="AK56" s="74" t="n">
        <v>0</v>
      </c>
      <c r="AL56" s="74" t="n">
        <v>0</v>
      </c>
      <c r="AM56" s="74" t="n">
        <v>0</v>
      </c>
      <c r="AN56" s="74" t="n">
        <v>2509922.6554</v>
      </c>
      <c r="AO56" s="74" t="n">
        <v>296538.1502</v>
      </c>
      <c r="AP56" s="74" t="n">
        <v>574533.38018816</v>
      </c>
      <c r="AQ56" s="5" t="n">
        <f aca="false" ca="false" dt2D="false" dtr="false" t="normal">COUNTIF(AB56:AM56, "&gt;0")</f>
        <v>2</v>
      </c>
    </row>
    <row customHeight="true" ht="12.75" outlineLevel="0" r="57">
      <c r="A57" s="67" t="n">
        <f aca="false" ca="false" dt2D="false" dtr="false" t="normal">+A56+1</f>
        <v>45</v>
      </c>
      <c r="B57" s="67" t="n">
        <f aca="false" ca="false" dt2D="false" dtr="false" t="normal">+B56+1</f>
        <v>45</v>
      </c>
      <c r="C57" s="68" t="s">
        <v>122</v>
      </c>
      <c r="D57" s="67" t="s">
        <v>123</v>
      </c>
      <c r="E57" s="69" t="s">
        <v>124</v>
      </c>
      <c r="F57" s="70" t="s">
        <v>58</v>
      </c>
      <c r="G57" s="70" t="n">
        <v>2</v>
      </c>
      <c r="H57" s="70" t="n">
        <v>2</v>
      </c>
      <c r="I57" s="69" t="n">
        <v>984.4</v>
      </c>
      <c r="J57" s="69" t="n">
        <v>984.4</v>
      </c>
      <c r="K57" s="69" t="n">
        <v>0</v>
      </c>
      <c r="L57" s="71" t="n">
        <v>43</v>
      </c>
      <c r="M57" s="72" t="n">
        <v>9171664.64</v>
      </c>
      <c r="N57" s="72" t="n"/>
      <c r="O57" s="72" t="n">
        <v>2758637.68</v>
      </c>
      <c r="P57" s="72" t="n">
        <v>0</v>
      </c>
      <c r="Q57" s="72" t="n">
        <v>115972.16</v>
      </c>
      <c r="R57" s="72" t="n">
        <v>549295.2</v>
      </c>
      <c r="S57" s="72" t="n">
        <v>5747759.59</v>
      </c>
      <c r="T57" s="69" t="n">
        <v>8114.69</v>
      </c>
      <c r="U57" s="69" t="n">
        <v>9317.01</v>
      </c>
      <c r="V57" s="70" t="n">
        <v>2025</v>
      </c>
      <c r="W57" s="77" t="n"/>
      <c r="X57" s="74" t="n">
        <f aca="false" ca="false" dt2D="false" dtr="false" t="normal">+(J57*11.55+K57*23.1)*12*0.85</f>
        <v>115972.16399999999</v>
      </c>
      <c r="Y57" s="77" t="e">
        <f aca="false" ca="false" dt2D="false" dtr="false" t="normal">+(J57*11.55+K57*23.1)*12*30-'[4]Приложение №1'!$S$55</f>
        <v>#REF!</v>
      </c>
      <c r="Z57" s="64" t="n"/>
      <c r="AA57" s="74" t="n">
        <f aca="false" ca="false" dt2D="false" dtr="false" t="normal">SUM(AB57:AP57)</f>
        <v>9171664.63513344</v>
      </c>
      <c r="AB57" s="74" t="n">
        <v>0</v>
      </c>
      <c r="AC57" s="74" t="n">
        <v>0</v>
      </c>
      <c r="AD57" s="74" t="n">
        <v>0</v>
      </c>
      <c r="AE57" s="74" t="n">
        <v>0</v>
      </c>
      <c r="AF57" s="74" t="n">
        <v>0</v>
      </c>
      <c r="AG57" s="74" t="n">
        <v>0</v>
      </c>
      <c r="AH57" s="74" t="n">
        <v>0</v>
      </c>
      <c r="AI57" s="74" t="n">
        <v>0</v>
      </c>
      <c r="AJ57" s="74" t="n">
        <v>0</v>
      </c>
      <c r="AK57" s="74" t="n">
        <v>0</v>
      </c>
      <c r="AL57" s="74" t="n">
        <v>0</v>
      </c>
      <c r="AM57" s="74" t="n">
        <v>7988098</v>
      </c>
      <c r="AN57" s="74" t="n">
        <v>917166.464</v>
      </c>
      <c r="AO57" s="74" t="n">
        <v>91716.6464</v>
      </c>
      <c r="AP57" s="74" t="n">
        <v>174683.52473344</v>
      </c>
      <c r="AQ57" s="5" t="n">
        <f aca="false" ca="false" dt2D="false" dtr="false" t="normal">COUNTIF(AB57:AM57, "&gt;0")</f>
        <v>1</v>
      </c>
    </row>
    <row customHeight="true" ht="12.75" outlineLevel="0" r="58">
      <c r="A58" s="67" t="n">
        <f aca="false" ca="false" dt2D="false" dtr="false" t="normal">+A57+1</f>
        <v>46</v>
      </c>
      <c r="B58" s="67" t="n">
        <f aca="false" ca="false" dt2D="false" dtr="false" t="normal">+B57+1</f>
        <v>46</v>
      </c>
      <c r="C58" s="68" t="s">
        <v>122</v>
      </c>
      <c r="D58" s="67" t="s">
        <v>125</v>
      </c>
      <c r="E58" s="69" t="s">
        <v>126</v>
      </c>
      <c r="F58" s="70" t="s">
        <v>58</v>
      </c>
      <c r="G58" s="70" t="n">
        <v>4</v>
      </c>
      <c r="H58" s="70" t="n">
        <v>4</v>
      </c>
      <c r="I58" s="69" t="n">
        <v>3460.4</v>
      </c>
      <c r="J58" s="69" t="n">
        <v>3460.4</v>
      </c>
      <c r="K58" s="69" t="n">
        <v>0</v>
      </c>
      <c r="L58" s="71" t="n">
        <v>76</v>
      </c>
      <c r="M58" s="72" t="n">
        <v>2075098.07</v>
      </c>
      <c r="N58" s="72" t="n"/>
      <c r="O58" s="72" t="n">
        <v>0</v>
      </c>
      <c r="P58" s="72" t="n">
        <v>0</v>
      </c>
      <c r="Q58" s="72" t="n">
        <v>2075098.07</v>
      </c>
      <c r="R58" s="72" t="n">
        <v>0</v>
      </c>
      <c r="S58" s="72" t="n">
        <v>0</v>
      </c>
      <c r="T58" s="69" t="n">
        <v>404.92</v>
      </c>
      <c r="U58" s="69" t="n">
        <v>599.67</v>
      </c>
      <c r="V58" s="70" t="n">
        <v>2025</v>
      </c>
      <c r="W58" s="74" t="n">
        <v>2443901.01</v>
      </c>
      <c r="X58" s="74" t="n">
        <f aca="false" ca="false" dt2D="false" dtr="false" t="normal">+(J58*11.55+K58*23.1)*12*0.85</f>
        <v>407669.72400000005</v>
      </c>
      <c r="Y58" s="74" t="n">
        <f aca="false" ca="false" dt2D="false" dtr="false" t="normal">+(J58*11.55+K58*23.1)*12*30</f>
        <v>14388343.200000001</v>
      </c>
      <c r="Z58" s="64" t="n"/>
      <c r="AA58" s="74" t="n">
        <f aca="false" ca="false" dt2D="false" dtr="false" t="normal">SUM(AB58:AP58)</f>
        <v>2075098.06980162</v>
      </c>
      <c r="AB58" s="74" t="n">
        <v>0</v>
      </c>
      <c r="AC58" s="74" t="n">
        <v>0</v>
      </c>
      <c r="AD58" s="74" t="n">
        <v>0</v>
      </c>
      <c r="AE58" s="74" t="n">
        <v>0</v>
      </c>
      <c r="AF58" s="74" t="n">
        <v>1401176.77</v>
      </c>
      <c r="AG58" s="74" t="n">
        <v>0</v>
      </c>
      <c r="AH58" s="74" t="n">
        <v>0</v>
      </c>
      <c r="AI58" s="74" t="n">
        <v>0</v>
      </c>
      <c r="AJ58" s="74" t="n">
        <v>0</v>
      </c>
      <c r="AK58" s="74" t="n">
        <v>0</v>
      </c>
      <c r="AL58" s="74" t="n">
        <v>0</v>
      </c>
      <c r="AM58" s="74" t="n">
        <v>0</v>
      </c>
      <c r="AN58" s="74" t="n">
        <v>622529.421</v>
      </c>
      <c r="AO58" s="74" t="n">
        <v>20750.9807</v>
      </c>
      <c r="AP58" s="74" t="n">
        <v>30640.89810162</v>
      </c>
      <c r="AQ58" s="5" t="n">
        <f aca="false" ca="false" dt2D="false" dtr="false" t="normal">COUNTIF(AB58:AM58, "&gt;0")</f>
        <v>1</v>
      </c>
    </row>
    <row customHeight="true" ht="12.75" outlineLevel="0" r="59">
      <c r="A59" s="67" t="n">
        <f aca="false" ca="false" dt2D="false" dtr="false" t="normal">+A58+1</f>
        <v>47</v>
      </c>
      <c r="B59" s="67" t="n">
        <f aca="false" ca="false" dt2D="false" dtr="false" t="normal">+B58+1</f>
        <v>47</v>
      </c>
      <c r="C59" s="68" t="s">
        <v>122</v>
      </c>
      <c r="D59" s="67" t="s">
        <v>127</v>
      </c>
      <c r="E59" s="69" t="s">
        <v>105</v>
      </c>
      <c r="F59" s="70" t="s">
        <v>58</v>
      </c>
      <c r="G59" s="70" t="n">
        <v>2</v>
      </c>
      <c r="H59" s="70" t="n">
        <v>3</v>
      </c>
      <c r="I59" s="69" t="n">
        <v>901.9</v>
      </c>
      <c r="J59" s="69" t="n">
        <v>901.9</v>
      </c>
      <c r="K59" s="69" t="n">
        <v>0</v>
      </c>
      <c r="L59" s="71" t="n">
        <v>60</v>
      </c>
      <c r="M59" s="72" t="n">
        <v>12095092.29</v>
      </c>
      <c r="N59" s="72" t="n"/>
      <c r="O59" s="72" t="n">
        <v>2401503.75</v>
      </c>
      <c r="P59" s="72" t="n">
        <v>0</v>
      </c>
      <c r="Q59" s="72" t="n">
        <v>464120.94</v>
      </c>
      <c r="R59" s="72" t="n">
        <v>3750100.2</v>
      </c>
      <c r="S59" s="72" t="n">
        <v>5479367.4</v>
      </c>
      <c r="T59" s="69" t="n">
        <v>11760.21</v>
      </c>
      <c r="U59" s="69" t="n">
        <v>13410.68</v>
      </c>
      <c r="V59" s="70" t="n">
        <v>2025</v>
      </c>
      <c r="W59" s="74" t="n">
        <v>357868.1</v>
      </c>
      <c r="X59" s="74" t="n">
        <f aca="false" ca="false" dt2D="false" dtr="false" t="normal">+(J59*11.55+K59*23.1)*12*0.85</f>
        <v>106252.83899999999</v>
      </c>
      <c r="Y59" s="74" t="n">
        <f aca="false" ca="false" dt2D="false" dtr="false" t="normal">+(J59*11.55+K59*23.1)*12*30</f>
        <v>3750100.1999999997</v>
      </c>
      <c r="Z59" s="64" t="n"/>
      <c r="AA59" s="74" t="n">
        <f aca="false" ca="false" dt2D="false" dtr="false" t="normal">SUM(AB59:AP59)</f>
        <v>12095092.290910501</v>
      </c>
      <c r="AB59" s="74" t="n">
        <v>3287894.1</v>
      </c>
      <c r="AC59" s="74" t="n">
        <v>0</v>
      </c>
      <c r="AD59" s="74" t="n">
        <v>0</v>
      </c>
      <c r="AE59" s="74" t="n">
        <v>0</v>
      </c>
      <c r="AF59" s="74" t="n">
        <v>0</v>
      </c>
      <c r="AG59" s="74" t="n">
        <v>0</v>
      </c>
      <c r="AH59" s="74" t="n">
        <v>0</v>
      </c>
      <c r="AI59" s="74" t="n">
        <v>0</v>
      </c>
      <c r="AJ59" s="74" t="n">
        <v>0</v>
      </c>
      <c r="AK59" s="74" t="n">
        <v>0</v>
      </c>
      <c r="AL59" s="74" t="n">
        <v>0</v>
      </c>
      <c r="AM59" s="74" t="n">
        <v>7318636.32</v>
      </c>
      <c r="AN59" s="74" t="n">
        <v>1135667.6096</v>
      </c>
      <c r="AO59" s="74" t="n">
        <v>120950.9229</v>
      </c>
      <c r="AP59" s="74" t="n">
        <v>231943.3384105</v>
      </c>
      <c r="AQ59" s="5" t="n">
        <f aca="false" ca="false" dt2D="false" dtr="false" t="normal">COUNTIF(AB59:AM59, "&gt;0")</f>
        <v>2</v>
      </c>
    </row>
    <row customHeight="true" ht="12.75" outlineLevel="0" r="60">
      <c r="A60" s="67" t="n">
        <f aca="false" ca="false" dt2D="false" dtr="false" t="normal">+A59+1</f>
        <v>48</v>
      </c>
      <c r="B60" s="67" t="n">
        <f aca="false" ca="false" dt2D="false" dtr="false" t="normal">+B59+1</f>
        <v>48</v>
      </c>
      <c r="C60" s="68" t="s">
        <v>122</v>
      </c>
      <c r="D60" s="67" t="s">
        <v>128</v>
      </c>
      <c r="E60" s="69" t="s">
        <v>129</v>
      </c>
      <c r="F60" s="70" t="s">
        <v>58</v>
      </c>
      <c r="G60" s="70" t="n">
        <v>9</v>
      </c>
      <c r="H60" s="70" t="n">
        <v>3</v>
      </c>
      <c r="I60" s="69" t="n">
        <v>7514.8</v>
      </c>
      <c r="J60" s="69" t="n">
        <v>7331.2</v>
      </c>
      <c r="K60" s="69" t="n">
        <v>183.6</v>
      </c>
      <c r="L60" s="71" t="n">
        <v>335</v>
      </c>
      <c r="M60" s="72" t="n">
        <v>12813150</v>
      </c>
      <c r="N60" s="72" t="n"/>
      <c r="O60" s="72" t="n">
        <v>0</v>
      </c>
      <c r="P60" s="72" t="n">
        <v>0</v>
      </c>
      <c r="Q60" s="72" t="n">
        <v>7816037.49</v>
      </c>
      <c r="R60" s="72" t="n">
        <v>4997112.52</v>
      </c>
      <c r="S60" s="72" t="n">
        <v>0</v>
      </c>
      <c r="T60" s="69" t="n">
        <v>1601.82</v>
      </c>
      <c r="U60" s="69" t="n">
        <v>1705.06</v>
      </c>
      <c r="V60" s="70" t="n">
        <v>2025</v>
      </c>
      <c r="W60" s="74" t="n">
        <v>6619463.33</v>
      </c>
      <c r="X60" s="74" t="n">
        <f aca="false" ca="false" dt2D="false" dtr="false" t="normal">+(J60*15.35+K60*26.02)*12*0.85</f>
        <v>1196574.1584</v>
      </c>
      <c r="Y60" s="74" t="n">
        <f aca="false" ca="false" dt2D="false" dtr="false" t="normal">+(J60*15.35+K60*26.02)*12*30</f>
        <v>42232029.12</v>
      </c>
      <c r="Z60" s="64" t="n"/>
      <c r="AA60" s="74" t="n">
        <f aca="false" ca="false" dt2D="false" dtr="false" t="normal">SUM(AB60:AP60)</f>
        <v>12813150.0036</v>
      </c>
      <c r="AB60" s="74" t="n">
        <v>0</v>
      </c>
      <c r="AC60" s="74" t="n">
        <v>0</v>
      </c>
      <c r="AD60" s="74" t="n">
        <v>0</v>
      </c>
      <c r="AE60" s="74" t="n">
        <v>0</v>
      </c>
      <c r="AF60" s="74" t="n">
        <v>0</v>
      </c>
      <c r="AG60" s="74" t="n">
        <v>0</v>
      </c>
      <c r="AH60" s="74" t="n">
        <v>0</v>
      </c>
      <c r="AI60" s="74" t="n">
        <v>12037390.65</v>
      </c>
      <c r="AJ60" s="74" t="n">
        <v>0</v>
      </c>
      <c r="AK60" s="74" t="n">
        <v>0</v>
      </c>
      <c r="AL60" s="74" t="n">
        <v>0</v>
      </c>
      <c r="AM60" s="74" t="n">
        <v>0</v>
      </c>
      <c r="AN60" s="74" t="n">
        <v>384394.5</v>
      </c>
      <c r="AO60" s="74" t="n">
        <v>128131.5</v>
      </c>
      <c r="AP60" s="74" t="n">
        <v>263233.3536</v>
      </c>
      <c r="AQ60" s="5" t="n">
        <f aca="false" ca="false" dt2D="false" dtr="false" t="normal">COUNTIF(AB60:AM60, "&gt;0")</f>
        <v>1</v>
      </c>
    </row>
    <row customHeight="true" ht="12.75" outlineLevel="0" r="61">
      <c r="A61" s="67" t="n">
        <f aca="false" ca="false" dt2D="false" dtr="false" t="normal">+A60+1</f>
        <v>49</v>
      </c>
      <c r="B61" s="67" t="n">
        <f aca="false" ca="false" dt2D="false" dtr="false" t="normal">+B60+1</f>
        <v>49</v>
      </c>
      <c r="C61" s="68" t="s">
        <v>122</v>
      </c>
      <c r="D61" s="67" t="s">
        <v>130</v>
      </c>
      <c r="E61" s="69" t="s">
        <v>61</v>
      </c>
      <c r="F61" s="70" t="s">
        <v>58</v>
      </c>
      <c r="G61" s="70" t="n">
        <v>5</v>
      </c>
      <c r="H61" s="70" t="n">
        <v>4</v>
      </c>
      <c r="I61" s="69" t="n">
        <v>5204.7</v>
      </c>
      <c r="J61" s="69" t="n">
        <v>5021.9</v>
      </c>
      <c r="K61" s="69" t="n">
        <v>182.8</v>
      </c>
      <c r="L61" s="71" t="n">
        <v>208</v>
      </c>
      <c r="M61" s="72" t="n">
        <v>3121102.45</v>
      </c>
      <c r="N61" s="72" t="n"/>
      <c r="O61" s="72" t="n">
        <v>0</v>
      </c>
      <c r="P61" s="72" t="n">
        <v>0</v>
      </c>
      <c r="Q61" s="72" t="n">
        <v>3121102.45</v>
      </c>
      <c r="R61" s="72" t="n">
        <v>0</v>
      </c>
      <c r="S61" s="72" t="n">
        <v>0</v>
      </c>
      <c r="T61" s="69" t="n">
        <v>404.92</v>
      </c>
      <c r="U61" s="69" t="n">
        <v>599.67</v>
      </c>
      <c r="V61" s="70" t="n">
        <v>2025</v>
      </c>
      <c r="W61" s="74" t="n">
        <v>3792627.43</v>
      </c>
      <c r="X61" s="74" t="n">
        <f aca="false" ca="false" dt2D="false" dtr="false" t="normal">+(J61*11.55+K61*23.1)*12*0.85</f>
        <v>634701.375</v>
      </c>
      <c r="Y61" s="74" t="n">
        <f aca="false" ca="false" dt2D="false" dtr="false" t="normal">+(J61*11.55+K61*23.1)*12*30</f>
        <v>22401225</v>
      </c>
      <c r="Z61" s="64" t="n"/>
      <c r="AA61" s="74" t="n">
        <f aca="false" ca="false" dt2D="false" dtr="false" t="normal">SUM(AB61:AP61)</f>
        <v>3121102.4482767</v>
      </c>
      <c r="AB61" s="74" t="n">
        <v>0</v>
      </c>
      <c r="AC61" s="74" t="n">
        <v>0</v>
      </c>
      <c r="AD61" s="74" t="n">
        <v>0</v>
      </c>
      <c r="AE61" s="74" t="n">
        <v>0</v>
      </c>
      <c r="AF61" s="74" t="n">
        <v>2107474.49</v>
      </c>
      <c r="AG61" s="74" t="n">
        <v>0</v>
      </c>
      <c r="AH61" s="74" t="n">
        <v>0</v>
      </c>
      <c r="AI61" s="74" t="n">
        <v>0</v>
      </c>
      <c r="AJ61" s="74" t="n">
        <v>0</v>
      </c>
      <c r="AK61" s="74" t="n">
        <v>0</v>
      </c>
      <c r="AL61" s="74" t="n">
        <v>0</v>
      </c>
      <c r="AM61" s="74" t="n">
        <v>0</v>
      </c>
      <c r="AN61" s="74" t="n">
        <v>936330.735</v>
      </c>
      <c r="AO61" s="74" t="n">
        <v>31211.0245</v>
      </c>
      <c r="AP61" s="74" t="n">
        <v>46086.1987767</v>
      </c>
      <c r="AQ61" s="5" t="n">
        <f aca="false" ca="false" dt2D="false" dtr="false" t="normal">COUNTIF(AB61:AM61, "&gt;0")</f>
        <v>1</v>
      </c>
    </row>
    <row customHeight="true" ht="12.75" outlineLevel="0" r="62">
      <c r="A62" s="67" t="n">
        <f aca="false" ca="false" dt2D="false" dtr="false" t="normal">+A61+1</f>
        <v>50</v>
      </c>
      <c r="B62" s="67" t="n">
        <f aca="false" ca="false" dt2D="false" dtr="false" t="normal">+B61+1</f>
        <v>50</v>
      </c>
      <c r="C62" s="68" t="s">
        <v>122</v>
      </c>
      <c r="D62" s="67" t="s">
        <v>131</v>
      </c>
      <c r="E62" s="69" t="s">
        <v>80</v>
      </c>
      <c r="F62" s="70" t="s">
        <v>58</v>
      </c>
      <c r="G62" s="70" t="n">
        <v>4</v>
      </c>
      <c r="H62" s="70" t="n">
        <v>4</v>
      </c>
      <c r="I62" s="69" t="n">
        <v>3437.1</v>
      </c>
      <c r="J62" s="69" t="n">
        <v>3437.1</v>
      </c>
      <c r="K62" s="69" t="n">
        <v>0</v>
      </c>
      <c r="L62" s="71" t="n">
        <v>147</v>
      </c>
      <c r="M62" s="72" t="n">
        <v>84930534.78</v>
      </c>
      <c r="N62" s="72" t="n"/>
      <c r="O62" s="72" t="n">
        <v>2835106.36</v>
      </c>
      <c r="P62" s="72" t="n">
        <v>0</v>
      </c>
      <c r="Q62" s="72" t="n">
        <v>2267175.03</v>
      </c>
      <c r="R62" s="72" t="n">
        <v>14291461.8</v>
      </c>
      <c r="S62" s="72" t="n">
        <v>65536791.59</v>
      </c>
      <c r="T62" s="69" t="n">
        <v>21491.65</v>
      </c>
      <c r="U62" s="69" t="n">
        <v>24709.94</v>
      </c>
      <c r="V62" s="70" t="n">
        <v>2025</v>
      </c>
      <c r="W62" s="74" t="n">
        <v>1862250.28</v>
      </c>
      <c r="X62" s="74" t="n">
        <f aca="false" ca="false" dt2D="false" dtr="false" t="normal">+(J62*11.55+K62*23.1)*12*0.85</f>
        <v>404924.75100000005</v>
      </c>
      <c r="Y62" s="74" t="n">
        <f aca="false" ca="false" dt2D="false" dtr="false" t="normal">+(J62*11.55+K62*23.1)*12*30</f>
        <v>14291461.8</v>
      </c>
      <c r="Z62" s="64" t="n"/>
      <c r="AA62" s="74" t="n">
        <f aca="false" ca="false" dt2D="false" dtr="false" t="normal">SUM(AB62:AP62)</f>
        <v>84930534.77663687</v>
      </c>
      <c r="AB62" s="74" t="n">
        <v>9759262.96</v>
      </c>
      <c r="AC62" s="74" t="n">
        <v>3946614.42</v>
      </c>
      <c r="AD62" s="74" t="n">
        <v>4171849.57</v>
      </c>
      <c r="AE62" s="74" t="n">
        <v>3181046.78</v>
      </c>
      <c r="AF62" s="74" t="n">
        <v>1391742.19</v>
      </c>
      <c r="AG62" s="74" t="n">
        <v>0</v>
      </c>
      <c r="AH62" s="74" t="n">
        <v>0</v>
      </c>
      <c r="AI62" s="74" t="n">
        <v>0</v>
      </c>
      <c r="AJ62" s="74" t="n">
        <v>17841388.54</v>
      </c>
      <c r="AK62" s="74" t="n">
        <v>0</v>
      </c>
      <c r="AL62" s="74" t="n">
        <v>23585479.29</v>
      </c>
      <c r="AM62" s="74" t="n">
        <v>9991561.9</v>
      </c>
      <c r="AN62" s="74" t="n">
        <v>8596919.5473</v>
      </c>
      <c r="AO62" s="74" t="n">
        <v>849305.3478</v>
      </c>
      <c r="AP62" s="74" t="n">
        <v>1615364.23153686</v>
      </c>
      <c r="AQ62" s="5" t="n">
        <f aca="false" ca="false" dt2D="false" dtr="false" t="normal">COUNTIF(AB62:AM62, "&gt;0")</f>
        <v>8</v>
      </c>
    </row>
    <row customHeight="true" ht="12.75" outlineLevel="0" r="63">
      <c r="A63" s="67" t="n">
        <f aca="false" ca="false" dt2D="false" dtr="false" t="normal">+A62+1</f>
        <v>51</v>
      </c>
      <c r="B63" s="67" t="n">
        <f aca="false" ca="false" dt2D="false" dtr="false" t="normal">+B62+1</f>
        <v>51</v>
      </c>
      <c r="C63" s="68" t="s">
        <v>122</v>
      </c>
      <c r="D63" s="67" t="s">
        <v>132</v>
      </c>
      <c r="E63" s="69" t="s">
        <v>124</v>
      </c>
      <c r="F63" s="70" t="s">
        <v>58</v>
      </c>
      <c r="G63" s="70" t="n">
        <v>5</v>
      </c>
      <c r="H63" s="70" t="n">
        <v>4</v>
      </c>
      <c r="I63" s="69" t="n">
        <v>4328.9</v>
      </c>
      <c r="J63" s="69" t="n">
        <v>4328.9</v>
      </c>
      <c r="K63" s="69" t="n">
        <v>0</v>
      </c>
      <c r="L63" s="71" t="n">
        <v>159</v>
      </c>
      <c r="M63" s="72" t="n">
        <v>76664039.8</v>
      </c>
      <c r="N63" s="72" t="n"/>
      <c r="O63" s="72" t="n">
        <v>2128497.15</v>
      </c>
      <c r="P63" s="72" t="n">
        <v>0</v>
      </c>
      <c r="Q63" s="72" t="n">
        <v>509987.71</v>
      </c>
      <c r="R63" s="72" t="n">
        <v>10474019.64</v>
      </c>
      <c r="S63" s="72" t="n">
        <v>63551535.3</v>
      </c>
      <c r="T63" s="69" t="n">
        <v>15364.75</v>
      </c>
      <c r="U63" s="69" t="n">
        <v>17709.82</v>
      </c>
      <c r="V63" s="70" t="n">
        <v>2025</v>
      </c>
      <c r="W63" s="77" t="n"/>
      <c r="X63" s="74" t="n">
        <f aca="false" ca="false" dt2D="false" dtr="false" t="normal">+(J63*11.55+K63*23.1)*12*0.85</f>
        <v>509987.70900000003</v>
      </c>
      <c r="Y63" s="77" t="e">
        <f aca="false" ca="false" dt2D="false" dtr="false" t="normal">+(J63*11.55+K63*23.1)*12*30-'[9]Приложение №1'!$S$389-'[7]Приложение №1'!$S$57</f>
        <v>#REF!</v>
      </c>
      <c r="Z63" s="64" t="n"/>
      <c r="AA63" s="74" t="n">
        <f aca="false" ca="false" dt2D="false" dtr="false" t="normal">SUM(AB63:AP63)</f>
        <v>76664039.80096309</v>
      </c>
      <c r="AB63" s="74" t="n">
        <v>0</v>
      </c>
      <c r="AC63" s="74" t="n">
        <v>0</v>
      </c>
      <c r="AD63" s="74" t="n">
        <v>0</v>
      </c>
      <c r="AE63" s="74" t="n">
        <v>0</v>
      </c>
      <c r="AF63" s="74" t="n">
        <v>1752847.68</v>
      </c>
      <c r="AG63" s="74" t="n">
        <v>0</v>
      </c>
      <c r="AH63" s="74" t="n">
        <v>0</v>
      </c>
      <c r="AI63" s="74" t="n">
        <v>0</v>
      </c>
      <c r="AJ63" s="74" t="n">
        <v>22470567.3</v>
      </c>
      <c r="AK63" s="74" t="n">
        <v>0</v>
      </c>
      <c r="AL63" s="74" t="n">
        <v>29705036.6</v>
      </c>
      <c r="AM63" s="74" t="n">
        <v>12584001.72</v>
      </c>
      <c r="AN63" s="74" t="n">
        <v>7930453.4598</v>
      </c>
      <c r="AO63" s="74" t="n">
        <v>766640.398</v>
      </c>
      <c r="AP63" s="74" t="n">
        <v>1454492.64316308</v>
      </c>
      <c r="AQ63" s="5" t="n">
        <f aca="false" ca="false" dt2D="false" dtr="false" t="normal">COUNTIF(AB63:AM63, "&gt;0")</f>
        <v>4</v>
      </c>
    </row>
    <row customHeight="true" ht="12.75" outlineLevel="0" r="64">
      <c r="A64" s="67" t="n">
        <f aca="false" ca="false" dt2D="false" dtr="false" t="normal">+A63+1</f>
        <v>52</v>
      </c>
      <c r="B64" s="67" t="n">
        <f aca="false" ca="false" dt2D="false" dtr="false" t="normal">+B63+1</f>
        <v>52</v>
      </c>
      <c r="C64" s="68" t="s">
        <v>122</v>
      </c>
      <c r="D64" s="67" t="s">
        <v>133</v>
      </c>
      <c r="E64" s="69" t="s">
        <v>134</v>
      </c>
      <c r="F64" s="70" t="s">
        <v>58</v>
      </c>
      <c r="G64" s="70" t="n">
        <v>1</v>
      </c>
      <c r="H64" s="70" t="n">
        <v>5</v>
      </c>
      <c r="I64" s="69" t="n">
        <v>672.9</v>
      </c>
      <c r="J64" s="69" t="n">
        <v>672.9</v>
      </c>
      <c r="K64" s="69" t="n">
        <v>0</v>
      </c>
      <c r="L64" s="71" t="n">
        <v>33</v>
      </c>
      <c r="M64" s="72" t="n">
        <v>19507330.65</v>
      </c>
      <c r="N64" s="72" t="n"/>
      <c r="O64" s="72" t="n">
        <v>5918373.26</v>
      </c>
      <c r="P64" s="72" t="n">
        <v>0</v>
      </c>
      <c r="Q64" s="72" t="n">
        <v>79274.35</v>
      </c>
      <c r="R64" s="72" t="n">
        <v>0</v>
      </c>
      <c r="S64" s="72" t="n">
        <v>13509683.04</v>
      </c>
      <c r="T64" s="69" t="n">
        <v>25415.13</v>
      </c>
      <c r="U64" s="69" t="n">
        <v>28989.94</v>
      </c>
      <c r="V64" s="70" t="n">
        <v>2025</v>
      </c>
      <c r="W64" s="77" t="n"/>
      <c r="X64" s="74" t="n">
        <f aca="false" ca="false" dt2D="false" dtr="false" t="normal">+(J64*11.55+K64*23.1)*12*0.85</f>
        <v>79274.349</v>
      </c>
      <c r="Y64" s="77" t="e">
        <f aca="false" ca="false" dt2D="false" dtr="false" t="normal">+(J64*11.55+K64*23.1)*12*30-'[4]Приложение №1'!$S$247-'[3]Приложение №1'!$S$431</f>
        <v>#REF!</v>
      </c>
      <c r="Z64" s="64" t="n"/>
      <c r="AA64" s="74" t="n">
        <f aca="false" ca="false" dt2D="false" dtr="false" t="normal">SUM(AB64:AP64)</f>
        <v>19507330.64564668</v>
      </c>
      <c r="AB64" s="74" t="n">
        <v>2453070.12</v>
      </c>
      <c r="AC64" s="74" t="n">
        <v>1492660.54</v>
      </c>
      <c r="AD64" s="74" t="n">
        <v>0</v>
      </c>
      <c r="AE64" s="74" t="n">
        <v>599405.11</v>
      </c>
      <c r="AF64" s="74" t="n">
        <v>0</v>
      </c>
      <c r="AG64" s="74" t="n">
        <v>0</v>
      </c>
      <c r="AH64" s="74" t="n">
        <v>0</v>
      </c>
      <c r="AI64" s="74" t="n">
        <v>0</v>
      </c>
      <c r="AJ64" s="74" t="n">
        <v>7096331.19</v>
      </c>
      <c r="AK64" s="74" t="n">
        <v>0</v>
      </c>
      <c r="AL64" s="74" t="n">
        <v>0</v>
      </c>
      <c r="AM64" s="74" t="n">
        <v>5460372.97</v>
      </c>
      <c r="AN64" s="74" t="n">
        <v>1836434.8075</v>
      </c>
      <c r="AO64" s="74" t="n">
        <v>195073.3063</v>
      </c>
      <c r="AP64" s="74" t="n">
        <v>373982.60184668</v>
      </c>
      <c r="AQ64" s="5" t="n">
        <f aca="false" ca="false" dt2D="false" dtr="false" t="normal">COUNTIF(AB64:AM64, "&gt;0")</f>
        <v>5</v>
      </c>
    </row>
    <row customHeight="true" ht="12.75" outlineLevel="0" r="65">
      <c r="A65" s="67" t="n">
        <f aca="false" ca="false" dt2D="false" dtr="false" t="normal">+A64+1</f>
        <v>53</v>
      </c>
      <c r="B65" s="67" t="n">
        <f aca="false" ca="false" dt2D="false" dtr="false" t="normal">+B64+1</f>
        <v>53</v>
      </c>
      <c r="C65" s="68" t="s">
        <v>122</v>
      </c>
      <c r="D65" s="67" t="s">
        <v>135</v>
      </c>
      <c r="E65" s="69" t="s">
        <v>136</v>
      </c>
      <c r="F65" s="70" t="s">
        <v>58</v>
      </c>
      <c r="G65" s="70" t="n">
        <v>5</v>
      </c>
      <c r="H65" s="70" t="n">
        <v>6</v>
      </c>
      <c r="I65" s="69" t="n">
        <v>4692.05</v>
      </c>
      <c r="J65" s="69" t="n">
        <v>4692.05</v>
      </c>
      <c r="K65" s="69" t="n">
        <v>0</v>
      </c>
      <c r="L65" s="71" t="n">
        <v>215</v>
      </c>
      <c r="M65" s="72" t="n">
        <v>36967488.94</v>
      </c>
      <c r="N65" s="72" t="n"/>
      <c r="O65" s="72" t="n">
        <v>5270047.31</v>
      </c>
      <c r="P65" s="72" t="n">
        <v>0</v>
      </c>
      <c r="Q65" s="72" t="n">
        <v>552770.41</v>
      </c>
      <c r="R65" s="72" t="n">
        <v>9148792.45</v>
      </c>
      <c r="S65" s="72" t="n">
        <v>21995878.77</v>
      </c>
      <c r="T65" s="69" t="n">
        <v>6862.03</v>
      </c>
      <c r="U65" s="69" t="n">
        <v>7878.75</v>
      </c>
      <c r="V65" s="70" t="n">
        <v>2025</v>
      </c>
      <c r="W65" s="77" t="n"/>
      <c r="X65" s="74" t="n">
        <f aca="false" ca="false" dt2D="false" dtr="false" t="normal">+(J65*11.55+K65*23.1)*12*0.85</f>
        <v>552770.4105000001</v>
      </c>
      <c r="Y65" s="77" t="e">
        <f aca="false" ca="false" dt2D="false" dtr="false" t="normal">+(J65*11.55+K65*23.1)*12*30-'[7]Приложение №1'!$S$255</f>
        <v>#REF!</v>
      </c>
      <c r="Z65" s="64" t="n"/>
      <c r="AA65" s="74" t="n">
        <f aca="false" ca="false" dt2D="false" dtr="false" t="normal">SUM(AB65:AP65)</f>
        <v>36967488.93775124</v>
      </c>
      <c r="AB65" s="74" t="n">
        <v>0</v>
      </c>
      <c r="AC65" s="74" t="n">
        <v>0</v>
      </c>
      <c r="AD65" s="74" t="n">
        <v>0</v>
      </c>
      <c r="AE65" s="74" t="n">
        <v>0</v>
      </c>
      <c r="AF65" s="74" t="n">
        <v>0</v>
      </c>
      <c r="AG65" s="74" t="n">
        <v>0</v>
      </c>
      <c r="AH65" s="74" t="n">
        <v>0</v>
      </c>
      <c r="AI65" s="74" t="n">
        <v>0</v>
      </c>
      <c r="AJ65" s="74" t="n">
        <v>0</v>
      </c>
      <c r="AK65" s="74" t="n">
        <v>0</v>
      </c>
      <c r="AL65" s="74" t="n">
        <v>32196982.36</v>
      </c>
      <c r="AM65" s="74" t="n">
        <v>0</v>
      </c>
      <c r="AN65" s="74" t="n">
        <v>3696748.894</v>
      </c>
      <c r="AO65" s="74" t="n">
        <v>369674.8894</v>
      </c>
      <c r="AP65" s="74" t="n">
        <v>704082.79435124</v>
      </c>
      <c r="AQ65" s="5" t="n">
        <f aca="false" ca="false" dt2D="false" dtr="false" t="normal">COUNTIF(AB65:AM65, "&gt;0")</f>
        <v>1</v>
      </c>
    </row>
    <row customHeight="true" ht="12.75" outlineLevel="0" r="66">
      <c r="A66" s="67" t="n">
        <f aca="false" ca="false" dt2D="false" dtr="false" t="normal">+A65+1</f>
        <v>54</v>
      </c>
      <c r="B66" s="67" t="n">
        <f aca="false" ca="false" dt2D="false" dtr="false" t="normal">+B65+1</f>
        <v>54</v>
      </c>
      <c r="C66" s="68" t="s">
        <v>122</v>
      </c>
      <c r="D66" s="67" t="s">
        <v>137</v>
      </c>
      <c r="E66" s="69" t="s">
        <v>66</v>
      </c>
      <c r="F66" s="70" t="s">
        <v>58</v>
      </c>
      <c r="G66" s="70" t="n">
        <v>5</v>
      </c>
      <c r="H66" s="70" t="n">
        <v>6</v>
      </c>
      <c r="I66" s="69" t="n">
        <v>5011.7</v>
      </c>
      <c r="J66" s="69" t="n">
        <v>4019.3</v>
      </c>
      <c r="K66" s="69" t="n">
        <v>992.4</v>
      </c>
      <c r="L66" s="71" t="n">
        <v>185</v>
      </c>
      <c r="M66" s="72" t="n">
        <v>87316944.66</v>
      </c>
      <c r="N66" s="72" t="n"/>
      <c r="O66" s="72" t="n">
        <v>3678753.88</v>
      </c>
      <c r="P66" s="72" t="n">
        <v>0</v>
      </c>
      <c r="Q66" s="72" t="n">
        <v>4259679.66</v>
      </c>
      <c r="R66" s="72" t="n">
        <v>24965047.8</v>
      </c>
      <c r="S66" s="72" t="n">
        <v>54413463.32</v>
      </c>
      <c r="T66" s="69" t="n">
        <v>15087.05</v>
      </c>
      <c r="U66" s="69" t="n">
        <v>17422.62</v>
      </c>
      <c r="V66" s="70" t="n">
        <v>2025</v>
      </c>
      <c r="W66" s="74" t="n">
        <v>3552336.64</v>
      </c>
      <c r="X66" s="74" t="n">
        <f aca="false" ca="false" dt2D="false" dtr="false" t="normal">+(J66*11.55+K66*23.1)*12*0.85</f>
        <v>707343.0210000001</v>
      </c>
      <c r="Y66" s="74" t="n">
        <f aca="false" ca="false" dt2D="false" dtr="false" t="normal">+(J66*11.55+K66*23.1)*12*30</f>
        <v>24965047.800000004</v>
      </c>
      <c r="Z66" s="64" t="n"/>
      <c r="AA66" s="74" t="n">
        <f aca="false" ca="false" dt2D="false" dtr="false" t="normal">SUM(AB66:AP66)</f>
        <v>87316944.66196157</v>
      </c>
      <c r="AB66" s="74" t="n">
        <v>14230164.45</v>
      </c>
      <c r="AC66" s="74" t="n">
        <v>5754632.53</v>
      </c>
      <c r="AD66" s="74" t="n">
        <v>0</v>
      </c>
      <c r="AE66" s="74" t="n">
        <v>4638343.99</v>
      </c>
      <c r="AF66" s="74" t="n">
        <v>2029325.4</v>
      </c>
      <c r="AG66" s="74" t="n">
        <v>0</v>
      </c>
      <c r="AH66" s="74" t="n">
        <v>0</v>
      </c>
      <c r="AI66" s="74" t="n">
        <v>0</v>
      </c>
      <c r="AJ66" s="74" t="n">
        <v>0</v>
      </c>
      <c r="AK66" s="74" t="n">
        <v>0</v>
      </c>
      <c r="AL66" s="74" t="n">
        <v>34390429.88</v>
      </c>
      <c r="AM66" s="74" t="n">
        <v>14568883.88</v>
      </c>
      <c r="AN66" s="74" t="n">
        <v>9178518.5937</v>
      </c>
      <c r="AO66" s="74" t="n">
        <v>873169.4466</v>
      </c>
      <c r="AP66" s="74" t="n">
        <v>1653476.49166158</v>
      </c>
      <c r="AQ66" s="5" t="n">
        <f aca="false" ca="false" dt2D="false" dtr="false" t="normal">COUNTIF(AB66:AM66, "&gt;0")</f>
        <v>6</v>
      </c>
    </row>
    <row customHeight="true" ht="12.75" outlineLevel="0" r="67">
      <c r="A67" s="67" t="n">
        <f aca="false" ca="false" dt2D="false" dtr="false" t="normal">+A66+1</f>
        <v>55</v>
      </c>
      <c r="B67" s="67" t="n">
        <f aca="false" ca="false" dt2D="false" dtr="false" t="normal">+B66+1</f>
        <v>55</v>
      </c>
      <c r="C67" s="68" t="s">
        <v>122</v>
      </c>
      <c r="D67" s="67" t="s">
        <v>138</v>
      </c>
      <c r="E67" s="69" t="s">
        <v>139</v>
      </c>
      <c r="F67" s="70" t="s">
        <v>58</v>
      </c>
      <c r="G67" s="70" t="n">
        <v>4</v>
      </c>
      <c r="H67" s="70" t="n">
        <v>4</v>
      </c>
      <c r="I67" s="69" t="n">
        <v>2735</v>
      </c>
      <c r="J67" s="69" t="n">
        <v>2484.4</v>
      </c>
      <c r="K67" s="69" t="n">
        <v>250.6</v>
      </c>
      <c r="L67" s="71" t="n">
        <v>122</v>
      </c>
      <c r="M67" s="72" t="n">
        <v>21548381.25</v>
      </c>
      <c r="N67" s="72" t="n"/>
      <c r="O67" s="72" t="n">
        <v>3067642.45</v>
      </c>
      <c r="P67" s="72" t="n">
        <v>0</v>
      </c>
      <c r="Q67" s="72" t="n">
        <v>351733.54</v>
      </c>
      <c r="R67" s="72" t="n">
        <v>1118472.54</v>
      </c>
      <c r="S67" s="72" t="n">
        <v>17010532.72</v>
      </c>
      <c r="T67" s="69" t="n">
        <v>6862.03</v>
      </c>
      <c r="U67" s="69" t="n">
        <v>7878.75</v>
      </c>
      <c r="V67" s="70" t="n">
        <v>2025</v>
      </c>
      <c r="W67" s="77" t="n"/>
      <c r="X67" s="74" t="n">
        <f aca="false" ca="false" dt2D="false" dtr="false" t="normal">+(J67*11.55+K67*23.1)*12*0.85</f>
        <v>351733.5360000001</v>
      </c>
      <c r="Y67" s="77" t="e">
        <f aca="false" ca="false" dt2D="false" dtr="false" t="normal">+(J67*11.55+K67*23.1)*12*30-'[9]Приложение №1'!$S$95-'[7]Приложение №1'!$S$611-'[7]Приложение №1'!$S$77</f>
        <v>#REF!</v>
      </c>
      <c r="Z67" s="64" t="n"/>
      <c r="AA67" s="74" t="n">
        <f aca="false" ca="false" dt2D="false" dtr="false" t="normal">SUM(AB67:AP67)</f>
        <v>21548381.2467875</v>
      </c>
      <c r="AB67" s="74" t="n">
        <v>0</v>
      </c>
      <c r="AC67" s="74" t="n">
        <v>0</v>
      </c>
      <c r="AD67" s="74" t="n">
        <v>0</v>
      </c>
      <c r="AE67" s="74" t="n">
        <v>0</v>
      </c>
      <c r="AF67" s="74" t="n">
        <v>0</v>
      </c>
      <c r="AG67" s="74" t="n">
        <v>0</v>
      </c>
      <c r="AH67" s="74" t="n">
        <v>0</v>
      </c>
      <c r="AI67" s="74" t="n">
        <v>0</v>
      </c>
      <c r="AJ67" s="74" t="n">
        <v>0</v>
      </c>
      <c r="AK67" s="74" t="n">
        <v>0</v>
      </c>
      <c r="AL67" s="74" t="n">
        <v>18767648.84</v>
      </c>
      <c r="AM67" s="74" t="n">
        <v>0</v>
      </c>
      <c r="AN67" s="74" t="n">
        <v>2154838.125</v>
      </c>
      <c r="AO67" s="74" t="n">
        <v>215483.8125</v>
      </c>
      <c r="AP67" s="74" t="n">
        <v>410410.4692875</v>
      </c>
      <c r="AQ67" s="5" t="n">
        <f aca="false" ca="false" dt2D="false" dtr="false" t="normal">COUNTIF(AB67:AM67, "&gt;0")</f>
        <v>1</v>
      </c>
    </row>
    <row customHeight="true" ht="12.75" outlineLevel="0" r="68">
      <c r="A68" s="67" t="n">
        <f aca="false" ca="false" dt2D="false" dtr="false" t="normal">+A67+1</f>
        <v>56</v>
      </c>
      <c r="B68" s="67" t="n">
        <f aca="false" ca="false" dt2D="false" dtr="false" t="normal">+B67+1</f>
        <v>56</v>
      </c>
      <c r="C68" s="68" t="s">
        <v>122</v>
      </c>
      <c r="D68" s="67" t="s">
        <v>140</v>
      </c>
      <c r="E68" s="69" t="s">
        <v>141</v>
      </c>
      <c r="F68" s="70" t="s">
        <v>58</v>
      </c>
      <c r="G68" s="70" t="n">
        <v>5</v>
      </c>
      <c r="H68" s="70" t="n">
        <v>2</v>
      </c>
      <c r="I68" s="69" t="n">
        <v>1596.4</v>
      </c>
      <c r="J68" s="69" t="n">
        <v>1596.4</v>
      </c>
      <c r="K68" s="69" t="n">
        <v>0</v>
      </c>
      <c r="L68" s="71" t="n">
        <v>61</v>
      </c>
      <c r="M68" s="72" t="n">
        <v>13534949.69</v>
      </c>
      <c r="N68" s="72" t="n"/>
      <c r="O68" s="72" t="n">
        <v>1931600.2</v>
      </c>
      <c r="P68" s="72" t="n">
        <v>0</v>
      </c>
      <c r="Q68" s="72" t="n">
        <v>188071.88</v>
      </c>
      <c r="R68" s="72" t="n">
        <v>0</v>
      </c>
      <c r="S68" s="72" t="n">
        <v>11415277.61</v>
      </c>
      <c r="T68" s="69" t="n">
        <v>7266.95</v>
      </c>
      <c r="U68" s="69" t="n">
        <v>8478.42</v>
      </c>
      <c r="V68" s="70" t="n">
        <v>2025</v>
      </c>
      <c r="W68" s="77" t="n"/>
      <c r="X68" s="74" t="n">
        <f aca="false" ca="false" dt2D="false" dtr="false" t="normal">+(J68*11.55+K68*23.1)*12*0.85</f>
        <v>188071.88400000002</v>
      </c>
      <c r="Y68" s="77" t="e">
        <f aca="false" ca="false" dt2D="false" dtr="false" t="normal">+(J68*11.55+K68*23.1)*12*30-'[9]Приложение №1'!$S$156-'[8]Приложение №3'!$AH$84-'[7]Приложение №1'!$S$612-'[6]Приложение №1'!$S$451</f>
        <v>#REF!</v>
      </c>
      <c r="Z68" s="64" t="n"/>
      <c r="AA68" s="74" t="n">
        <f aca="false" ca="false" dt2D="false" dtr="false" t="normal">SUM(AB68:AP68)</f>
        <v>13534949.685242541</v>
      </c>
      <c r="AB68" s="74" t="n">
        <v>0</v>
      </c>
      <c r="AC68" s="74" t="n">
        <v>0</v>
      </c>
      <c r="AD68" s="74" t="n">
        <v>0</v>
      </c>
      <c r="AE68" s="74" t="n">
        <v>0</v>
      </c>
      <c r="AF68" s="74" t="n">
        <v>646410.41</v>
      </c>
      <c r="AG68" s="74" t="n">
        <v>0</v>
      </c>
      <c r="AH68" s="74" t="n">
        <v>0</v>
      </c>
      <c r="AI68" s="74" t="n">
        <v>0</v>
      </c>
      <c r="AJ68" s="74" t="n">
        <v>0</v>
      </c>
      <c r="AK68" s="74" t="n">
        <v>0</v>
      </c>
      <c r="AL68" s="74" t="n">
        <v>10954542.82</v>
      </c>
      <c r="AM68" s="74" t="n">
        <v>0</v>
      </c>
      <c r="AN68" s="74" t="n">
        <v>1544957.607</v>
      </c>
      <c r="AO68" s="74" t="n">
        <v>135349.4969</v>
      </c>
      <c r="AP68" s="74" t="n">
        <v>253689.35134254</v>
      </c>
      <c r="AQ68" s="5" t="n">
        <f aca="false" ca="false" dt2D="false" dtr="false" t="normal">COUNTIF(AB68:AM68, "&gt;0")</f>
        <v>2</v>
      </c>
    </row>
    <row customHeight="true" ht="12.75" outlineLevel="0" r="69">
      <c r="A69" s="67" t="n">
        <f aca="false" ca="false" dt2D="false" dtr="false" t="normal">+A68+1</f>
        <v>57</v>
      </c>
      <c r="B69" s="67" t="n">
        <f aca="false" ca="false" dt2D="false" dtr="false" t="normal">+B68+1</f>
        <v>57</v>
      </c>
      <c r="C69" s="68" t="s">
        <v>122</v>
      </c>
      <c r="D69" s="67" t="s">
        <v>142</v>
      </c>
      <c r="E69" s="69" t="s">
        <v>143</v>
      </c>
      <c r="F69" s="70" t="s">
        <v>58</v>
      </c>
      <c r="G69" s="70" t="n">
        <v>4</v>
      </c>
      <c r="H69" s="70" t="n">
        <v>6</v>
      </c>
      <c r="I69" s="69" t="n">
        <v>4964.7</v>
      </c>
      <c r="J69" s="69" t="n">
        <v>4964.7</v>
      </c>
      <c r="K69" s="69" t="n">
        <v>0</v>
      </c>
      <c r="L69" s="71" t="n">
        <v>207</v>
      </c>
      <c r="M69" s="72" t="n">
        <v>2977181.65</v>
      </c>
      <c r="N69" s="72" t="n"/>
      <c r="O69" s="72" t="n">
        <v>651040.83</v>
      </c>
      <c r="P69" s="72" t="n">
        <v>0</v>
      </c>
      <c r="Q69" s="72" t="n">
        <v>584891.31</v>
      </c>
      <c r="R69" s="72" t="n">
        <v>1156358.21</v>
      </c>
      <c r="S69" s="72" t="n">
        <v>584891.31</v>
      </c>
      <c r="T69" s="69" t="n">
        <v>404.92</v>
      </c>
      <c r="U69" s="69" t="n">
        <v>599.67</v>
      </c>
      <c r="V69" s="70" t="n">
        <v>2025</v>
      </c>
      <c r="W69" s="77" t="n"/>
      <c r="X69" s="74" t="n">
        <f aca="false" ca="false" dt2D="false" dtr="false" t="normal">+(J69*11.55+K69*23.1)*12*0.85</f>
        <v>584891.307</v>
      </c>
      <c r="Y69" s="77" t="e">
        <f aca="false" ca="false" dt2D="false" dtr="false" t="normal">+(J69*11.55+K69*23.1)*12*30-'[4]Приложение №1'!$S$78-'[4]Приложение №1'!$S$260</f>
        <v>#REF!</v>
      </c>
      <c r="Z69" s="64" t="n"/>
      <c r="AA69" s="74" t="n">
        <f aca="false" ca="false" dt2D="false" dtr="false" t="normal">SUM(AB69:AP69)</f>
        <v>2977181.6457439004</v>
      </c>
      <c r="AB69" s="74" t="n">
        <v>0</v>
      </c>
      <c r="AC69" s="74" t="n">
        <v>0</v>
      </c>
      <c r="AD69" s="74" t="n">
        <v>0</v>
      </c>
      <c r="AE69" s="74" t="n">
        <v>0</v>
      </c>
      <c r="AF69" s="74" t="n">
        <v>2010294.27</v>
      </c>
      <c r="AG69" s="74" t="n">
        <v>0</v>
      </c>
      <c r="AH69" s="74" t="n">
        <v>0</v>
      </c>
      <c r="AI69" s="74" t="n">
        <v>0</v>
      </c>
      <c r="AJ69" s="74" t="n">
        <v>0</v>
      </c>
      <c r="AK69" s="74" t="n">
        <v>0</v>
      </c>
      <c r="AL69" s="74" t="n">
        <v>0</v>
      </c>
      <c r="AM69" s="74" t="n">
        <v>0</v>
      </c>
      <c r="AN69" s="74" t="n">
        <v>893154.495</v>
      </c>
      <c r="AO69" s="74" t="n">
        <v>29771.8165</v>
      </c>
      <c r="AP69" s="74" t="n">
        <v>43961.0642439</v>
      </c>
      <c r="AQ69" s="5" t="n">
        <f aca="false" ca="false" dt2D="false" dtr="false" t="normal">COUNTIF(AB69:AM69, "&gt;0")</f>
        <v>1</v>
      </c>
    </row>
    <row customHeight="true" ht="12.75" outlineLevel="0" r="70">
      <c r="A70" s="67" t="n">
        <f aca="false" ca="false" dt2D="false" dtr="false" t="normal">+A69+1</f>
        <v>58</v>
      </c>
      <c r="B70" s="67" t="n">
        <f aca="false" ca="false" dt2D="false" dtr="false" t="normal">+B69+1</f>
        <v>58</v>
      </c>
      <c r="C70" s="68" t="s">
        <v>122</v>
      </c>
      <c r="D70" s="67" t="s">
        <v>144</v>
      </c>
      <c r="E70" s="69" t="s">
        <v>66</v>
      </c>
      <c r="F70" s="70" t="s">
        <v>58</v>
      </c>
      <c r="G70" s="70" t="n">
        <v>4</v>
      </c>
      <c r="H70" s="70" t="n">
        <v>4</v>
      </c>
      <c r="I70" s="69" t="n">
        <v>3415.9</v>
      </c>
      <c r="J70" s="69" t="n">
        <v>3415.9</v>
      </c>
      <c r="K70" s="69" t="n">
        <v>0</v>
      </c>
      <c r="L70" s="71" t="n">
        <v>110</v>
      </c>
      <c r="M70" s="72" t="n">
        <v>25960122.65</v>
      </c>
      <c r="N70" s="72" t="n"/>
      <c r="O70" s="72" t="n">
        <v>3232653.45</v>
      </c>
      <c r="P70" s="72" t="n">
        <v>0</v>
      </c>
      <c r="Q70" s="72" t="n">
        <v>1179021.15</v>
      </c>
      <c r="R70" s="72" t="n">
        <v>14203312.2</v>
      </c>
      <c r="S70" s="72" t="n">
        <v>7345135.85</v>
      </c>
      <c r="T70" s="69" t="n">
        <v>6531.82</v>
      </c>
      <c r="U70" s="69" t="n">
        <v>7599.79</v>
      </c>
      <c r="V70" s="70" t="n">
        <v>2025</v>
      </c>
      <c r="W70" s="74" t="n">
        <v>776593.97</v>
      </c>
      <c r="X70" s="74" t="n">
        <f aca="false" ca="false" dt2D="false" dtr="false" t="normal">+(J70*11.55+K70*23.1)*12*0.85</f>
        <v>402427.179</v>
      </c>
      <c r="Y70" s="74" t="n">
        <f aca="false" ca="false" dt2D="false" dtr="false" t="normal">+(J70*11.55+K70*23.1)*12*30</f>
        <v>14203312.200000001</v>
      </c>
      <c r="Z70" s="64" t="n"/>
      <c r="AA70" s="74" t="n">
        <f aca="false" ca="false" dt2D="false" dtr="false" t="normal">SUM(AB70:AP70)</f>
        <v>25960122.650296297</v>
      </c>
      <c r="AB70" s="74" t="n">
        <v>9699067.93</v>
      </c>
      <c r="AC70" s="74" t="n">
        <v>3922271.73</v>
      </c>
      <c r="AD70" s="74" t="n">
        <v>4146117.64</v>
      </c>
      <c r="AE70" s="74" t="n">
        <v>3161426.11</v>
      </c>
      <c r="AF70" s="74" t="n">
        <v>1383157.93</v>
      </c>
      <c r="AG70" s="74" t="n">
        <v>0</v>
      </c>
      <c r="AH70" s="74" t="n">
        <v>0</v>
      </c>
      <c r="AI70" s="74" t="n">
        <v>0</v>
      </c>
      <c r="AJ70" s="74" t="n">
        <v>0</v>
      </c>
      <c r="AK70" s="74" t="n">
        <v>0</v>
      </c>
      <c r="AL70" s="74" t="n">
        <v>0</v>
      </c>
      <c r="AM70" s="74" t="n">
        <v>0</v>
      </c>
      <c r="AN70" s="74" t="n">
        <v>2900560.9289</v>
      </c>
      <c r="AO70" s="74" t="n">
        <v>259601.2266</v>
      </c>
      <c r="AP70" s="74" t="n">
        <v>487919.1547963</v>
      </c>
      <c r="AQ70" s="5" t="n">
        <f aca="false" ca="false" dt2D="false" dtr="false" t="normal">COUNTIF(AB70:AM70, "&gt;0")</f>
        <v>5</v>
      </c>
    </row>
    <row customHeight="true" ht="12.75" outlineLevel="0" r="71">
      <c r="A71" s="67" t="n">
        <f aca="false" ca="false" dt2D="false" dtr="false" t="normal">+A70+1</f>
        <v>59</v>
      </c>
      <c r="B71" s="67" t="n">
        <f aca="false" ca="false" dt2D="false" dtr="false" t="normal">+B70+1</f>
        <v>59</v>
      </c>
      <c r="C71" s="68" t="s">
        <v>122</v>
      </c>
      <c r="D71" s="67" t="s">
        <v>145</v>
      </c>
      <c r="E71" s="69" t="s">
        <v>57</v>
      </c>
      <c r="F71" s="70" t="s">
        <v>58</v>
      </c>
      <c r="G71" s="70" t="n">
        <v>5</v>
      </c>
      <c r="H71" s="70" t="n">
        <v>4</v>
      </c>
      <c r="I71" s="69" t="n">
        <v>3466.4</v>
      </c>
      <c r="J71" s="69" t="n">
        <v>3466.4</v>
      </c>
      <c r="K71" s="69" t="n">
        <v>0</v>
      </c>
      <c r="L71" s="71" t="n">
        <v>87</v>
      </c>
      <c r="M71" s="72" t="n">
        <v>2078696.09</v>
      </c>
      <c r="N71" s="72" t="n"/>
      <c r="O71" s="72" t="n">
        <v>0</v>
      </c>
      <c r="P71" s="72" t="n">
        <v>0</v>
      </c>
      <c r="Q71" s="72" t="n">
        <v>408376.58</v>
      </c>
      <c r="R71" s="72" t="n">
        <v>1670319.51</v>
      </c>
      <c r="S71" s="72" t="n">
        <v>0</v>
      </c>
      <c r="T71" s="69" t="n">
        <v>404.92</v>
      </c>
      <c r="U71" s="69" t="n">
        <v>599.67</v>
      </c>
      <c r="V71" s="70" t="n">
        <v>2025</v>
      </c>
      <c r="W71" s="77" t="n"/>
      <c r="X71" s="74" t="n">
        <f aca="false" ca="false" dt2D="false" dtr="false" t="normal">+(J71*11.55+K71*23.1)*12*0.85</f>
        <v>408376.58400000003</v>
      </c>
      <c r="Y71" s="77" t="e">
        <f aca="false" ca="false" dt2D="false" dtr="false" t="normal">+(J71*11.55+K71*23.1)*12*30-'[4]Приложение №1'!$S$262-'[4]Приложение №1'!$S$412</f>
        <v>#REF!</v>
      </c>
      <c r="Z71" s="64" t="n"/>
      <c r="AA71" s="74" t="n">
        <f aca="false" ca="false" dt2D="false" dtr="false" t="normal">SUM(AB71:AP71)</f>
        <v>2078696.0943649402</v>
      </c>
      <c r="AB71" s="74" t="n">
        <v>0</v>
      </c>
      <c r="AC71" s="74" t="n">
        <v>0</v>
      </c>
      <c r="AD71" s="74" t="n">
        <v>0</v>
      </c>
      <c r="AE71" s="74" t="n">
        <v>0</v>
      </c>
      <c r="AF71" s="74" t="n">
        <v>1403606.28</v>
      </c>
      <c r="AG71" s="74" t="n">
        <v>0</v>
      </c>
      <c r="AH71" s="74" t="n">
        <v>0</v>
      </c>
      <c r="AI71" s="74" t="n">
        <v>0</v>
      </c>
      <c r="AJ71" s="74" t="n">
        <v>0</v>
      </c>
      <c r="AK71" s="74" t="n">
        <v>0</v>
      </c>
      <c r="AL71" s="74" t="n">
        <v>0</v>
      </c>
      <c r="AM71" s="74" t="n">
        <v>0</v>
      </c>
      <c r="AN71" s="74" t="n">
        <v>623608.827</v>
      </c>
      <c r="AO71" s="74" t="n">
        <v>20786.9609</v>
      </c>
      <c r="AP71" s="74" t="n">
        <v>30694.02646494</v>
      </c>
      <c r="AQ71" s="5" t="n">
        <f aca="false" ca="false" dt2D="false" dtr="false" t="normal">COUNTIF(AB71:AM71, "&gt;0")</f>
        <v>1</v>
      </c>
    </row>
    <row customHeight="true" ht="12.75" outlineLevel="0" r="72">
      <c r="A72" s="67" t="n">
        <f aca="false" ca="false" dt2D="false" dtr="false" t="normal">+A71+1</f>
        <v>60</v>
      </c>
      <c r="B72" s="67" t="n">
        <f aca="false" ca="false" dt2D="false" dtr="false" t="normal">+B71+1</f>
        <v>60</v>
      </c>
      <c r="C72" s="68" t="s">
        <v>122</v>
      </c>
      <c r="D72" s="67" t="s">
        <v>146</v>
      </c>
      <c r="E72" s="69" t="s">
        <v>78</v>
      </c>
      <c r="F72" s="70" t="s">
        <v>58</v>
      </c>
      <c r="G72" s="70" t="n">
        <v>5</v>
      </c>
      <c r="H72" s="70" t="n">
        <v>4</v>
      </c>
      <c r="I72" s="69" t="n">
        <v>4373.3</v>
      </c>
      <c r="J72" s="69" t="n">
        <v>4373.3</v>
      </c>
      <c r="K72" s="69" t="n">
        <v>0</v>
      </c>
      <c r="L72" s="71" t="n">
        <v>116</v>
      </c>
      <c r="M72" s="72" t="n">
        <v>2622536.81</v>
      </c>
      <c r="N72" s="72" t="n"/>
      <c r="O72" s="72" t="n">
        <v>0</v>
      </c>
      <c r="P72" s="72" t="n">
        <v>0</v>
      </c>
      <c r="Q72" s="72" t="n">
        <v>2622536.81</v>
      </c>
      <c r="R72" s="72" t="n">
        <v>0</v>
      </c>
      <c r="S72" s="72" t="n">
        <v>0</v>
      </c>
      <c r="T72" s="69" t="n">
        <v>404.92</v>
      </c>
      <c r="U72" s="69" t="n">
        <v>599.67</v>
      </c>
      <c r="V72" s="70" t="n">
        <v>2025</v>
      </c>
      <c r="W72" s="74" t="n">
        <v>2963289.26</v>
      </c>
      <c r="X72" s="74" t="n">
        <f aca="false" ca="false" dt2D="false" dtr="false" t="normal">+(J72*11.55+K72*23.1)*12*0.85</f>
        <v>515218.4730000001</v>
      </c>
      <c r="Y72" s="74" t="n">
        <f aca="false" ca="false" dt2D="false" dtr="false" t="normal">+(J72*11.55+K72*23.1)*12*30</f>
        <v>18184181.400000002</v>
      </c>
      <c r="Z72" s="64" t="n"/>
      <c r="AA72" s="74" t="n">
        <f aca="false" ca="false" dt2D="false" dtr="false" t="normal">SUM(AB72:AP72)</f>
        <v>2622536.80963646</v>
      </c>
      <c r="AB72" s="74" t="n">
        <v>0</v>
      </c>
      <c r="AC72" s="74" t="n">
        <v>0</v>
      </c>
      <c r="AD72" s="74" t="n">
        <v>0</v>
      </c>
      <c r="AE72" s="74" t="n">
        <v>0</v>
      </c>
      <c r="AF72" s="74" t="n">
        <v>1770826.02</v>
      </c>
      <c r="AG72" s="74" t="n">
        <v>0</v>
      </c>
      <c r="AH72" s="74" t="n">
        <v>0</v>
      </c>
      <c r="AI72" s="74" t="n">
        <v>0</v>
      </c>
      <c r="AJ72" s="74" t="n">
        <v>0</v>
      </c>
      <c r="AK72" s="74" t="n">
        <v>0</v>
      </c>
      <c r="AL72" s="74" t="n">
        <v>0</v>
      </c>
      <c r="AM72" s="74" t="n">
        <v>0</v>
      </c>
      <c r="AN72" s="74" t="n">
        <v>786761.043</v>
      </c>
      <c r="AO72" s="74" t="n">
        <v>26225.3681</v>
      </c>
      <c r="AP72" s="74" t="n">
        <v>38724.37853646</v>
      </c>
      <c r="AQ72" s="5" t="n">
        <f aca="false" ca="false" dt2D="false" dtr="false" t="normal">COUNTIF(AB72:AM72, "&gt;0")</f>
        <v>1</v>
      </c>
    </row>
    <row customHeight="true" ht="12.75" outlineLevel="0" r="73">
      <c r="A73" s="67" t="n">
        <f aca="false" ca="false" dt2D="false" dtr="false" t="normal">+A72+1</f>
        <v>61</v>
      </c>
      <c r="B73" s="67" t="n">
        <f aca="false" ca="false" dt2D="false" dtr="false" t="normal">+B72+1</f>
        <v>61</v>
      </c>
      <c r="C73" s="68" t="s">
        <v>122</v>
      </c>
      <c r="D73" s="67" t="s">
        <v>147</v>
      </c>
      <c r="E73" s="69" t="s">
        <v>114</v>
      </c>
      <c r="F73" s="70" t="s">
        <v>58</v>
      </c>
      <c r="G73" s="70" t="n">
        <v>8</v>
      </c>
      <c r="H73" s="70" t="n">
        <v>1</v>
      </c>
      <c r="I73" s="69" t="n">
        <v>2431.1</v>
      </c>
      <c r="J73" s="69" t="n">
        <v>1807.4</v>
      </c>
      <c r="K73" s="69" t="n">
        <v>623.7</v>
      </c>
      <c r="L73" s="71" t="n">
        <v>30</v>
      </c>
      <c r="M73" s="72" t="n">
        <v>1151028.61</v>
      </c>
      <c r="N73" s="72" t="n"/>
      <c r="O73" s="72" t="n">
        <v>0</v>
      </c>
      <c r="P73" s="72" t="n">
        <v>0</v>
      </c>
      <c r="Q73" s="72" t="n">
        <v>1151028.61</v>
      </c>
      <c r="R73" s="72" t="n">
        <v>0</v>
      </c>
      <c r="S73" s="72" t="n">
        <v>0</v>
      </c>
      <c r="T73" s="69" t="n">
        <v>319.7</v>
      </c>
      <c r="U73" s="69" t="n">
        <v>473.46</v>
      </c>
      <c r="V73" s="70" t="n">
        <v>2025</v>
      </c>
      <c r="W73" s="74" t="n">
        <v>2183539.18</v>
      </c>
      <c r="X73" s="74" t="n">
        <f aca="false" ca="false" dt2D="false" dtr="false" t="normal">+(J73*15.35+K73*26.02)*12*0.85</f>
        <v>448517.09280000004</v>
      </c>
      <c r="Y73" s="74" t="n">
        <f aca="false" ca="false" dt2D="false" dtr="false" t="normal">+(J73*15.35+K73*26.02)*12*30</f>
        <v>15830015.040000003</v>
      </c>
      <c r="Z73" s="64" t="n"/>
      <c r="AA73" s="74" t="n">
        <f aca="false" ca="false" dt2D="false" dtr="false" t="normal">SUM(AB73:AP73)</f>
        <v>1151028.60755526</v>
      </c>
      <c r="AB73" s="74" t="n">
        <v>0</v>
      </c>
      <c r="AC73" s="74" t="n">
        <v>0</v>
      </c>
      <c r="AD73" s="74" t="n">
        <v>0</v>
      </c>
      <c r="AE73" s="74" t="n">
        <v>0</v>
      </c>
      <c r="AF73" s="74" t="n">
        <v>777213.65</v>
      </c>
      <c r="AG73" s="74" t="n">
        <v>0</v>
      </c>
      <c r="AH73" s="74" t="n">
        <v>0</v>
      </c>
      <c r="AI73" s="74" t="n">
        <v>0</v>
      </c>
      <c r="AJ73" s="74" t="n">
        <v>0</v>
      </c>
      <c r="AK73" s="74" t="n">
        <v>0</v>
      </c>
      <c r="AL73" s="74" t="n">
        <v>0</v>
      </c>
      <c r="AM73" s="74" t="n">
        <v>0</v>
      </c>
      <c r="AN73" s="74" t="n">
        <v>345308.583</v>
      </c>
      <c r="AO73" s="74" t="n">
        <v>11510.2861</v>
      </c>
      <c r="AP73" s="74" t="n">
        <v>16996.08845526</v>
      </c>
      <c r="AQ73" s="5" t="n">
        <f aca="false" ca="false" dt2D="false" dtr="false" t="normal">COUNTIF(AB73:AM73, "&gt;0")</f>
        <v>1</v>
      </c>
    </row>
    <row customHeight="true" ht="12.75" outlineLevel="0" r="74">
      <c r="A74" s="67" t="n">
        <f aca="false" ca="false" dt2D="false" dtr="false" t="normal">+A73+1</f>
        <v>62</v>
      </c>
      <c r="B74" s="67" t="n">
        <f aca="false" ca="false" dt2D="false" dtr="false" t="normal">+B73+1</f>
        <v>62</v>
      </c>
      <c r="C74" s="68" t="s">
        <v>122</v>
      </c>
      <c r="D74" s="67" t="s">
        <v>148</v>
      </c>
      <c r="E74" s="69" t="s">
        <v>143</v>
      </c>
      <c r="F74" s="70" t="s">
        <v>58</v>
      </c>
      <c r="G74" s="70" t="n">
        <v>4</v>
      </c>
      <c r="H74" s="70" t="n">
        <v>4</v>
      </c>
      <c r="I74" s="69" t="n">
        <v>3452.8</v>
      </c>
      <c r="J74" s="69" t="n">
        <v>3452.8</v>
      </c>
      <c r="K74" s="69" t="n">
        <v>0</v>
      </c>
      <c r="L74" s="71" t="n">
        <v>160</v>
      </c>
      <c r="M74" s="72" t="n">
        <v>56359778.19</v>
      </c>
      <c r="N74" s="72" t="n"/>
      <c r="O74" s="72" t="n">
        <v>5730422.61</v>
      </c>
      <c r="P74" s="72" t="n">
        <v>0</v>
      </c>
      <c r="Q74" s="72" t="n">
        <v>2493383.84</v>
      </c>
      <c r="R74" s="72" t="n">
        <v>14356742.4</v>
      </c>
      <c r="S74" s="72" t="n">
        <v>33779229.34</v>
      </c>
      <c r="T74" s="69" t="n">
        <v>14161.55</v>
      </c>
      <c r="U74" s="69" t="n">
        <v>16322.92</v>
      </c>
      <c r="V74" s="70" t="n">
        <v>2025</v>
      </c>
      <c r="W74" s="74" t="n">
        <v>2086609.47</v>
      </c>
      <c r="X74" s="74" t="n">
        <f aca="false" ca="false" dt2D="false" dtr="false" t="normal">+(J74*11.55+K74*23.1)*12*0.85</f>
        <v>406774.3680000001</v>
      </c>
      <c r="Y74" s="74" t="n">
        <f aca="false" ca="false" dt2D="false" dtr="false" t="normal">+(J74*11.55+K74*23.1)*12*30</f>
        <v>14356742.400000002</v>
      </c>
      <c r="Z74" s="64" t="n"/>
      <c r="AA74" s="74" t="n">
        <f aca="false" ca="false" dt2D="false" dtr="false" t="normal">SUM(AB74:AP74)</f>
        <v>56359778.18626352</v>
      </c>
      <c r="AB74" s="74" t="n">
        <v>9803841.37</v>
      </c>
      <c r="AC74" s="74" t="n">
        <v>3964641.78</v>
      </c>
      <c r="AD74" s="74" t="n">
        <v>0</v>
      </c>
      <c r="AE74" s="74" t="n">
        <v>0</v>
      </c>
      <c r="AF74" s="74" t="n">
        <v>1398099.4</v>
      </c>
      <c r="AG74" s="74" t="n">
        <v>0</v>
      </c>
      <c r="AH74" s="74" t="n">
        <v>0</v>
      </c>
      <c r="AI74" s="74" t="n">
        <v>0</v>
      </c>
      <c r="AJ74" s="74" t="n">
        <v>0</v>
      </c>
      <c r="AK74" s="74" t="n">
        <v>0</v>
      </c>
      <c r="AL74" s="74" t="n">
        <v>23693213.14</v>
      </c>
      <c r="AM74" s="74" t="n">
        <v>10037201.4</v>
      </c>
      <c r="AN74" s="74" t="n">
        <v>5829905.0214</v>
      </c>
      <c r="AO74" s="74" t="n">
        <v>563597.7818</v>
      </c>
      <c r="AP74" s="74" t="n">
        <v>1069278.29306352</v>
      </c>
      <c r="AQ74" s="5" t="n">
        <f aca="false" ca="false" dt2D="false" dtr="false" t="normal">COUNTIF(AB74:AM74, "&gt;0")</f>
        <v>5</v>
      </c>
    </row>
    <row customHeight="true" ht="12.75" outlineLevel="0" r="75">
      <c r="A75" s="67" t="n">
        <f aca="false" ca="false" dt2D="false" dtr="false" t="normal">+A74+1</f>
        <v>63</v>
      </c>
      <c r="B75" s="67" t="n">
        <f aca="false" ca="false" dt2D="false" dtr="false" t="normal">+B74+1</f>
        <v>63</v>
      </c>
      <c r="C75" s="68" t="s">
        <v>122</v>
      </c>
      <c r="D75" s="67" t="s">
        <v>149</v>
      </c>
      <c r="E75" s="69" t="s">
        <v>57</v>
      </c>
      <c r="F75" s="70" t="s">
        <v>58</v>
      </c>
      <c r="G75" s="70" t="n">
        <v>5</v>
      </c>
      <c r="H75" s="70" t="n">
        <v>4</v>
      </c>
      <c r="I75" s="69" t="n">
        <v>4301.2</v>
      </c>
      <c r="J75" s="69" t="n">
        <v>4301.2</v>
      </c>
      <c r="K75" s="69" t="n">
        <v>0</v>
      </c>
      <c r="L75" s="71" t="n">
        <v>181</v>
      </c>
      <c r="M75" s="72" t="n">
        <v>21963991.77</v>
      </c>
      <c r="N75" s="72" t="n"/>
      <c r="O75" s="72" t="n">
        <v>175181.49</v>
      </c>
      <c r="P75" s="72" t="n">
        <v>0</v>
      </c>
      <c r="Q75" s="72" t="n">
        <v>3397696.31</v>
      </c>
      <c r="R75" s="72" t="n">
        <v>17884389.6</v>
      </c>
      <c r="S75" s="72" t="n">
        <v>506724.36</v>
      </c>
      <c r="T75" s="69" t="n">
        <v>4392.55</v>
      </c>
      <c r="U75" s="69" t="n">
        <v>5106.48</v>
      </c>
      <c r="V75" s="70" t="n">
        <v>2025</v>
      </c>
      <c r="W75" s="74" t="n">
        <v>2890971.94</v>
      </c>
      <c r="X75" s="74" t="n">
        <f aca="false" ca="false" dt2D="false" dtr="false" t="normal">+(J75*11.55+K75*23.1)*12*0.85</f>
        <v>506724.37200000003</v>
      </c>
      <c r="Y75" s="74" t="n">
        <f aca="false" ca="false" dt2D="false" dtr="false" t="normal">+(J75*11.55+K75*23.1)*12*30</f>
        <v>17884389.6</v>
      </c>
      <c r="Z75" s="64" t="n"/>
      <c r="AA75" s="74" t="n">
        <f aca="false" ca="false" dt2D="false" dtr="false" t="normal">SUM(AB75:AP75)</f>
        <v>21963991.765343063</v>
      </c>
      <c r="AB75" s="74" t="n">
        <v>12212778.76</v>
      </c>
      <c r="AC75" s="74" t="n">
        <v>4938808.27</v>
      </c>
      <c r="AD75" s="74" t="n">
        <v>0</v>
      </c>
      <c r="AE75" s="74" t="n">
        <v>0</v>
      </c>
      <c r="AF75" s="74" t="n">
        <v>1741631.46</v>
      </c>
      <c r="AG75" s="74" t="n">
        <v>0</v>
      </c>
      <c r="AH75" s="74" t="n">
        <v>0</v>
      </c>
      <c r="AI75" s="74" t="n">
        <v>0</v>
      </c>
      <c r="AJ75" s="74" t="n">
        <v>0</v>
      </c>
      <c r="AK75" s="74" t="n">
        <v>0</v>
      </c>
      <c r="AL75" s="74" t="n">
        <v>0</v>
      </c>
      <c r="AM75" s="74" t="n">
        <v>0</v>
      </c>
      <c r="AN75" s="74" t="n">
        <v>2437976.9344</v>
      </c>
      <c r="AO75" s="74" t="n">
        <v>219639.9177</v>
      </c>
      <c r="AP75" s="74" t="n">
        <v>413156.42324306</v>
      </c>
      <c r="AQ75" s="5" t="n">
        <f aca="false" ca="false" dt2D="false" dtr="false" t="normal">COUNTIF(AB75:AM75, "&gt;0")</f>
        <v>3</v>
      </c>
    </row>
    <row customHeight="true" ht="12.75" outlineLevel="0" r="76">
      <c r="A76" s="67" t="n">
        <f aca="false" ca="false" dt2D="false" dtr="false" t="normal">+A75+1</f>
        <v>64</v>
      </c>
      <c r="B76" s="67" t="n">
        <f aca="false" ca="false" dt2D="false" dtr="false" t="normal">+B75+1</f>
        <v>64</v>
      </c>
      <c r="C76" s="68" t="s">
        <v>122</v>
      </c>
      <c r="D76" s="67" t="s">
        <v>150</v>
      </c>
      <c r="E76" s="69" t="s">
        <v>143</v>
      </c>
      <c r="F76" s="70" t="s">
        <v>58</v>
      </c>
      <c r="G76" s="70" t="n">
        <v>4</v>
      </c>
      <c r="H76" s="70" t="n">
        <v>4</v>
      </c>
      <c r="I76" s="69" t="n">
        <v>3426.4</v>
      </c>
      <c r="J76" s="69" t="n">
        <v>3426.4</v>
      </c>
      <c r="K76" s="69" t="n">
        <v>0</v>
      </c>
      <c r="L76" s="71" t="n">
        <v>156</v>
      </c>
      <c r="M76" s="72" t="n">
        <v>40486719.3</v>
      </c>
      <c r="N76" s="72" t="n"/>
      <c r="O76" s="72" t="n">
        <v>5800939.99</v>
      </c>
      <c r="P76" s="72" t="n">
        <v>0</v>
      </c>
      <c r="Q76" s="72" t="n">
        <v>403664.18</v>
      </c>
      <c r="R76" s="72" t="n">
        <v>4960953.08</v>
      </c>
      <c r="S76" s="72" t="n">
        <v>29321162.06</v>
      </c>
      <c r="T76" s="69" t="n">
        <v>10173.92</v>
      </c>
      <c r="U76" s="69" t="n">
        <v>11816.11</v>
      </c>
      <c r="V76" s="70" t="n">
        <v>2025</v>
      </c>
      <c r="W76" s="77" t="n"/>
      <c r="X76" s="74" t="n">
        <f aca="false" ca="false" dt2D="false" dtr="false" t="normal">+(J76*11.55+K76*23.1)*12*0.85</f>
        <v>403664.184</v>
      </c>
      <c r="Y76" s="77" t="e">
        <f aca="false" ca="false" dt2D="false" dtr="false" t="normal">+(J76*11.55+K76*23.1)*12*30-'[8]Приложение №3'!$AH$84-'[7]Приложение №1'!$S$82</f>
        <v>#REF!</v>
      </c>
      <c r="Z76" s="64" t="n"/>
      <c r="AA76" s="75" t="n">
        <f aca="false" ca="false" dt2D="false" dtr="false" t="normal">SUM(AB76:AP76)</f>
        <v>40486719.30231705</v>
      </c>
      <c r="AB76" s="74" t="n">
        <v>0</v>
      </c>
      <c r="AC76" s="74" t="n">
        <v>0</v>
      </c>
      <c r="AD76" s="74" t="n">
        <v>0</v>
      </c>
      <c r="AE76" s="74" t="n">
        <v>0</v>
      </c>
      <c r="AF76" s="74" t="n">
        <v>1387409.57</v>
      </c>
      <c r="AG76" s="74" t="n">
        <v>0</v>
      </c>
      <c r="AH76" s="74" t="n">
        <v>0</v>
      </c>
      <c r="AI76" s="74" t="n">
        <v>0</v>
      </c>
      <c r="AJ76" s="74" t="n">
        <v>0</v>
      </c>
      <c r="AK76" s="74" t="n">
        <v>0</v>
      </c>
      <c r="AL76" s="74" t="n">
        <v>23512055.57</v>
      </c>
      <c r="AM76" s="74" t="n">
        <v>9960457.28</v>
      </c>
      <c r="AN76" s="74" t="n">
        <v>4459613.789</v>
      </c>
      <c r="AO76" s="74" t="n">
        <v>404867.1931</v>
      </c>
      <c r="AP76" s="74" t="n">
        <v>762315.90021706</v>
      </c>
      <c r="AQ76" s="5" t="n">
        <f aca="false" ca="false" dt2D="false" dtr="false" t="normal">COUNTIF(AB76:AM76, "&gt;0")</f>
        <v>3</v>
      </c>
    </row>
    <row customHeight="true" ht="12.75" outlineLevel="0" r="77">
      <c r="A77" s="67" t="n">
        <f aca="false" ca="false" dt2D="false" dtr="false" t="normal">+A76+1</f>
        <v>65</v>
      </c>
      <c r="B77" s="67" t="n">
        <f aca="false" ca="false" dt2D="false" dtr="false" t="normal">+B76+1</f>
        <v>65</v>
      </c>
      <c r="C77" s="68" t="s">
        <v>122</v>
      </c>
      <c r="D77" s="67" t="s">
        <v>151</v>
      </c>
      <c r="E77" s="69" t="s">
        <v>143</v>
      </c>
      <c r="F77" s="70" t="s">
        <v>58</v>
      </c>
      <c r="G77" s="70" t="n">
        <v>5</v>
      </c>
      <c r="H77" s="70" t="n">
        <v>4</v>
      </c>
      <c r="I77" s="69" t="n">
        <v>3429.5</v>
      </c>
      <c r="J77" s="69" t="n">
        <v>3429.5</v>
      </c>
      <c r="K77" s="69" t="n">
        <v>0</v>
      </c>
      <c r="L77" s="71" t="n">
        <v>180</v>
      </c>
      <c r="M77" s="72" t="n">
        <v>17512673.17</v>
      </c>
      <c r="N77" s="72" t="n"/>
      <c r="O77" s="72" t="n">
        <v>299856.54</v>
      </c>
      <c r="P77" s="72" t="n">
        <v>0</v>
      </c>
      <c r="Q77" s="72" t="n">
        <v>2548926.24</v>
      </c>
      <c r="R77" s="72" t="n">
        <v>14259861</v>
      </c>
      <c r="S77" s="72" t="n">
        <v>404029.4</v>
      </c>
      <c r="T77" s="69" t="n">
        <v>4392.55</v>
      </c>
      <c r="U77" s="69" t="n">
        <v>5106.48</v>
      </c>
      <c r="V77" s="70" t="n">
        <v>2025</v>
      </c>
      <c r="W77" s="74" t="n">
        <v>2144896.84</v>
      </c>
      <c r="X77" s="74" t="n">
        <f aca="false" ca="false" dt2D="false" dtr="false" t="normal">+(J77*11.55+K77*23.1)*12*0.85</f>
        <v>404029.3950000001</v>
      </c>
      <c r="Y77" s="74" t="n">
        <f aca="false" ca="false" dt2D="false" dtr="false" t="normal">+(J77*11.55+K77*23.1)*12*30</f>
        <v>14259861.000000002</v>
      </c>
      <c r="Z77" s="64" t="n"/>
      <c r="AA77" s="74" t="n">
        <f aca="false" ca="false" dt2D="false" dtr="false" t="normal">SUM(AB77:AP77)</f>
        <v>17512673.169231657</v>
      </c>
      <c r="AB77" s="74" t="n">
        <v>9737683.61</v>
      </c>
      <c r="AC77" s="74" t="n">
        <v>3937887.8</v>
      </c>
      <c r="AD77" s="74" t="n">
        <v>0</v>
      </c>
      <c r="AE77" s="74" t="n">
        <v>0</v>
      </c>
      <c r="AF77" s="74" t="n">
        <v>1388664.82</v>
      </c>
      <c r="AG77" s="74" t="n">
        <v>0</v>
      </c>
      <c r="AH77" s="74" t="n">
        <v>0</v>
      </c>
      <c r="AI77" s="74" t="n">
        <v>0</v>
      </c>
      <c r="AJ77" s="74" t="n">
        <v>0</v>
      </c>
      <c r="AK77" s="74" t="n">
        <v>0</v>
      </c>
      <c r="AL77" s="74" t="n">
        <v>0</v>
      </c>
      <c r="AM77" s="74" t="n">
        <v>0</v>
      </c>
      <c r="AN77" s="74" t="n">
        <v>1943885.8714</v>
      </c>
      <c r="AO77" s="74" t="n">
        <v>175126.7317</v>
      </c>
      <c r="AP77" s="74" t="n">
        <v>329424.33613166</v>
      </c>
      <c r="AQ77" s="5" t="n">
        <f aca="false" ca="false" dt2D="false" dtr="false" t="normal">COUNTIF(AB77:AM77, "&gt;0")</f>
        <v>3</v>
      </c>
    </row>
    <row customHeight="true" ht="12.75" outlineLevel="0" r="78">
      <c r="A78" s="67" t="n">
        <f aca="false" ca="false" dt2D="false" dtr="false" t="normal">+A77+1</f>
        <v>66</v>
      </c>
      <c r="B78" s="67" t="n">
        <f aca="false" ca="false" dt2D="false" dtr="false" t="normal">+B77+1</f>
        <v>66</v>
      </c>
      <c r="C78" s="68" t="s">
        <v>122</v>
      </c>
      <c r="D78" s="67" t="s">
        <v>152</v>
      </c>
      <c r="E78" s="69" t="s">
        <v>57</v>
      </c>
      <c r="F78" s="70" t="s">
        <v>58</v>
      </c>
      <c r="G78" s="70" t="n">
        <v>5</v>
      </c>
      <c r="H78" s="70" t="n">
        <v>4</v>
      </c>
      <c r="I78" s="69" t="n">
        <v>3432.9</v>
      </c>
      <c r="J78" s="69" t="n">
        <v>3432.9</v>
      </c>
      <c r="K78" s="69" t="n">
        <v>0</v>
      </c>
      <c r="L78" s="71" t="n">
        <v>172</v>
      </c>
      <c r="M78" s="72" t="n">
        <v>17530035.19</v>
      </c>
      <c r="N78" s="72" t="n"/>
      <c r="O78" s="72" t="n">
        <v>54990.41</v>
      </c>
      <c r="P78" s="72" t="n">
        <v>0</v>
      </c>
      <c r="Q78" s="72" t="n">
        <v>2796616.63</v>
      </c>
      <c r="R78" s="72" t="n">
        <v>14273998.2</v>
      </c>
      <c r="S78" s="72" t="n">
        <v>404429.95</v>
      </c>
      <c r="T78" s="69" t="n">
        <v>4392.55</v>
      </c>
      <c r="U78" s="69" t="n">
        <v>5106.48</v>
      </c>
      <c r="V78" s="70" t="n">
        <v>2025</v>
      </c>
      <c r="W78" s="74" t="n">
        <v>2392186.68</v>
      </c>
      <c r="X78" s="74" t="n">
        <f aca="false" ca="false" dt2D="false" dtr="false" t="normal">+(J78*11.55+K78*23.1)*12*0.85</f>
        <v>404429.949</v>
      </c>
      <c r="Y78" s="74" t="n">
        <f aca="false" ca="false" dt2D="false" dtr="false" t="normal">+(J78*11.55+K78*23.1)*12*30</f>
        <v>14273998.200000001</v>
      </c>
      <c r="Z78" s="64" t="n"/>
      <c r="AA78" s="74" t="n">
        <f aca="false" ca="false" dt2D="false" dtr="false" t="normal">SUM(AB78:AP78)</f>
        <v>17530035.19192058</v>
      </c>
      <c r="AB78" s="74" t="n">
        <v>9747337.54</v>
      </c>
      <c r="AC78" s="74" t="n">
        <v>3941791.81</v>
      </c>
      <c r="AD78" s="74" t="n">
        <v>0</v>
      </c>
      <c r="AE78" s="74" t="n">
        <v>0</v>
      </c>
      <c r="AF78" s="74" t="n">
        <v>1390041.53</v>
      </c>
      <c r="AG78" s="74" t="n">
        <v>0</v>
      </c>
      <c r="AH78" s="74" t="n">
        <v>0</v>
      </c>
      <c r="AI78" s="74" t="n">
        <v>0</v>
      </c>
      <c r="AJ78" s="74" t="n">
        <v>0</v>
      </c>
      <c r="AK78" s="74" t="n">
        <v>0</v>
      </c>
      <c r="AL78" s="74" t="n">
        <v>0</v>
      </c>
      <c r="AM78" s="74" t="n">
        <v>0</v>
      </c>
      <c r="AN78" s="74" t="n">
        <v>1945813.0334</v>
      </c>
      <c r="AO78" s="74" t="n">
        <v>175300.3519</v>
      </c>
      <c r="AP78" s="74" t="n">
        <v>329750.92662058</v>
      </c>
      <c r="AQ78" s="5" t="n">
        <f aca="false" ca="false" dt2D="false" dtr="false" t="normal">COUNTIF(AB78:AM78, "&gt;0")</f>
        <v>3</v>
      </c>
    </row>
    <row customHeight="true" ht="12.75" outlineLevel="0" r="79">
      <c r="A79" s="67" t="n">
        <f aca="false" ca="false" dt2D="false" dtr="false" t="normal">+A78+1</f>
        <v>67</v>
      </c>
      <c r="B79" s="67" t="n">
        <f aca="false" ca="false" dt2D="false" dtr="false" t="normal">+B78+1</f>
        <v>67</v>
      </c>
      <c r="C79" s="68" t="s">
        <v>122</v>
      </c>
      <c r="D79" s="67" t="s">
        <v>153</v>
      </c>
      <c r="E79" s="69" t="s">
        <v>126</v>
      </c>
      <c r="F79" s="70" t="s">
        <v>58</v>
      </c>
      <c r="G79" s="70" t="n">
        <v>5</v>
      </c>
      <c r="H79" s="70" t="n">
        <v>4</v>
      </c>
      <c r="I79" s="69" t="n">
        <v>4276.4</v>
      </c>
      <c r="J79" s="69" t="n">
        <v>4276.4</v>
      </c>
      <c r="K79" s="69" t="n">
        <v>0</v>
      </c>
      <c r="L79" s="71" t="n">
        <v>174</v>
      </c>
      <c r="M79" s="72" t="n">
        <v>2564428.79</v>
      </c>
      <c r="N79" s="72" t="n"/>
      <c r="O79" s="72" t="n">
        <v>0</v>
      </c>
      <c r="P79" s="72" t="n">
        <v>0</v>
      </c>
      <c r="Q79" s="72" t="n">
        <v>503802.68</v>
      </c>
      <c r="R79" s="72" t="n">
        <v>2060626.11</v>
      </c>
      <c r="S79" s="72" t="n">
        <v>0</v>
      </c>
      <c r="T79" s="69" t="n">
        <v>404.92</v>
      </c>
      <c r="U79" s="69" t="n">
        <v>599.67</v>
      </c>
      <c r="V79" s="70" t="n">
        <v>2025</v>
      </c>
      <c r="W79" s="77" t="n"/>
      <c r="X79" s="74" t="n">
        <f aca="false" ca="false" dt2D="false" dtr="false" t="normal">+(J79*11.55+K79*23.1)*12*0.85</f>
        <v>503802.684</v>
      </c>
      <c r="Y79" s="77" t="e">
        <f aca="false" ca="false" dt2D="false" dtr="false" t="normal">+(J79*11.55+K79*23.1)*12*30-'[4]Приложение №1'!$S$264</f>
        <v>#REF!</v>
      </c>
      <c r="Z79" s="64" t="n"/>
      <c r="AA79" s="74" t="n">
        <f aca="false" ca="false" dt2D="false" dtr="false" t="normal">SUM(AB79:AP79)</f>
        <v>2564428.79041314</v>
      </c>
      <c r="AB79" s="74" t="n">
        <v>0</v>
      </c>
      <c r="AC79" s="74" t="n">
        <v>0</v>
      </c>
      <c r="AD79" s="74" t="n">
        <v>0</v>
      </c>
      <c r="AE79" s="74" t="n">
        <v>0</v>
      </c>
      <c r="AF79" s="74" t="n">
        <v>1731589.51</v>
      </c>
      <c r="AG79" s="74" t="n">
        <v>0</v>
      </c>
      <c r="AH79" s="74" t="n">
        <v>0</v>
      </c>
      <c r="AI79" s="74" t="n">
        <v>0</v>
      </c>
      <c r="AJ79" s="74" t="n">
        <v>0</v>
      </c>
      <c r="AK79" s="74" t="n">
        <v>0</v>
      </c>
      <c r="AL79" s="74" t="n">
        <v>0</v>
      </c>
      <c r="AM79" s="74" t="n">
        <v>0</v>
      </c>
      <c r="AN79" s="74" t="n">
        <v>769328.637</v>
      </c>
      <c r="AO79" s="74" t="n">
        <v>25644.2879</v>
      </c>
      <c r="AP79" s="74" t="n">
        <v>37866.35551314</v>
      </c>
      <c r="AQ79" s="5" t="n">
        <f aca="false" ca="false" dt2D="false" dtr="false" t="normal">COUNTIF(AB79:AM79, "&gt;0")</f>
        <v>1</v>
      </c>
    </row>
    <row customHeight="true" ht="12.75" outlineLevel="0" r="80">
      <c r="A80" s="67" t="n">
        <f aca="false" ca="false" dt2D="false" dtr="false" t="normal">+A79+1</f>
        <v>68</v>
      </c>
      <c r="B80" s="67" t="n">
        <f aca="false" ca="false" dt2D="false" dtr="false" t="normal">+B79+1</f>
        <v>68</v>
      </c>
      <c r="C80" s="68" t="s">
        <v>122</v>
      </c>
      <c r="D80" s="67" t="s">
        <v>154</v>
      </c>
      <c r="E80" s="69" t="s">
        <v>68</v>
      </c>
      <c r="F80" s="70" t="s">
        <v>58</v>
      </c>
      <c r="G80" s="70" t="n">
        <v>5</v>
      </c>
      <c r="H80" s="70" t="n">
        <v>6</v>
      </c>
      <c r="I80" s="69" t="n">
        <v>4942</v>
      </c>
      <c r="J80" s="69" t="n">
        <v>4942</v>
      </c>
      <c r="K80" s="69" t="n">
        <v>0</v>
      </c>
      <c r="L80" s="71" t="n">
        <v>206</v>
      </c>
      <c r="M80" s="72" t="n">
        <v>38936782.5</v>
      </c>
      <c r="N80" s="72" t="n"/>
      <c r="O80" s="72" t="n">
        <v>2220315.11</v>
      </c>
      <c r="P80" s="72" t="n">
        <v>0</v>
      </c>
      <c r="Q80" s="72" t="n">
        <v>582217.02</v>
      </c>
      <c r="R80" s="72" t="n">
        <v>17809546.62</v>
      </c>
      <c r="S80" s="72" t="n">
        <v>18324703.75</v>
      </c>
      <c r="T80" s="69" t="n">
        <v>6862.03</v>
      </c>
      <c r="U80" s="69" t="n">
        <v>7878.75</v>
      </c>
      <c r="V80" s="70" t="n">
        <v>2025</v>
      </c>
      <c r="W80" s="77" t="n"/>
      <c r="X80" s="74" t="n">
        <f aca="false" ca="false" dt2D="false" dtr="false" t="normal">+(J80*11.55+K80*23.1)*12*0.85</f>
        <v>582217.02</v>
      </c>
      <c r="Y80" s="77" t="e">
        <f aca="false" ca="false" dt2D="false" dtr="false" t="normal">+(J80*11.55+K80*23.1)*12*30-'[7]Приложение №1'!$S$268</f>
        <v>#REF!</v>
      </c>
      <c r="Z80" s="64" t="n"/>
      <c r="AA80" s="75" t="n">
        <f aca="false" ca="false" dt2D="false" dtr="false" t="normal">SUM(AB80:AP80)</f>
        <v>38936782.504495</v>
      </c>
      <c r="AB80" s="74" t="n">
        <v>0</v>
      </c>
      <c r="AC80" s="74" t="n">
        <v>0</v>
      </c>
      <c r="AD80" s="74" t="n">
        <v>0</v>
      </c>
      <c r="AE80" s="74" t="n">
        <v>0</v>
      </c>
      <c r="AF80" s="74" t="n">
        <v>0</v>
      </c>
      <c r="AG80" s="74" t="n">
        <v>0</v>
      </c>
      <c r="AH80" s="74" t="n">
        <v>0</v>
      </c>
      <c r="AI80" s="74" t="n">
        <v>0</v>
      </c>
      <c r="AJ80" s="74" t="n">
        <v>0</v>
      </c>
      <c r="AK80" s="74" t="n">
        <v>0</v>
      </c>
      <c r="AL80" s="74" t="n">
        <v>33912146.47</v>
      </c>
      <c r="AM80" s="74" t="n">
        <v>0</v>
      </c>
      <c r="AN80" s="74" t="n">
        <v>3893678.25</v>
      </c>
      <c r="AO80" s="74" t="n">
        <v>389367.825</v>
      </c>
      <c r="AP80" s="74" t="n">
        <v>741589.959495</v>
      </c>
      <c r="AQ80" s="5" t="n">
        <f aca="false" ca="false" dt2D="false" dtr="false" t="normal">COUNTIF(AB80:AM80, "&gt;0")</f>
        <v>1</v>
      </c>
    </row>
    <row customHeight="true" ht="12.75" outlineLevel="0" r="81">
      <c r="A81" s="67" t="n">
        <f aca="false" ca="false" dt2D="false" dtr="false" t="normal">+A80+1</f>
        <v>69</v>
      </c>
      <c r="B81" s="67" t="n">
        <f aca="false" ca="false" dt2D="false" dtr="false" t="normal">+B80+1</f>
        <v>69</v>
      </c>
      <c r="C81" s="68" t="s">
        <v>122</v>
      </c>
      <c r="D81" s="67" t="s">
        <v>155</v>
      </c>
      <c r="E81" s="69" t="s">
        <v>95</v>
      </c>
      <c r="F81" s="70" t="s">
        <v>58</v>
      </c>
      <c r="G81" s="70" t="n">
        <v>5</v>
      </c>
      <c r="H81" s="70" t="n">
        <v>4</v>
      </c>
      <c r="I81" s="69" t="n">
        <v>4313.7</v>
      </c>
      <c r="J81" s="69" t="n">
        <v>4313.7</v>
      </c>
      <c r="K81" s="69" t="n">
        <v>0</v>
      </c>
      <c r="L81" s="71" t="n">
        <v>216</v>
      </c>
      <c r="M81" s="72" t="n">
        <v>2586796.48</v>
      </c>
      <c r="N81" s="72" t="n"/>
      <c r="O81" s="72" t="n">
        <v>0</v>
      </c>
      <c r="P81" s="72" t="n">
        <v>0</v>
      </c>
      <c r="Q81" s="72" t="n">
        <v>2586796.48</v>
      </c>
      <c r="R81" s="72" t="n">
        <v>0</v>
      </c>
      <c r="S81" s="72" t="n">
        <v>0</v>
      </c>
      <c r="T81" s="69" t="n">
        <v>404.92</v>
      </c>
      <c r="U81" s="69" t="n">
        <v>599.67</v>
      </c>
      <c r="V81" s="70" t="n">
        <v>2025</v>
      </c>
      <c r="W81" s="74" t="n">
        <v>2883135.48</v>
      </c>
      <c r="X81" s="74" t="n">
        <f aca="false" ca="false" dt2D="false" dtr="false" t="normal">+(J81*11.55+K81*23.1)*12*0.85</f>
        <v>508196.99700000003</v>
      </c>
      <c r="Y81" s="74" t="n">
        <f aca="false" ca="false" dt2D="false" dtr="false" t="normal">+(J81*11.55+K81*23.1)*12*30</f>
        <v>17936364.6</v>
      </c>
      <c r="Z81" s="64" t="n"/>
      <c r="AA81" s="74" t="n">
        <f aca="false" ca="false" dt2D="false" dtr="false" t="normal">SUM(AB81:AP81)</f>
        <v>2586796.47562368</v>
      </c>
      <c r="AB81" s="74" t="n">
        <v>0</v>
      </c>
      <c r="AC81" s="74" t="n">
        <v>0</v>
      </c>
      <c r="AD81" s="74" t="n">
        <v>0</v>
      </c>
      <c r="AE81" s="74" t="n">
        <v>0</v>
      </c>
      <c r="AF81" s="74" t="n">
        <v>1746692.93</v>
      </c>
      <c r="AG81" s="74" t="n">
        <v>0</v>
      </c>
      <c r="AH81" s="74" t="n">
        <v>0</v>
      </c>
      <c r="AI81" s="74" t="n">
        <v>0</v>
      </c>
      <c r="AJ81" s="74" t="n">
        <v>0</v>
      </c>
      <c r="AK81" s="74" t="n">
        <v>0</v>
      </c>
      <c r="AL81" s="74" t="n">
        <v>0</v>
      </c>
      <c r="AM81" s="74" t="n">
        <v>0</v>
      </c>
      <c r="AN81" s="74" t="n">
        <v>776038.944</v>
      </c>
      <c r="AO81" s="74" t="n">
        <v>25867.9648</v>
      </c>
      <c r="AP81" s="74" t="n">
        <v>38196.63682368</v>
      </c>
      <c r="AQ81" s="5" t="n">
        <f aca="false" ca="false" dt2D="false" dtr="false" t="normal">COUNTIF(AB81:AM81, "&gt;0")</f>
        <v>1</v>
      </c>
    </row>
    <row customHeight="true" ht="12.75" outlineLevel="0" r="82">
      <c r="A82" s="67" t="n">
        <f aca="false" ca="false" dt2D="false" dtr="false" t="normal">+A81+1</f>
        <v>70</v>
      </c>
      <c r="B82" s="67" t="n">
        <f aca="false" ca="false" dt2D="false" dtr="false" t="normal">+B81+1</f>
        <v>70</v>
      </c>
      <c r="C82" s="68" t="s">
        <v>122</v>
      </c>
      <c r="D82" s="67" t="s">
        <v>156</v>
      </c>
      <c r="E82" s="69" t="s">
        <v>114</v>
      </c>
      <c r="F82" s="70" t="s">
        <v>58</v>
      </c>
      <c r="G82" s="70" t="n">
        <v>9</v>
      </c>
      <c r="H82" s="70" t="n">
        <v>1</v>
      </c>
      <c r="I82" s="69" t="n">
        <v>1520.3</v>
      </c>
      <c r="J82" s="69" t="n">
        <v>1470.1</v>
      </c>
      <c r="K82" s="69" t="n">
        <v>50.2</v>
      </c>
      <c r="L82" s="71" t="n">
        <v>58</v>
      </c>
      <c r="M82" s="72" t="n">
        <v>719801.24</v>
      </c>
      <c r="N82" s="72" t="n"/>
      <c r="O82" s="72" t="n">
        <v>0</v>
      </c>
      <c r="P82" s="72" t="n">
        <v>0</v>
      </c>
      <c r="Q82" s="72" t="n">
        <v>719801.24</v>
      </c>
      <c r="R82" s="72" t="n">
        <v>0</v>
      </c>
      <c r="S82" s="72" t="n">
        <v>0</v>
      </c>
      <c r="T82" s="69" t="n">
        <v>319.7</v>
      </c>
      <c r="U82" s="69" t="n">
        <v>473.46</v>
      </c>
      <c r="V82" s="70" t="n">
        <v>2025</v>
      </c>
      <c r="W82" s="74" t="n">
        <v>1104988.97</v>
      </c>
      <c r="X82" s="74" t="n">
        <f aca="false" ca="false" dt2D="false" dtr="false" t="normal">+(J82*15.35+K82*26.02)*12*0.85</f>
        <v>243496.8378</v>
      </c>
      <c r="Y82" s="74" t="n">
        <f aca="false" ca="false" dt2D="false" dtr="false" t="normal">+(J82*15.35+K82*26.02)*12*30</f>
        <v>8594006.040000001</v>
      </c>
      <c r="Z82" s="64" t="n"/>
      <c r="AA82" s="74" t="n">
        <f aca="false" ca="false" dt2D="false" dtr="false" t="normal">SUM(AB82:AP82)</f>
        <v>719801.23950984</v>
      </c>
      <c r="AB82" s="74" t="n">
        <v>0</v>
      </c>
      <c r="AC82" s="74" t="n">
        <v>0</v>
      </c>
      <c r="AD82" s="74" t="n">
        <v>0</v>
      </c>
      <c r="AE82" s="74" t="n">
        <v>0</v>
      </c>
      <c r="AF82" s="74" t="n">
        <v>486034.27</v>
      </c>
      <c r="AG82" s="74" t="n">
        <v>0</v>
      </c>
      <c r="AH82" s="74" t="n">
        <v>0</v>
      </c>
      <c r="AI82" s="74" t="n">
        <v>0</v>
      </c>
      <c r="AJ82" s="74" t="n">
        <v>0</v>
      </c>
      <c r="AK82" s="74" t="n">
        <v>0</v>
      </c>
      <c r="AL82" s="74" t="n">
        <v>0</v>
      </c>
      <c r="AM82" s="74" t="n">
        <v>0</v>
      </c>
      <c r="AN82" s="74" t="n">
        <v>215940.372</v>
      </c>
      <c r="AO82" s="74" t="n">
        <v>7198.0124</v>
      </c>
      <c r="AP82" s="74" t="n">
        <v>10628.58510984</v>
      </c>
      <c r="AQ82" s="5" t="n">
        <f aca="false" ca="false" dt2D="false" dtr="false" t="normal">COUNTIF(AB82:AM82, "&gt;0")</f>
        <v>1</v>
      </c>
    </row>
    <row customHeight="true" ht="12.75" outlineLevel="0" r="83">
      <c r="A83" s="67" t="n">
        <f aca="false" ca="false" dt2D="false" dtr="false" t="normal">+A82+1</f>
        <v>71</v>
      </c>
      <c r="B83" s="67" t="n">
        <f aca="false" ca="false" dt2D="false" dtr="false" t="normal">+B82+1</f>
        <v>71</v>
      </c>
      <c r="C83" s="68" t="s">
        <v>122</v>
      </c>
      <c r="D83" s="67" t="s">
        <v>157</v>
      </c>
      <c r="E83" s="69" t="s">
        <v>129</v>
      </c>
      <c r="F83" s="70" t="s">
        <v>58</v>
      </c>
      <c r="G83" s="70" t="n">
        <v>9</v>
      </c>
      <c r="H83" s="70" t="n">
        <v>1</v>
      </c>
      <c r="I83" s="69" t="n">
        <v>2337.7</v>
      </c>
      <c r="J83" s="69" t="n">
        <v>2245.4</v>
      </c>
      <c r="K83" s="69" t="n">
        <v>92.2999999999997</v>
      </c>
      <c r="L83" s="71" t="n">
        <v>72</v>
      </c>
      <c r="M83" s="72" t="n">
        <v>4271050</v>
      </c>
      <c r="N83" s="72" t="n"/>
      <c r="O83" s="72" t="n">
        <v>0</v>
      </c>
      <c r="P83" s="72" t="n">
        <v>0</v>
      </c>
      <c r="Q83" s="72" t="n">
        <v>2552068.72</v>
      </c>
      <c r="R83" s="72" t="n">
        <v>1718981.28</v>
      </c>
      <c r="S83" s="72" t="n">
        <v>0</v>
      </c>
      <c r="T83" s="69" t="n">
        <v>1716.42</v>
      </c>
      <c r="U83" s="69" t="n">
        <v>1827.03</v>
      </c>
      <c r="V83" s="70" t="n">
        <v>2025</v>
      </c>
      <c r="W83" s="74" t="n">
        <v>2176009.65</v>
      </c>
      <c r="X83" s="74" t="n">
        <f aca="false" ca="false" dt2D="false" dtr="false" t="normal">+(J83*15.35+K83*26.02)*12*0.85</f>
        <v>376059.06719999993</v>
      </c>
      <c r="Y83" s="74" t="n">
        <f aca="false" ca="false" dt2D="false" dtr="false" t="normal">+(J83*15.35+K83*26.02)*12*30</f>
        <v>13272672.959999997</v>
      </c>
      <c r="Z83" s="64" t="n"/>
      <c r="AA83" s="78" t="n">
        <f aca="false" ca="false" dt2D="false" dtr="false" t="normal">SUM(AB83:AP83)</f>
        <v>4271050.0012</v>
      </c>
      <c r="AB83" s="74" t="n">
        <v>0</v>
      </c>
      <c r="AC83" s="74" t="n">
        <v>0</v>
      </c>
      <c r="AD83" s="74" t="n">
        <v>0</v>
      </c>
      <c r="AE83" s="74" t="n">
        <v>0</v>
      </c>
      <c r="AF83" s="74" t="n">
        <v>0</v>
      </c>
      <c r="AG83" s="74" t="n">
        <v>0</v>
      </c>
      <c r="AH83" s="74" t="n">
        <v>0</v>
      </c>
      <c r="AI83" s="74" t="n">
        <v>4012463.55</v>
      </c>
      <c r="AJ83" s="74" t="n">
        <v>0</v>
      </c>
      <c r="AK83" s="74" t="n">
        <v>0</v>
      </c>
      <c r="AL83" s="74" t="n">
        <v>0</v>
      </c>
      <c r="AM83" s="74" t="n">
        <v>0</v>
      </c>
      <c r="AN83" s="74" t="n">
        <v>128131.5</v>
      </c>
      <c r="AO83" s="74" t="n">
        <v>42710.5</v>
      </c>
      <c r="AP83" s="74" t="n">
        <v>87744.4512</v>
      </c>
      <c r="AQ83" s="5" t="n">
        <f aca="false" ca="false" dt2D="false" dtr="false" t="normal">COUNTIF(AB83:AM83, "&gt;0")</f>
        <v>1</v>
      </c>
    </row>
    <row customHeight="true" ht="12.75" outlineLevel="0" r="84">
      <c r="A84" s="67" t="n">
        <f aca="false" ca="false" dt2D="false" dtr="false" t="normal">+A83+1</f>
        <v>72</v>
      </c>
      <c r="B84" s="67" t="n">
        <f aca="false" ca="false" dt2D="false" dtr="false" t="normal">+B83+1</f>
        <v>72</v>
      </c>
      <c r="C84" s="68" t="s">
        <v>122</v>
      </c>
      <c r="D84" s="67" t="s">
        <v>158</v>
      </c>
      <c r="E84" s="69" t="s">
        <v>78</v>
      </c>
      <c r="F84" s="70" t="s">
        <v>58</v>
      </c>
      <c r="G84" s="70" t="n">
        <v>4</v>
      </c>
      <c r="H84" s="70" t="n">
        <v>6</v>
      </c>
      <c r="I84" s="69" t="n">
        <v>3605.9</v>
      </c>
      <c r="J84" s="69" t="n">
        <v>3605.9</v>
      </c>
      <c r="K84" s="69" t="n">
        <v>0</v>
      </c>
      <c r="L84" s="71" t="n">
        <v>152</v>
      </c>
      <c r="M84" s="72" t="n">
        <v>2162350.05</v>
      </c>
      <c r="N84" s="72" t="n"/>
      <c r="O84" s="72" t="n">
        <v>0</v>
      </c>
      <c r="P84" s="72" t="n">
        <v>0</v>
      </c>
      <c r="Q84" s="72" t="n">
        <v>2162350.05</v>
      </c>
      <c r="R84" s="72" t="n">
        <v>0</v>
      </c>
      <c r="S84" s="72" t="n">
        <v>0</v>
      </c>
      <c r="T84" s="69" t="n">
        <v>404.92</v>
      </c>
      <c r="U84" s="69" t="n">
        <v>599.67</v>
      </c>
      <c r="V84" s="70" t="n">
        <v>2025</v>
      </c>
      <c r="W84" s="74" t="n">
        <v>2340598.04</v>
      </c>
      <c r="X84" s="74" t="n">
        <f aca="false" ca="false" dt2D="false" dtr="false" t="normal">+(J84*11.55+K84*23.1)*12*0.85</f>
        <v>424811.079</v>
      </c>
      <c r="Y84" s="74" t="n">
        <f aca="false" ca="false" dt2D="false" dtr="false" t="normal">+(J84*11.55+K84*23.1)*12*30</f>
        <v>14993332.200000001</v>
      </c>
      <c r="Z84" s="64" t="n"/>
      <c r="AA84" s="74" t="n">
        <f aca="false" ca="false" dt2D="false" dtr="false" t="normal">SUM(AB84:AP84)</f>
        <v>2162350.0463383</v>
      </c>
      <c r="AB84" s="74" t="n">
        <v>0</v>
      </c>
      <c r="AC84" s="74" t="n">
        <v>0</v>
      </c>
      <c r="AD84" s="74" t="n">
        <v>0</v>
      </c>
      <c r="AE84" s="74" t="n">
        <v>0</v>
      </c>
      <c r="AF84" s="74" t="n">
        <v>1460092.27</v>
      </c>
      <c r="AG84" s="74" t="n">
        <v>0</v>
      </c>
      <c r="AH84" s="74" t="n">
        <v>0</v>
      </c>
      <c r="AI84" s="74" t="n">
        <v>0</v>
      </c>
      <c r="AJ84" s="74" t="n">
        <v>0</v>
      </c>
      <c r="AK84" s="74" t="n">
        <v>0</v>
      </c>
      <c r="AL84" s="74" t="n">
        <v>0</v>
      </c>
      <c r="AM84" s="74" t="n">
        <v>0</v>
      </c>
      <c r="AN84" s="74" t="n">
        <v>648705.015</v>
      </c>
      <c r="AO84" s="74" t="n">
        <v>21623.5005</v>
      </c>
      <c r="AP84" s="74" t="n">
        <v>31929.2608383</v>
      </c>
      <c r="AQ84" s="5" t="n">
        <f aca="false" ca="false" dt2D="false" dtr="false" t="normal">COUNTIF(AB84:AM84, "&gt;0")</f>
        <v>1</v>
      </c>
    </row>
    <row customHeight="true" ht="12.75" outlineLevel="0" r="85">
      <c r="A85" s="67" t="n">
        <f aca="false" ca="false" dt2D="false" dtr="false" t="normal">+A84+1</f>
        <v>73</v>
      </c>
      <c r="B85" s="67" t="n">
        <f aca="false" ca="false" dt2D="false" dtr="false" t="normal">+B84+1</f>
        <v>73</v>
      </c>
      <c r="C85" s="68" t="s">
        <v>122</v>
      </c>
      <c r="D85" s="67" t="s">
        <v>159</v>
      </c>
      <c r="E85" s="69" t="s">
        <v>78</v>
      </c>
      <c r="F85" s="70" t="s">
        <v>58</v>
      </c>
      <c r="G85" s="70" t="n">
        <v>5</v>
      </c>
      <c r="H85" s="70" t="n">
        <v>4</v>
      </c>
      <c r="I85" s="69" t="n">
        <v>4306.9</v>
      </c>
      <c r="J85" s="69" t="n">
        <v>4306.9</v>
      </c>
      <c r="K85" s="69" t="n">
        <v>0</v>
      </c>
      <c r="L85" s="71" t="n">
        <v>207</v>
      </c>
      <c r="M85" s="72" t="n">
        <v>2582718.72</v>
      </c>
      <c r="N85" s="72" t="n"/>
      <c r="O85" s="72" t="n">
        <v>0</v>
      </c>
      <c r="P85" s="72" t="n">
        <v>0</v>
      </c>
      <c r="Q85" s="72" t="n">
        <v>2582718.72</v>
      </c>
      <c r="R85" s="72" t="n">
        <v>0</v>
      </c>
      <c r="S85" s="72" t="n">
        <v>0</v>
      </c>
      <c r="T85" s="69" t="n">
        <v>404.92</v>
      </c>
      <c r="U85" s="69" t="n">
        <v>599.67</v>
      </c>
      <c r="V85" s="70" t="n">
        <v>2025</v>
      </c>
      <c r="W85" s="74" t="n">
        <v>2988336.08</v>
      </c>
      <c r="X85" s="74" t="n">
        <f aca="false" ca="false" dt2D="false" dtr="false" t="normal">+(J85*11.55+K85*23.1)*12*0.85</f>
        <v>507395.88899999997</v>
      </c>
      <c r="Y85" s="74" t="n">
        <f aca="false" ca="false" dt2D="false" dtr="false" t="normal">+(J85*11.55+K85*23.1)*12*30</f>
        <v>17908090.2</v>
      </c>
      <c r="Z85" s="64" t="n"/>
      <c r="AA85" s="74" t="n">
        <f aca="false" ca="false" dt2D="false" dtr="false" t="normal">SUM(AB85:AP85)</f>
        <v>2582718.7178195203</v>
      </c>
      <c r="AB85" s="74" t="n">
        <v>0</v>
      </c>
      <c r="AC85" s="74" t="n">
        <v>0</v>
      </c>
      <c r="AD85" s="74" t="n">
        <v>0</v>
      </c>
      <c r="AE85" s="74" t="n">
        <v>0</v>
      </c>
      <c r="AF85" s="74" t="n">
        <v>1743939.49</v>
      </c>
      <c r="AG85" s="74" t="n">
        <v>0</v>
      </c>
      <c r="AH85" s="74" t="n">
        <v>0</v>
      </c>
      <c r="AI85" s="74" t="n">
        <v>0</v>
      </c>
      <c r="AJ85" s="74" t="n">
        <v>0</v>
      </c>
      <c r="AK85" s="74" t="n">
        <v>0</v>
      </c>
      <c r="AL85" s="74" t="n">
        <v>0</v>
      </c>
      <c r="AM85" s="74" t="n">
        <v>0</v>
      </c>
      <c r="AN85" s="74" t="n">
        <v>774815.616</v>
      </c>
      <c r="AO85" s="74" t="n">
        <v>25827.1872</v>
      </c>
      <c r="AP85" s="74" t="n">
        <v>38136.42461952</v>
      </c>
      <c r="AQ85" s="5" t="n">
        <f aca="false" ca="false" dt2D="false" dtr="false" t="normal">COUNTIF(AB85:AM85, "&gt;0")</f>
        <v>1</v>
      </c>
    </row>
    <row customHeight="true" ht="12.75" outlineLevel="0" r="86">
      <c r="A86" s="67" t="n">
        <f aca="false" ca="false" dt2D="false" dtr="false" t="normal">+A85+1</f>
        <v>74</v>
      </c>
      <c r="B86" s="67" t="n">
        <f aca="false" ca="false" dt2D="false" dtr="false" t="normal">+B85+1</f>
        <v>74</v>
      </c>
      <c r="C86" s="68" t="s">
        <v>122</v>
      </c>
      <c r="D86" s="67" t="s">
        <v>160</v>
      </c>
      <c r="E86" s="69" t="s">
        <v>89</v>
      </c>
      <c r="F86" s="70" t="s">
        <v>58</v>
      </c>
      <c r="G86" s="70" t="n">
        <v>5</v>
      </c>
      <c r="H86" s="70" t="n">
        <v>4</v>
      </c>
      <c r="I86" s="69" t="n">
        <v>4286.3</v>
      </c>
      <c r="J86" s="69" t="n">
        <v>4286.3</v>
      </c>
      <c r="K86" s="69" t="n">
        <v>0</v>
      </c>
      <c r="L86" s="71" t="n">
        <v>205</v>
      </c>
      <c r="M86" s="72" t="n">
        <v>2570365.52</v>
      </c>
      <c r="N86" s="72" t="n"/>
      <c r="O86" s="72" t="n">
        <v>0</v>
      </c>
      <c r="P86" s="72" t="n">
        <v>0</v>
      </c>
      <c r="Q86" s="72" t="n">
        <v>2570365.52</v>
      </c>
      <c r="R86" s="72" t="n">
        <v>0</v>
      </c>
      <c r="S86" s="72" t="n">
        <v>0</v>
      </c>
      <c r="T86" s="69" t="n">
        <v>404.92</v>
      </c>
      <c r="U86" s="69" t="n">
        <v>599.67</v>
      </c>
      <c r="V86" s="70" t="n">
        <v>2025</v>
      </c>
      <c r="W86" s="74" t="n">
        <v>2915528.57</v>
      </c>
      <c r="X86" s="74" t="n">
        <f aca="false" ca="false" dt2D="false" dtr="false" t="normal">+(J86*11.55+K86*23.1)*12*0.85</f>
        <v>504969.003</v>
      </c>
      <c r="Y86" s="74" t="n">
        <f aca="false" ca="false" dt2D="false" dtr="false" t="normal">+(J86*11.55+K86*23.1)*12*30</f>
        <v>17822435.400000002</v>
      </c>
      <c r="Z86" s="64" t="n"/>
      <c r="AA86" s="74" t="n">
        <f aca="false" ca="false" dt2D="false" dtr="false" t="normal">SUM(AB86:AP86)</f>
        <v>2570365.51846832</v>
      </c>
      <c r="AB86" s="74" t="n">
        <v>0</v>
      </c>
      <c r="AC86" s="74" t="n">
        <v>0</v>
      </c>
      <c r="AD86" s="74" t="n">
        <v>0</v>
      </c>
      <c r="AE86" s="74" t="n">
        <v>0</v>
      </c>
      <c r="AF86" s="74" t="n">
        <v>1735598.19</v>
      </c>
      <c r="AG86" s="74" t="n">
        <v>0</v>
      </c>
      <c r="AH86" s="74" t="n">
        <v>0</v>
      </c>
      <c r="AI86" s="74" t="n">
        <v>0</v>
      </c>
      <c r="AJ86" s="74" t="n">
        <v>0</v>
      </c>
      <c r="AK86" s="74" t="n">
        <v>0</v>
      </c>
      <c r="AL86" s="74" t="n">
        <v>0</v>
      </c>
      <c r="AM86" s="74" t="n">
        <v>0</v>
      </c>
      <c r="AN86" s="74" t="n">
        <v>771109.656</v>
      </c>
      <c r="AO86" s="74" t="n">
        <v>25703.6552</v>
      </c>
      <c r="AP86" s="74" t="n">
        <v>37954.01726832</v>
      </c>
      <c r="AQ86" s="5" t="n">
        <f aca="false" ca="false" dt2D="false" dtr="false" t="normal">COUNTIF(AB86:AM86, "&gt;0")</f>
        <v>1</v>
      </c>
    </row>
    <row customHeight="true" ht="12.75" outlineLevel="0" r="87">
      <c r="A87" s="67" t="n">
        <f aca="false" ca="false" dt2D="false" dtr="false" t="normal">+A86+1</f>
        <v>75</v>
      </c>
      <c r="B87" s="67" t="n">
        <f aca="false" ca="false" dt2D="false" dtr="false" t="normal">+B86+1</f>
        <v>75</v>
      </c>
      <c r="C87" s="68" t="s">
        <v>122</v>
      </c>
      <c r="D87" s="67" t="s">
        <v>161</v>
      </c>
      <c r="E87" s="69" t="s">
        <v>89</v>
      </c>
      <c r="F87" s="70" t="s">
        <v>58</v>
      </c>
      <c r="G87" s="70" t="n">
        <v>5</v>
      </c>
      <c r="H87" s="70" t="n">
        <v>4</v>
      </c>
      <c r="I87" s="69" t="n">
        <v>4323.9</v>
      </c>
      <c r="J87" s="69" t="n">
        <v>4323.9</v>
      </c>
      <c r="K87" s="69" t="n">
        <v>0</v>
      </c>
      <c r="L87" s="71" t="n">
        <v>199</v>
      </c>
      <c r="M87" s="72" t="n">
        <v>2592913.11</v>
      </c>
      <c r="N87" s="72" t="n"/>
      <c r="O87" s="72" t="n">
        <v>0</v>
      </c>
      <c r="P87" s="72" t="n">
        <v>0</v>
      </c>
      <c r="Q87" s="72" t="n">
        <v>2592913.11</v>
      </c>
      <c r="R87" s="72" t="n">
        <v>0</v>
      </c>
      <c r="S87" s="72" t="n">
        <v>0</v>
      </c>
      <c r="T87" s="69" t="n">
        <v>404.92</v>
      </c>
      <c r="U87" s="69" t="n">
        <v>599.67</v>
      </c>
      <c r="V87" s="70" t="n">
        <v>2025</v>
      </c>
      <c r="W87" s="74" t="n">
        <v>2938332.23</v>
      </c>
      <c r="X87" s="74" t="n">
        <f aca="false" ca="false" dt2D="false" dtr="false" t="normal">+(J87*11.55+K87*23.1)*12*0.85</f>
        <v>509398.65900000004</v>
      </c>
      <c r="Y87" s="74" t="n">
        <f aca="false" ca="false" dt2D="false" dtr="false" t="normal">+(J87*11.55+K87*23.1)*12*30</f>
        <v>17978776.200000003</v>
      </c>
      <c r="Z87" s="64" t="n"/>
      <c r="AA87" s="74" t="n">
        <f aca="false" ca="false" dt2D="false" dtr="false" t="normal">SUM(AB87:AP87)</f>
        <v>2592913.1090822597</v>
      </c>
      <c r="AB87" s="74" t="n">
        <v>0</v>
      </c>
      <c r="AC87" s="74" t="n">
        <v>0</v>
      </c>
      <c r="AD87" s="74" t="n">
        <v>0</v>
      </c>
      <c r="AE87" s="74" t="n">
        <v>0</v>
      </c>
      <c r="AF87" s="74" t="n">
        <v>1750823.09</v>
      </c>
      <c r="AG87" s="74" t="n">
        <v>0</v>
      </c>
      <c r="AH87" s="74" t="n">
        <v>0</v>
      </c>
      <c r="AI87" s="74" t="n">
        <v>0</v>
      </c>
      <c r="AJ87" s="74" t="n">
        <v>0</v>
      </c>
      <c r="AK87" s="74" t="n">
        <v>0</v>
      </c>
      <c r="AL87" s="74" t="n">
        <v>0</v>
      </c>
      <c r="AM87" s="74" t="n">
        <v>0</v>
      </c>
      <c r="AN87" s="74" t="n">
        <v>777873.933</v>
      </c>
      <c r="AO87" s="74" t="n">
        <v>25929.1311</v>
      </c>
      <c r="AP87" s="74" t="n">
        <v>38286.95498226</v>
      </c>
      <c r="AQ87" s="5" t="n">
        <f aca="false" ca="false" dt2D="false" dtr="false" t="normal">COUNTIF(AB87:AM87, "&gt;0")</f>
        <v>1</v>
      </c>
    </row>
    <row customHeight="true" ht="12.75" outlineLevel="0" r="88">
      <c r="A88" s="67" t="n">
        <f aca="false" ca="false" dt2D="false" dtr="false" t="normal">+A87+1</f>
        <v>76</v>
      </c>
      <c r="B88" s="67" t="n">
        <f aca="false" ca="false" dt2D="false" dtr="false" t="normal">+B87+1</f>
        <v>76</v>
      </c>
      <c r="C88" s="68" t="s">
        <v>122</v>
      </c>
      <c r="D88" s="67" t="s">
        <v>162</v>
      </c>
      <c r="E88" s="69" t="s">
        <v>68</v>
      </c>
      <c r="F88" s="70" t="s">
        <v>58</v>
      </c>
      <c r="G88" s="70" t="n">
        <v>4</v>
      </c>
      <c r="H88" s="70" t="n">
        <v>2</v>
      </c>
      <c r="I88" s="69" t="n">
        <v>2192.6</v>
      </c>
      <c r="J88" s="69" t="n">
        <v>1960.1</v>
      </c>
      <c r="K88" s="69" t="n">
        <v>0</v>
      </c>
      <c r="L88" s="71" t="n">
        <v>86</v>
      </c>
      <c r="M88" s="72" t="n">
        <v>2584137.04</v>
      </c>
      <c r="N88" s="72" t="n"/>
      <c r="O88" s="72" t="n">
        <v>0</v>
      </c>
      <c r="P88" s="72" t="n">
        <v>0</v>
      </c>
      <c r="Q88" s="72" t="n">
        <v>230919.38</v>
      </c>
      <c r="R88" s="72" t="n">
        <v>2353217.66</v>
      </c>
      <c r="S88" s="72" t="n">
        <v>0</v>
      </c>
      <c r="T88" s="69" t="n">
        <v>1148.24</v>
      </c>
      <c r="U88" s="69" t="n">
        <v>1318.37</v>
      </c>
      <c r="V88" s="70" t="n">
        <v>2025</v>
      </c>
      <c r="W88" s="77" t="n"/>
      <c r="X88" s="74" t="n">
        <f aca="false" ca="false" dt2D="false" dtr="false" t="normal">+(J88*11.55+K88*23.1)*12*0.85</f>
        <v>230919.381</v>
      </c>
      <c r="Y88" s="77" t="e">
        <f aca="false" ca="false" dt2D="false" dtr="false" t="normal">+(J88*11.55+K88*23.1)*12*30-'[9]Приложение №1'!$S$159-'[6]Приложение №1'!$S$260-'[6]Приложение №1'!$S$460</f>
        <v>#REF!</v>
      </c>
      <c r="Z88" s="64" t="n"/>
      <c r="AA88" s="74" t="n">
        <f aca="false" ca="false" dt2D="false" dtr="false" t="normal">SUM(AB88:AP88)</f>
        <v>2584137.0384638403</v>
      </c>
      <c r="AB88" s="74" t="n">
        <v>0</v>
      </c>
      <c r="AC88" s="74" t="n">
        <v>2250664.49</v>
      </c>
      <c r="AD88" s="74" t="n">
        <v>0</v>
      </c>
      <c r="AE88" s="74" t="n">
        <v>0</v>
      </c>
      <c r="AF88" s="74" t="n">
        <v>0</v>
      </c>
      <c r="AG88" s="74" t="n">
        <v>0</v>
      </c>
      <c r="AH88" s="74" t="n">
        <v>0</v>
      </c>
      <c r="AI88" s="74" t="n">
        <v>0</v>
      </c>
      <c r="AJ88" s="74" t="n">
        <v>0</v>
      </c>
      <c r="AK88" s="74" t="n">
        <v>0</v>
      </c>
      <c r="AL88" s="74" t="n">
        <v>0</v>
      </c>
      <c r="AM88" s="74" t="n">
        <v>0</v>
      </c>
      <c r="AN88" s="74" t="n">
        <v>258413.704</v>
      </c>
      <c r="AO88" s="74" t="n">
        <v>25841.3704</v>
      </c>
      <c r="AP88" s="74" t="n">
        <v>49217.47406384</v>
      </c>
      <c r="AQ88" s="5" t="n">
        <f aca="false" ca="false" dt2D="false" dtr="false" t="normal">COUNTIF(AB88:AM88, "&gt;0")</f>
        <v>1</v>
      </c>
    </row>
    <row customHeight="true" ht="12.75" outlineLevel="0" r="89">
      <c r="A89" s="67" t="n">
        <f aca="false" ca="false" dt2D="false" dtr="false" t="normal">+A88+1</f>
        <v>77</v>
      </c>
      <c r="B89" s="67" t="n">
        <f aca="false" ca="false" dt2D="false" dtr="false" t="normal">+B88+1</f>
        <v>77</v>
      </c>
      <c r="C89" s="68" t="s">
        <v>122</v>
      </c>
      <c r="D89" s="67" t="s">
        <v>163</v>
      </c>
      <c r="E89" s="69" t="s">
        <v>114</v>
      </c>
      <c r="F89" s="70" t="s">
        <v>58</v>
      </c>
      <c r="G89" s="70" t="n">
        <v>4</v>
      </c>
      <c r="H89" s="70" t="n">
        <v>3</v>
      </c>
      <c r="I89" s="69" t="n">
        <v>4132.42</v>
      </c>
      <c r="J89" s="69" t="n">
        <v>3740.02</v>
      </c>
      <c r="K89" s="69" t="n">
        <v>392.4</v>
      </c>
      <c r="L89" s="71" t="n">
        <v>277</v>
      </c>
      <c r="M89" s="72" t="n">
        <v>32558304.08</v>
      </c>
      <c r="N89" s="72" t="n"/>
      <c r="O89" s="72" t="n">
        <v>4634788.09</v>
      </c>
      <c r="P89" s="72" t="n">
        <v>0</v>
      </c>
      <c r="Q89" s="72" t="n">
        <v>533069.04</v>
      </c>
      <c r="R89" s="72" t="n">
        <v>14578786.41</v>
      </c>
      <c r="S89" s="72" t="n">
        <v>12811660.53</v>
      </c>
      <c r="T89" s="69" t="n">
        <v>6862.03</v>
      </c>
      <c r="U89" s="69" t="n">
        <v>7878.75</v>
      </c>
      <c r="V89" s="70" t="n">
        <v>2025</v>
      </c>
      <c r="W89" s="77" t="n"/>
      <c r="X89" s="74" t="n">
        <f aca="false" ca="false" dt2D="false" dtr="false" t="normal">+(J89*11.55+K89*23.1)*12*0.85</f>
        <v>533069.0442</v>
      </c>
      <c r="Y89" s="77" t="e">
        <f aca="false" ca="false" dt2D="false" dtr="false" t="normal">+(J89*11.55+K89*23.1)*12*30-'[9]Приложение №1'!$S$235-'[9]Приложение №1'!$S$420-'[7]Приложение №1'!$S$623</f>
        <v>#REF!</v>
      </c>
      <c r="Z89" s="64" t="n"/>
      <c r="AA89" s="74" t="n">
        <f aca="false" ca="false" dt2D="false" dtr="false" t="normal">SUM(AB89:AP89)</f>
        <v>32558304.078307685</v>
      </c>
      <c r="AB89" s="74" t="n">
        <v>0</v>
      </c>
      <c r="AC89" s="74" t="n">
        <v>0</v>
      </c>
      <c r="AD89" s="74" t="n">
        <v>0</v>
      </c>
      <c r="AE89" s="74" t="n">
        <v>0</v>
      </c>
      <c r="AF89" s="74" t="n">
        <v>0</v>
      </c>
      <c r="AG89" s="74" t="n">
        <v>0</v>
      </c>
      <c r="AH89" s="74" t="n">
        <v>0</v>
      </c>
      <c r="AI89" s="74" t="n">
        <v>0</v>
      </c>
      <c r="AJ89" s="74" t="n">
        <v>0</v>
      </c>
      <c r="AK89" s="74" t="n">
        <v>0</v>
      </c>
      <c r="AL89" s="74" t="n">
        <v>28356785.17</v>
      </c>
      <c r="AM89" s="74" t="n">
        <v>0</v>
      </c>
      <c r="AN89" s="74" t="n">
        <v>3255830.408</v>
      </c>
      <c r="AO89" s="74" t="n">
        <v>325583.0408</v>
      </c>
      <c r="AP89" s="74" t="n">
        <v>620105.45950768</v>
      </c>
      <c r="AQ89" s="5" t="n">
        <f aca="false" ca="false" dt2D="false" dtr="false" t="normal">COUNTIF(AB89:AM89, "&gt;0")</f>
        <v>1</v>
      </c>
    </row>
    <row customHeight="true" ht="12.75" outlineLevel="0" r="90">
      <c r="A90" s="67" t="n">
        <f aca="false" ca="false" dt2D="false" dtr="false" t="normal">+A89+1</f>
        <v>78</v>
      </c>
      <c r="B90" s="67" t="n">
        <f aca="false" ca="false" dt2D="false" dtr="false" t="normal">+B89+1</f>
        <v>78</v>
      </c>
      <c r="C90" s="68" t="s">
        <v>122</v>
      </c>
      <c r="D90" s="67" t="s">
        <v>164</v>
      </c>
      <c r="E90" s="69" t="s">
        <v>83</v>
      </c>
      <c r="F90" s="70" t="s">
        <v>58</v>
      </c>
      <c r="G90" s="70" t="n">
        <v>5</v>
      </c>
      <c r="H90" s="70" t="n">
        <v>4</v>
      </c>
      <c r="I90" s="69" t="n">
        <v>4397.6</v>
      </c>
      <c r="J90" s="69" t="n">
        <v>4306.8</v>
      </c>
      <c r="K90" s="69" t="n">
        <v>90.8000000000002</v>
      </c>
      <c r="L90" s="71" t="n">
        <v>188</v>
      </c>
      <c r="M90" s="72" t="n">
        <v>2637108.79</v>
      </c>
      <c r="N90" s="72" t="n"/>
      <c r="O90" s="72" t="n">
        <v>0</v>
      </c>
      <c r="P90" s="72" t="n">
        <v>0</v>
      </c>
      <c r="Q90" s="72" t="n">
        <v>2637108.79</v>
      </c>
      <c r="R90" s="72" t="n">
        <v>0</v>
      </c>
      <c r="S90" s="72" t="n">
        <v>0</v>
      </c>
      <c r="T90" s="69" t="n">
        <v>404.92</v>
      </c>
      <c r="U90" s="69" t="n">
        <v>599.67</v>
      </c>
      <c r="V90" s="70" t="n">
        <v>2025</v>
      </c>
      <c r="W90" s="74" t="n">
        <v>3244513.85</v>
      </c>
      <c r="X90" s="74" t="n">
        <f aca="false" ca="false" dt2D="false" dtr="false" t="normal">+(J90*11.55+K90*23.1)*12*0.85</f>
        <v>528778.4040000001</v>
      </c>
      <c r="Y90" s="74" t="n">
        <f aca="false" ca="false" dt2D="false" dtr="false" t="normal">+(J90*11.55+K90*23.1)*12*30</f>
        <v>18662767.200000003</v>
      </c>
      <c r="Z90" s="64" t="n"/>
      <c r="AA90" s="74" t="n">
        <f aca="false" ca="false" dt2D="false" dtr="false" t="normal">SUM(AB90:AP90)</f>
        <v>2637108.7932931404</v>
      </c>
      <c r="AB90" s="74" t="n">
        <v>0</v>
      </c>
      <c r="AC90" s="74" t="n">
        <v>0</v>
      </c>
      <c r="AD90" s="74" t="n">
        <v>0</v>
      </c>
      <c r="AE90" s="74" t="n">
        <v>0</v>
      </c>
      <c r="AF90" s="74" t="n">
        <v>1780665.52</v>
      </c>
      <c r="AG90" s="74" t="n">
        <v>0</v>
      </c>
      <c r="AH90" s="74" t="n">
        <v>0</v>
      </c>
      <c r="AI90" s="74" t="n">
        <v>0</v>
      </c>
      <c r="AJ90" s="74" t="n">
        <v>0</v>
      </c>
      <c r="AK90" s="74" t="n">
        <v>0</v>
      </c>
      <c r="AL90" s="74" t="n">
        <v>0</v>
      </c>
      <c r="AM90" s="74" t="n">
        <v>0</v>
      </c>
      <c r="AN90" s="74" t="n">
        <v>791132.637</v>
      </c>
      <c r="AO90" s="74" t="n">
        <v>26371.0879</v>
      </c>
      <c r="AP90" s="74" t="n">
        <v>38939.54839314</v>
      </c>
      <c r="AQ90" s="5" t="n">
        <f aca="false" ca="false" dt2D="false" dtr="false" t="normal">COUNTIF(AB90:AM90, "&gt;0")</f>
        <v>1</v>
      </c>
    </row>
    <row customHeight="true" ht="12.75" outlineLevel="0" r="91">
      <c r="A91" s="67" t="n">
        <f aca="false" ca="false" dt2D="false" dtr="false" t="normal">+A90+1</f>
        <v>79</v>
      </c>
      <c r="B91" s="67" t="n">
        <f aca="false" ca="false" dt2D="false" dtr="false" t="normal">+B90+1</f>
        <v>79</v>
      </c>
      <c r="C91" s="68" t="s">
        <v>122</v>
      </c>
      <c r="D91" s="67" t="s">
        <v>165</v>
      </c>
      <c r="E91" s="69" t="s">
        <v>105</v>
      </c>
      <c r="F91" s="70" t="s">
        <v>58</v>
      </c>
      <c r="G91" s="70" t="n">
        <v>5</v>
      </c>
      <c r="H91" s="70" t="n">
        <v>6</v>
      </c>
      <c r="I91" s="69" t="n">
        <v>6184.9</v>
      </c>
      <c r="J91" s="69" t="n">
        <v>6184.9</v>
      </c>
      <c r="K91" s="69" t="n">
        <v>0</v>
      </c>
      <c r="L91" s="71" t="n">
        <v>310</v>
      </c>
      <c r="M91" s="72" t="n">
        <v>3708898.98</v>
      </c>
      <c r="N91" s="72" t="n"/>
      <c r="O91" s="72" t="n">
        <v>0</v>
      </c>
      <c r="P91" s="72" t="n">
        <v>0</v>
      </c>
      <c r="Q91" s="72" t="n">
        <v>3708898.98</v>
      </c>
      <c r="R91" s="72" t="n">
        <v>0</v>
      </c>
      <c r="S91" s="72" t="n">
        <v>0</v>
      </c>
      <c r="T91" s="69" t="n">
        <v>404.92</v>
      </c>
      <c r="U91" s="69" t="n">
        <v>599.67</v>
      </c>
      <c r="V91" s="70" t="n">
        <v>2025</v>
      </c>
      <c r="W91" s="74" t="n">
        <v>4082746.74</v>
      </c>
      <c r="X91" s="74" t="n">
        <f aca="false" ca="false" dt2D="false" dtr="false" t="normal">+(J91*11.55+K91*23.1)*12*0.85</f>
        <v>728643.069</v>
      </c>
      <c r="Y91" s="74" t="n">
        <f aca="false" ca="false" dt2D="false" dtr="false" t="normal">+(J91*11.55+K91*23.1)*12*30</f>
        <v>25716814.2</v>
      </c>
      <c r="Z91" s="64" t="n"/>
      <c r="AA91" s="74" t="n">
        <f aca="false" ca="false" dt2D="false" dtr="false" t="normal">SUM(AB91:AP91)</f>
        <v>3708898.97613868</v>
      </c>
      <c r="AB91" s="74" t="n">
        <v>0</v>
      </c>
      <c r="AC91" s="74" t="n">
        <v>0</v>
      </c>
      <c r="AD91" s="74" t="n">
        <v>0</v>
      </c>
      <c r="AE91" s="74" t="n">
        <v>0</v>
      </c>
      <c r="AF91" s="74" t="n">
        <v>2504374.69</v>
      </c>
      <c r="AG91" s="74" t="n">
        <v>0</v>
      </c>
      <c r="AH91" s="74" t="n">
        <v>0</v>
      </c>
      <c r="AI91" s="74" t="n">
        <v>0</v>
      </c>
      <c r="AJ91" s="74" t="n">
        <v>0</v>
      </c>
      <c r="AK91" s="74" t="n">
        <v>0</v>
      </c>
      <c r="AL91" s="74" t="n">
        <v>0</v>
      </c>
      <c r="AM91" s="74" t="n">
        <v>0</v>
      </c>
      <c r="AN91" s="74" t="n">
        <v>1112669.694</v>
      </c>
      <c r="AO91" s="74" t="n">
        <v>37088.9898</v>
      </c>
      <c r="AP91" s="74" t="n">
        <v>54765.60233868</v>
      </c>
      <c r="AQ91" s="5" t="n">
        <f aca="false" ca="false" dt2D="false" dtr="false" t="normal">COUNTIF(AB91:AM91, "&gt;0")</f>
        <v>1</v>
      </c>
    </row>
    <row customHeight="true" ht="12.75" outlineLevel="0" r="92">
      <c r="A92" s="67" t="n">
        <f aca="false" ca="false" dt2D="false" dtr="false" t="normal">+A91+1</f>
        <v>80</v>
      </c>
      <c r="B92" s="67" t="n">
        <f aca="false" ca="false" dt2D="false" dtr="false" t="normal">+B91+1</f>
        <v>80</v>
      </c>
      <c r="C92" s="68" t="s">
        <v>122</v>
      </c>
      <c r="D92" s="67" t="s">
        <v>166</v>
      </c>
      <c r="E92" s="69" t="s">
        <v>78</v>
      </c>
      <c r="F92" s="70" t="s">
        <v>58</v>
      </c>
      <c r="G92" s="70" t="n">
        <v>5</v>
      </c>
      <c r="H92" s="70" t="n">
        <v>6</v>
      </c>
      <c r="I92" s="69" t="n">
        <v>6228.5</v>
      </c>
      <c r="J92" s="69" t="n">
        <v>6228.5</v>
      </c>
      <c r="K92" s="69" t="n">
        <v>0</v>
      </c>
      <c r="L92" s="71" t="n">
        <v>277</v>
      </c>
      <c r="M92" s="72" t="n">
        <v>3735044.6</v>
      </c>
      <c r="N92" s="72" t="n"/>
      <c r="O92" s="72" t="n">
        <v>0</v>
      </c>
      <c r="P92" s="72" t="n">
        <v>0</v>
      </c>
      <c r="Q92" s="72" t="n">
        <v>3735044.6</v>
      </c>
      <c r="R92" s="72" t="n">
        <v>0</v>
      </c>
      <c r="S92" s="72" t="n">
        <v>0</v>
      </c>
      <c r="T92" s="69" t="n">
        <v>404.92</v>
      </c>
      <c r="U92" s="69" t="n">
        <v>599.67</v>
      </c>
      <c r="V92" s="70" t="n">
        <v>2025</v>
      </c>
      <c r="W92" s="74" t="n">
        <v>4168420.44</v>
      </c>
      <c r="X92" s="74" t="n">
        <f aca="false" ca="false" dt2D="false" dtr="false" t="normal">+(J92*11.55+K92*23.1)*12*0.85</f>
        <v>733779.5850000001</v>
      </c>
      <c r="Y92" s="74" t="n">
        <f aca="false" ca="false" dt2D="false" dtr="false" t="normal">+(J92*11.55+K92*23.1)*12*30</f>
        <v>25898103.000000004</v>
      </c>
      <c r="Z92" s="64" t="n"/>
      <c r="AA92" s="74" t="n">
        <f aca="false" ca="false" dt2D="false" dtr="false" t="normal">SUM(AB92:AP92)</f>
        <v>3735044.6045636</v>
      </c>
      <c r="AB92" s="74" t="n">
        <v>0</v>
      </c>
      <c r="AC92" s="74" t="n">
        <v>0</v>
      </c>
      <c r="AD92" s="74" t="n">
        <v>0</v>
      </c>
      <c r="AE92" s="74" t="n">
        <v>0</v>
      </c>
      <c r="AF92" s="74" t="n">
        <v>2522029.11</v>
      </c>
      <c r="AG92" s="74" t="n">
        <v>0</v>
      </c>
      <c r="AH92" s="74" t="n">
        <v>0</v>
      </c>
      <c r="AI92" s="74" t="n">
        <v>0</v>
      </c>
      <c r="AJ92" s="74" t="n">
        <v>0</v>
      </c>
      <c r="AK92" s="74" t="n">
        <v>0</v>
      </c>
      <c r="AL92" s="74" t="n">
        <v>0</v>
      </c>
      <c r="AM92" s="74" t="n">
        <v>0</v>
      </c>
      <c r="AN92" s="74" t="n">
        <v>1120513.38</v>
      </c>
      <c r="AO92" s="74" t="n">
        <v>37350.446</v>
      </c>
      <c r="AP92" s="74" t="n">
        <v>55151.6685636</v>
      </c>
      <c r="AQ92" s="5" t="n">
        <f aca="false" ca="false" dt2D="false" dtr="false" t="normal">COUNTIF(AB92:AM92, "&gt;0")</f>
        <v>1</v>
      </c>
    </row>
    <row customHeight="true" ht="12.75" outlineLevel="0" r="93">
      <c r="A93" s="67" t="n">
        <f aca="false" ca="false" dt2D="false" dtr="false" t="normal">+A92+1</f>
        <v>81</v>
      </c>
      <c r="B93" s="67" t="n">
        <f aca="false" ca="false" dt2D="false" dtr="false" t="normal">+B92+1</f>
        <v>81</v>
      </c>
      <c r="C93" s="68" t="s">
        <v>122</v>
      </c>
      <c r="D93" s="67" t="s">
        <v>167</v>
      </c>
      <c r="E93" s="69" t="s">
        <v>61</v>
      </c>
      <c r="F93" s="70" t="s">
        <v>58</v>
      </c>
      <c r="G93" s="70" t="n">
        <v>5</v>
      </c>
      <c r="H93" s="70" t="n">
        <v>5</v>
      </c>
      <c r="I93" s="69" t="n">
        <v>4060.1</v>
      </c>
      <c r="J93" s="69" t="n">
        <v>4060.1</v>
      </c>
      <c r="K93" s="69" t="n">
        <v>0</v>
      </c>
      <c r="L93" s="71" t="n">
        <v>44</v>
      </c>
      <c r="M93" s="72" t="n">
        <v>2434720.17</v>
      </c>
      <c r="N93" s="72" t="n"/>
      <c r="O93" s="72" t="n">
        <v>0</v>
      </c>
      <c r="P93" s="72" t="n">
        <v>0</v>
      </c>
      <c r="Q93" s="72" t="n">
        <v>2434720.17</v>
      </c>
      <c r="R93" s="72" t="n">
        <v>0</v>
      </c>
      <c r="S93" s="72" t="n">
        <v>0</v>
      </c>
      <c r="T93" s="69" t="n">
        <v>404.92</v>
      </c>
      <c r="U93" s="69" t="n">
        <v>599.67</v>
      </c>
      <c r="V93" s="70" t="n">
        <v>2025</v>
      </c>
      <c r="W93" s="74" t="n">
        <v>2623841.13</v>
      </c>
      <c r="X93" s="74" t="n">
        <f aca="false" ca="false" dt2D="false" dtr="false" t="normal">+(J93*11.55+K93*23.1)*12*0.85</f>
        <v>478320.381</v>
      </c>
      <c r="Y93" s="74" t="n">
        <f aca="false" ca="false" dt2D="false" dtr="false" t="normal">+(J93*11.55+K93*23.1)*12*30</f>
        <v>16881895.8</v>
      </c>
      <c r="Z93" s="64" t="n"/>
      <c r="AA93" s="74" t="n">
        <f aca="false" ca="false" dt2D="false" dtr="false" t="normal">SUM(AB93:AP93)</f>
        <v>2434720.17073022</v>
      </c>
      <c r="AB93" s="74" t="n">
        <v>0</v>
      </c>
      <c r="AC93" s="74" t="n">
        <v>0</v>
      </c>
      <c r="AD93" s="74" t="n">
        <v>0</v>
      </c>
      <c r="AE93" s="74" t="n">
        <v>0</v>
      </c>
      <c r="AF93" s="74" t="n">
        <v>1644005.84</v>
      </c>
      <c r="AG93" s="74" t="n">
        <v>0</v>
      </c>
      <c r="AH93" s="74" t="n">
        <v>0</v>
      </c>
      <c r="AI93" s="74" t="n">
        <v>0</v>
      </c>
      <c r="AJ93" s="74" t="n">
        <v>0</v>
      </c>
      <c r="AK93" s="74" t="n">
        <v>0</v>
      </c>
      <c r="AL93" s="74" t="n">
        <v>0</v>
      </c>
      <c r="AM93" s="74" t="n">
        <v>0</v>
      </c>
      <c r="AN93" s="74" t="n">
        <v>730416.051</v>
      </c>
      <c r="AO93" s="74" t="n">
        <v>24347.2017</v>
      </c>
      <c r="AP93" s="74" t="n">
        <v>35951.07803022</v>
      </c>
      <c r="AQ93" s="5" t="n">
        <f aca="false" ca="false" dt2D="false" dtr="false" t="normal">COUNTIF(AB93:AM93, "&gt;0")</f>
        <v>1</v>
      </c>
    </row>
    <row customHeight="true" ht="12.75" outlineLevel="0" r="94">
      <c r="A94" s="67" t="n">
        <f aca="false" ca="false" dt2D="false" dtr="false" t="normal">+A93+1</f>
        <v>82</v>
      </c>
      <c r="B94" s="67" t="n">
        <f aca="false" ca="false" dt2D="false" dtr="false" t="normal">+B93+1</f>
        <v>82</v>
      </c>
      <c r="C94" s="68" t="s">
        <v>122</v>
      </c>
      <c r="D94" s="67" t="s">
        <v>168</v>
      </c>
      <c r="E94" s="69" t="s">
        <v>110</v>
      </c>
      <c r="F94" s="70" t="s">
        <v>58</v>
      </c>
      <c r="G94" s="70" t="n">
        <v>9</v>
      </c>
      <c r="H94" s="70" t="n">
        <v>1</v>
      </c>
      <c r="I94" s="69" t="n">
        <v>2309.9</v>
      </c>
      <c r="J94" s="69" t="n">
        <v>2175.4</v>
      </c>
      <c r="K94" s="69" t="n">
        <v>134.5</v>
      </c>
      <c r="L94" s="71" t="n">
        <v>97</v>
      </c>
      <c r="M94" s="72" t="n">
        <v>4271050</v>
      </c>
      <c r="N94" s="72" t="n"/>
      <c r="O94" s="72" t="n">
        <v>0</v>
      </c>
      <c r="P94" s="72" t="n">
        <v>0</v>
      </c>
      <c r="Q94" s="72" t="n">
        <v>2645968.48</v>
      </c>
      <c r="R94" s="72" t="n">
        <v>1625081.53</v>
      </c>
      <c r="S94" s="72" t="n">
        <v>0</v>
      </c>
      <c r="T94" s="69" t="n">
        <v>1737.07</v>
      </c>
      <c r="U94" s="69" t="n">
        <v>1849.02</v>
      </c>
      <c r="V94" s="70" t="n">
        <v>2025</v>
      </c>
      <c r="W94" s="74" t="n">
        <v>2269669.26</v>
      </c>
      <c r="X94" s="74" t="n">
        <f aca="false" ca="false" dt2D="false" dtr="false" t="normal">+(J94*15.35+K94*26.02)*12*0.85</f>
        <v>376299.216</v>
      </c>
      <c r="Y94" s="74" t="n">
        <f aca="false" ca="false" dt2D="false" dtr="false" t="normal">+(J94*15.35+K94*26.02)*12*30</f>
        <v>13281148.8</v>
      </c>
      <c r="Z94" s="64" t="n"/>
      <c r="AA94" s="78" t="n">
        <f aca="false" ca="false" dt2D="false" dtr="false" t="normal">SUM(AB94:AP94)</f>
        <v>4271050.0012</v>
      </c>
      <c r="AB94" s="74" t="n">
        <v>0</v>
      </c>
      <c r="AC94" s="74" t="n">
        <v>0</v>
      </c>
      <c r="AD94" s="74" t="n">
        <v>0</v>
      </c>
      <c r="AE94" s="74" t="n">
        <v>0</v>
      </c>
      <c r="AF94" s="74" t="n">
        <v>0</v>
      </c>
      <c r="AG94" s="74" t="n">
        <v>0</v>
      </c>
      <c r="AH94" s="74" t="n">
        <v>0</v>
      </c>
      <c r="AI94" s="74" t="n">
        <v>4012463.55</v>
      </c>
      <c r="AJ94" s="74" t="n">
        <v>0</v>
      </c>
      <c r="AK94" s="74" t="n">
        <v>0</v>
      </c>
      <c r="AL94" s="74" t="n">
        <v>0</v>
      </c>
      <c r="AM94" s="74" t="n">
        <v>0</v>
      </c>
      <c r="AN94" s="74" t="n">
        <v>128131.5</v>
      </c>
      <c r="AO94" s="74" t="n">
        <v>42710.5</v>
      </c>
      <c r="AP94" s="74" t="n">
        <v>87744.4512</v>
      </c>
      <c r="AQ94" s="5" t="n">
        <f aca="false" ca="false" dt2D="false" dtr="false" t="normal">COUNTIF(AB94:AM94, "&gt;0")</f>
        <v>1</v>
      </c>
    </row>
    <row customHeight="true" ht="12.75" outlineLevel="0" r="95">
      <c r="A95" s="67" t="n">
        <f aca="false" ca="false" dt2D="false" dtr="false" t="normal">+A94+1</f>
        <v>83</v>
      </c>
      <c r="B95" s="67" t="n">
        <f aca="false" ca="false" dt2D="false" dtr="false" t="normal">+B94+1</f>
        <v>83</v>
      </c>
      <c r="C95" s="68" t="s">
        <v>122</v>
      </c>
      <c r="D95" s="67" t="s">
        <v>169</v>
      </c>
      <c r="E95" s="69" t="s">
        <v>76</v>
      </c>
      <c r="F95" s="70" t="s">
        <v>58</v>
      </c>
      <c r="G95" s="70" t="n">
        <v>4</v>
      </c>
      <c r="H95" s="70" t="n">
        <v>2</v>
      </c>
      <c r="I95" s="69" t="n">
        <v>1997.4</v>
      </c>
      <c r="J95" s="69" t="n">
        <v>1997.4</v>
      </c>
      <c r="K95" s="69" t="n">
        <v>0</v>
      </c>
      <c r="L95" s="71" t="n">
        <v>87</v>
      </c>
      <c r="M95" s="72" t="n">
        <v>1197780.86</v>
      </c>
      <c r="N95" s="72" t="n"/>
      <c r="O95" s="72" t="n">
        <v>0</v>
      </c>
      <c r="P95" s="72" t="n">
        <v>0</v>
      </c>
      <c r="Q95" s="72" t="n">
        <v>1197780.86</v>
      </c>
      <c r="R95" s="72" t="n">
        <v>0</v>
      </c>
      <c r="S95" s="72" t="n">
        <v>0</v>
      </c>
      <c r="T95" s="69" t="n">
        <v>404.92</v>
      </c>
      <c r="U95" s="69" t="n">
        <v>599.67</v>
      </c>
      <c r="V95" s="70" t="n">
        <v>2025</v>
      </c>
      <c r="W95" s="74" t="n">
        <v>1370406.07</v>
      </c>
      <c r="X95" s="74" t="n">
        <f aca="false" ca="false" dt2D="false" dtr="false" t="normal">+(J95*11.55+K95*23.1)*12*0.85</f>
        <v>235313.69400000002</v>
      </c>
      <c r="Y95" s="74" t="n">
        <f aca="false" ca="false" dt2D="false" dtr="false" t="normal">+(J95*11.55+K95*23.1)*12*30</f>
        <v>8305189.2</v>
      </c>
      <c r="Z95" s="64" t="n"/>
      <c r="AA95" s="74" t="n">
        <f aca="false" ca="false" dt2D="false" dtr="false" t="normal">SUM(AB95:AP95)</f>
        <v>1197780.85877876</v>
      </c>
      <c r="AB95" s="74" t="n">
        <v>0</v>
      </c>
      <c r="AC95" s="74" t="n">
        <v>0</v>
      </c>
      <c r="AD95" s="74" t="n">
        <v>0</v>
      </c>
      <c r="AE95" s="74" t="n">
        <v>0</v>
      </c>
      <c r="AF95" s="74" t="n">
        <v>808782.36</v>
      </c>
      <c r="AG95" s="74" t="n">
        <v>0</v>
      </c>
      <c r="AH95" s="74" t="n">
        <v>0</v>
      </c>
      <c r="AI95" s="74" t="n">
        <v>0</v>
      </c>
      <c r="AJ95" s="74" t="n">
        <v>0</v>
      </c>
      <c r="AK95" s="74" t="n">
        <v>0</v>
      </c>
      <c r="AL95" s="74" t="n">
        <v>0</v>
      </c>
      <c r="AM95" s="74" t="n">
        <v>0</v>
      </c>
      <c r="AN95" s="74" t="n">
        <v>359334.258</v>
      </c>
      <c r="AO95" s="74" t="n">
        <v>11977.8086</v>
      </c>
      <c r="AP95" s="74" t="n">
        <v>17686.43217876</v>
      </c>
      <c r="AQ95" s="5" t="n">
        <f aca="false" ca="false" dt2D="false" dtr="false" t="normal">COUNTIF(AB95:AM95, "&gt;0")</f>
        <v>1</v>
      </c>
    </row>
    <row customHeight="true" ht="12.75" outlineLevel="0" r="96">
      <c r="A96" s="67" t="n">
        <f aca="false" ca="false" dt2D="false" dtr="false" t="normal">+A95+1</f>
        <v>84</v>
      </c>
      <c r="B96" s="67" t="n">
        <f aca="false" ca="false" dt2D="false" dtr="false" t="normal">+B95+1</f>
        <v>84</v>
      </c>
      <c r="C96" s="68" t="s">
        <v>122</v>
      </c>
      <c r="D96" s="67" t="s">
        <v>170</v>
      </c>
      <c r="E96" s="69" t="s">
        <v>171</v>
      </c>
      <c r="F96" s="70" t="s">
        <v>58</v>
      </c>
      <c r="G96" s="70" t="n">
        <v>5</v>
      </c>
      <c r="H96" s="70" t="n">
        <v>4</v>
      </c>
      <c r="I96" s="69" t="n">
        <v>3135.5</v>
      </c>
      <c r="J96" s="69" t="n">
        <v>2483.8</v>
      </c>
      <c r="K96" s="69" t="n">
        <v>651.7</v>
      </c>
      <c r="L96" s="71" t="n">
        <v>112</v>
      </c>
      <c r="M96" s="72" t="n">
        <v>1880265.29</v>
      </c>
      <c r="N96" s="72" t="n"/>
      <c r="O96" s="72" t="n">
        <v>0</v>
      </c>
      <c r="P96" s="72" t="n">
        <v>0</v>
      </c>
      <c r="Q96" s="72" t="n">
        <v>1880265.29</v>
      </c>
      <c r="R96" s="72" t="n">
        <v>0</v>
      </c>
      <c r="S96" s="72" t="n">
        <v>0</v>
      </c>
      <c r="T96" s="69" t="n">
        <v>404.92</v>
      </c>
      <c r="U96" s="69" t="n">
        <v>599.67</v>
      </c>
      <c r="V96" s="70" t="n">
        <v>2025</v>
      </c>
      <c r="W96" s="74" t="n">
        <v>2565092.46</v>
      </c>
      <c r="X96" s="74" t="n">
        <f aca="false" ca="false" dt2D="false" dtr="false" t="normal">+(J96*11.55+K96*23.1)*12*0.85</f>
        <v>446170.032</v>
      </c>
      <c r="Y96" s="74" t="n">
        <f aca="false" ca="false" dt2D="false" dtr="false" t="normal">+(J96*11.55+K96*23.1)*12*30</f>
        <v>15747177.600000001</v>
      </c>
      <c r="Z96" s="64" t="n"/>
      <c r="AA96" s="74" t="n">
        <f aca="false" ca="false" dt2D="false" dtr="false" t="normal">SUM(AB96:AP96)</f>
        <v>1880265.2871721403</v>
      </c>
      <c r="AB96" s="74" t="n">
        <v>0</v>
      </c>
      <c r="AC96" s="74" t="n">
        <v>0</v>
      </c>
      <c r="AD96" s="74" t="n">
        <v>0</v>
      </c>
      <c r="AE96" s="74" t="n">
        <v>0</v>
      </c>
      <c r="AF96" s="74" t="n">
        <v>1269619.05</v>
      </c>
      <c r="AG96" s="74" t="n">
        <v>0</v>
      </c>
      <c r="AH96" s="74" t="n">
        <v>0</v>
      </c>
      <c r="AI96" s="74" t="n">
        <v>0</v>
      </c>
      <c r="AJ96" s="74" t="n">
        <v>0</v>
      </c>
      <c r="AK96" s="74" t="n">
        <v>0</v>
      </c>
      <c r="AL96" s="74" t="n">
        <v>0</v>
      </c>
      <c r="AM96" s="74" t="n">
        <v>0</v>
      </c>
      <c r="AN96" s="74" t="n">
        <v>564079.587</v>
      </c>
      <c r="AO96" s="74" t="n">
        <v>18802.6529</v>
      </c>
      <c r="AP96" s="74" t="n">
        <v>27763.99727214</v>
      </c>
      <c r="AQ96" s="5" t="n">
        <f aca="false" ca="false" dt2D="false" dtr="false" t="normal">COUNTIF(AB96:AM96, "&gt;0")</f>
        <v>1</v>
      </c>
    </row>
    <row customHeight="true" ht="12.75" outlineLevel="0" r="97">
      <c r="A97" s="67" t="n">
        <f aca="false" ca="false" dt2D="false" dtr="false" t="normal">+A96+1</f>
        <v>85</v>
      </c>
      <c r="B97" s="67" t="n">
        <f aca="false" ca="false" dt2D="false" dtr="false" t="normal">+B96+1</f>
        <v>85</v>
      </c>
      <c r="C97" s="68" t="s">
        <v>122</v>
      </c>
      <c r="D97" s="67" t="s">
        <v>172</v>
      </c>
      <c r="E97" s="69" t="s">
        <v>126</v>
      </c>
      <c r="F97" s="70" t="s">
        <v>58</v>
      </c>
      <c r="G97" s="70" t="n">
        <v>4</v>
      </c>
      <c r="H97" s="70" t="n">
        <v>4</v>
      </c>
      <c r="I97" s="69" t="n">
        <v>2639.4</v>
      </c>
      <c r="J97" s="69" t="n">
        <v>2639.4</v>
      </c>
      <c r="K97" s="69" t="n">
        <v>0</v>
      </c>
      <c r="L97" s="71" t="n">
        <v>118</v>
      </c>
      <c r="M97" s="72" t="n">
        <v>1582769</v>
      </c>
      <c r="N97" s="72" t="n"/>
      <c r="O97" s="72" t="n">
        <v>0</v>
      </c>
      <c r="P97" s="72" t="n">
        <v>0</v>
      </c>
      <c r="Q97" s="72" t="n">
        <v>1582769</v>
      </c>
      <c r="R97" s="72" t="n">
        <v>0</v>
      </c>
      <c r="S97" s="72" t="n">
        <v>0</v>
      </c>
      <c r="T97" s="69" t="n">
        <v>404.92</v>
      </c>
      <c r="U97" s="69" t="n">
        <v>599.67</v>
      </c>
      <c r="V97" s="70" t="n">
        <v>2025</v>
      </c>
      <c r="W97" s="74" t="n">
        <v>1727633.74</v>
      </c>
      <c r="X97" s="74" t="n">
        <f aca="false" ca="false" dt2D="false" dtr="false" t="normal">+(J97*11.55+K97*23.1)*12*0.85</f>
        <v>310947.71400000004</v>
      </c>
      <c r="Y97" s="74" t="n">
        <f aca="false" ca="false" dt2D="false" dtr="false" t="normal">+(J97*11.55+K97*23.1)*12*30</f>
        <v>10974625.200000001</v>
      </c>
      <c r="Z97" s="64" t="n"/>
      <c r="AA97" s="74" t="n">
        <f aca="false" ca="false" dt2D="false" dtr="false" t="normal">SUM(AB97:AP97)</f>
        <v>1582768.997054</v>
      </c>
      <c r="AB97" s="74" t="n">
        <v>0</v>
      </c>
      <c r="AC97" s="74" t="n">
        <v>0</v>
      </c>
      <c r="AD97" s="74" t="n">
        <v>0</v>
      </c>
      <c r="AE97" s="74" t="n">
        <v>0</v>
      </c>
      <c r="AF97" s="74" t="n">
        <v>1068739.44</v>
      </c>
      <c r="AG97" s="74" t="n">
        <v>0</v>
      </c>
      <c r="AH97" s="74" t="n">
        <v>0</v>
      </c>
      <c r="AI97" s="74" t="n">
        <v>0</v>
      </c>
      <c r="AJ97" s="74" t="n">
        <v>0</v>
      </c>
      <c r="AK97" s="74" t="n">
        <v>0</v>
      </c>
      <c r="AL97" s="74" t="n">
        <v>0</v>
      </c>
      <c r="AM97" s="74" t="n">
        <v>0</v>
      </c>
      <c r="AN97" s="74" t="n">
        <v>474830.7</v>
      </c>
      <c r="AO97" s="74" t="n">
        <v>15827.69</v>
      </c>
      <c r="AP97" s="74" t="n">
        <v>23371.167054</v>
      </c>
      <c r="AQ97" s="5" t="n">
        <f aca="false" ca="false" dt2D="false" dtr="false" t="normal">COUNTIF(AB97:AM97, "&gt;0")</f>
        <v>1</v>
      </c>
    </row>
    <row customHeight="true" ht="12.75" outlineLevel="0" r="98">
      <c r="A98" s="67" t="n">
        <f aca="false" ca="false" dt2D="false" dtr="false" t="normal">+A97+1</f>
        <v>86</v>
      </c>
      <c r="B98" s="67" t="n">
        <f aca="false" ca="false" dt2D="false" dtr="false" t="normal">+B97+1</f>
        <v>86</v>
      </c>
      <c r="C98" s="68" t="s">
        <v>122</v>
      </c>
      <c r="D98" s="67" t="s">
        <v>173</v>
      </c>
      <c r="E98" s="69" t="s">
        <v>93</v>
      </c>
      <c r="F98" s="70" t="s">
        <v>58</v>
      </c>
      <c r="G98" s="70" t="n">
        <v>5</v>
      </c>
      <c r="H98" s="70" t="n">
        <v>6</v>
      </c>
      <c r="I98" s="69" t="n">
        <v>6238.6</v>
      </c>
      <c r="J98" s="69" t="n">
        <v>6238.6</v>
      </c>
      <c r="K98" s="69" t="n">
        <v>0</v>
      </c>
      <c r="L98" s="71" t="n">
        <v>280</v>
      </c>
      <c r="M98" s="72" t="n">
        <v>3741101.26</v>
      </c>
      <c r="N98" s="72" t="n"/>
      <c r="O98" s="72" t="n">
        <v>0</v>
      </c>
      <c r="P98" s="72" t="n">
        <v>0</v>
      </c>
      <c r="Q98" s="72" t="n">
        <v>3741101.26</v>
      </c>
      <c r="R98" s="72" t="n">
        <v>0</v>
      </c>
      <c r="S98" s="72" t="n">
        <v>0</v>
      </c>
      <c r="T98" s="69" t="n">
        <v>404.92</v>
      </c>
      <c r="U98" s="69" t="n">
        <v>599.67</v>
      </c>
      <c r="V98" s="70" t="n">
        <v>2025</v>
      </c>
      <c r="W98" s="74" t="n">
        <v>4201543.91</v>
      </c>
      <c r="X98" s="74" t="n">
        <f aca="false" ca="false" dt2D="false" dtr="false" t="normal">+(J98*11.55+K98*23.1)*12*0.85</f>
        <v>734969.4659999999</v>
      </c>
      <c r="Y98" s="74" t="n">
        <f aca="false" ca="false" dt2D="false" dtr="false" t="normal">+(J98*11.55+K98*23.1)*12*30</f>
        <v>25940098.799999997</v>
      </c>
      <c r="Z98" s="64" t="n"/>
      <c r="AA98" s="74" t="n">
        <f aca="false" ca="false" dt2D="false" dtr="false" t="normal">SUM(AB98:AP98)</f>
        <v>3741101.26180516</v>
      </c>
      <c r="AB98" s="74" t="n">
        <v>0</v>
      </c>
      <c r="AC98" s="74" t="n">
        <v>0</v>
      </c>
      <c r="AD98" s="74" t="n">
        <v>0</v>
      </c>
      <c r="AE98" s="74" t="n">
        <v>0</v>
      </c>
      <c r="AF98" s="74" t="n">
        <v>2526118.77</v>
      </c>
      <c r="AG98" s="74" t="n">
        <v>0</v>
      </c>
      <c r="AH98" s="74" t="n">
        <v>0</v>
      </c>
      <c r="AI98" s="74" t="n">
        <v>0</v>
      </c>
      <c r="AJ98" s="74" t="n">
        <v>0</v>
      </c>
      <c r="AK98" s="74" t="n">
        <v>0</v>
      </c>
      <c r="AL98" s="74" t="n">
        <v>0</v>
      </c>
      <c r="AM98" s="74" t="n">
        <v>0</v>
      </c>
      <c r="AN98" s="74" t="n">
        <v>1122330.378</v>
      </c>
      <c r="AO98" s="74" t="n">
        <v>37411.0126</v>
      </c>
      <c r="AP98" s="74" t="n">
        <v>55241.10120516</v>
      </c>
      <c r="AQ98" s="5" t="n">
        <f aca="false" ca="false" dt2D="false" dtr="false" t="normal">COUNTIF(AB98:AM98, "&gt;0")</f>
        <v>1</v>
      </c>
    </row>
    <row customHeight="true" ht="12.75" outlineLevel="0" r="99">
      <c r="A99" s="67" t="n">
        <f aca="false" ca="false" dt2D="false" dtr="false" t="normal">+A98+1</f>
        <v>87</v>
      </c>
      <c r="B99" s="67" t="n">
        <f aca="false" ca="false" dt2D="false" dtr="false" t="normal">+B98+1</f>
        <v>87</v>
      </c>
      <c r="C99" s="68" t="s">
        <v>122</v>
      </c>
      <c r="D99" s="67" t="s">
        <v>174</v>
      </c>
      <c r="E99" s="69" t="s">
        <v>78</v>
      </c>
      <c r="F99" s="70" t="s">
        <v>58</v>
      </c>
      <c r="G99" s="70" t="n">
        <v>4</v>
      </c>
      <c r="H99" s="70" t="n">
        <v>6</v>
      </c>
      <c r="I99" s="69" t="n">
        <v>5052.85</v>
      </c>
      <c r="J99" s="69" t="n">
        <v>5052.85</v>
      </c>
      <c r="K99" s="69" t="n">
        <v>0</v>
      </c>
      <c r="L99" s="71" t="n">
        <v>216</v>
      </c>
      <c r="M99" s="72" t="n">
        <v>9691568.42</v>
      </c>
      <c r="N99" s="72" t="n"/>
      <c r="O99" s="72" t="n">
        <v>0</v>
      </c>
      <c r="P99" s="72" t="n">
        <v>0</v>
      </c>
      <c r="Q99" s="72" t="n">
        <v>595276.26</v>
      </c>
      <c r="R99" s="72" t="n">
        <v>9096292.16</v>
      </c>
      <c r="S99" s="72" t="n">
        <v>0</v>
      </c>
      <c r="T99" s="69" t="n">
        <v>1553.16</v>
      </c>
      <c r="U99" s="69" t="n">
        <v>1918.04</v>
      </c>
      <c r="V99" s="70" t="n">
        <v>2025</v>
      </c>
      <c r="W99" s="77" t="n"/>
      <c r="X99" s="74" t="n">
        <f aca="false" ca="false" dt2D="false" dtr="false" t="normal">+(J99*11.55+K99*23.1)*12*0.85</f>
        <v>595276.2585000001</v>
      </c>
      <c r="Y99" s="77" t="e">
        <f aca="false" ca="false" dt2D="false" dtr="false" t="normal">+(J99*11.55+K99*23.1)*12*30-'[4]Приложение №1'!$S$278</f>
        <v>#REF!</v>
      </c>
      <c r="Z99" s="64" t="n"/>
      <c r="AA99" s="74" t="n">
        <f aca="false" ca="false" dt2D="false" dtr="false" t="normal">SUM(AB99:AP99)</f>
        <v>9691568.41688006</v>
      </c>
      <c r="AB99" s="74" t="n">
        <v>0</v>
      </c>
      <c r="AC99" s="74" t="n">
        <v>5801882.59</v>
      </c>
      <c r="AD99" s="74" t="n">
        <v>0</v>
      </c>
      <c r="AE99" s="74" t="n">
        <v>0</v>
      </c>
      <c r="AF99" s="74" t="n">
        <v>2045987.76</v>
      </c>
      <c r="AG99" s="74" t="n">
        <v>0</v>
      </c>
      <c r="AH99" s="74" t="n">
        <v>0</v>
      </c>
      <c r="AI99" s="74" t="n">
        <v>0</v>
      </c>
      <c r="AJ99" s="74" t="n">
        <v>0</v>
      </c>
      <c r="AK99" s="74" t="n">
        <v>0</v>
      </c>
      <c r="AL99" s="74" t="n">
        <v>0</v>
      </c>
      <c r="AM99" s="74" t="n">
        <v>0</v>
      </c>
      <c r="AN99" s="74" t="n">
        <v>1575165.353</v>
      </c>
      <c r="AO99" s="74" t="n">
        <v>96915.6841</v>
      </c>
      <c r="AP99" s="74" t="n">
        <v>171617.02978006</v>
      </c>
      <c r="AQ99" s="5" t="n">
        <f aca="false" ca="false" dt2D="false" dtr="false" t="normal">COUNTIF(AB99:AM99, "&gt;0")</f>
        <v>2</v>
      </c>
    </row>
    <row customHeight="true" ht="12.75" outlineLevel="0" r="100">
      <c r="A100" s="67" t="n">
        <f aca="false" ca="false" dt2D="false" dtr="false" t="normal">+A99+1</f>
        <v>88</v>
      </c>
      <c r="B100" s="67" t="n">
        <f aca="false" ca="false" dt2D="false" dtr="false" t="normal">+B99+1</f>
        <v>88</v>
      </c>
      <c r="C100" s="68" t="s">
        <v>122</v>
      </c>
      <c r="D100" s="67" t="s">
        <v>175</v>
      </c>
      <c r="E100" s="69" t="s">
        <v>126</v>
      </c>
      <c r="F100" s="70" t="s">
        <v>58</v>
      </c>
      <c r="G100" s="70" t="n">
        <v>4</v>
      </c>
      <c r="H100" s="70" t="n">
        <v>4</v>
      </c>
      <c r="I100" s="69" t="n">
        <v>2649.95</v>
      </c>
      <c r="J100" s="69" t="n">
        <v>2649.95</v>
      </c>
      <c r="K100" s="69" t="n">
        <v>0</v>
      </c>
      <c r="L100" s="71" t="n">
        <v>145</v>
      </c>
      <c r="M100" s="72" t="n">
        <v>1589095.52</v>
      </c>
      <c r="N100" s="72" t="n"/>
      <c r="O100" s="72" t="n">
        <v>0</v>
      </c>
      <c r="P100" s="72" t="n">
        <v>0</v>
      </c>
      <c r="Q100" s="72" t="n">
        <v>1589095.52</v>
      </c>
      <c r="R100" s="72" t="n">
        <v>0</v>
      </c>
      <c r="S100" s="72" t="n">
        <v>0</v>
      </c>
      <c r="T100" s="69" t="n">
        <v>404.92</v>
      </c>
      <c r="U100" s="69" t="n">
        <v>599.67</v>
      </c>
      <c r="V100" s="70" t="n">
        <v>2025</v>
      </c>
      <c r="W100" s="74" t="n">
        <v>1612007.18</v>
      </c>
      <c r="X100" s="74" t="n">
        <f aca="false" ca="false" dt2D="false" dtr="false" t="normal">+(J100*11.55+K100*23.1)*12*0.85</f>
        <v>312190.6095</v>
      </c>
      <c r="Y100" s="74" t="n">
        <f aca="false" ca="false" dt2D="false" dtr="false" t="normal">+(J100*11.55+K100*23.1)*12*30</f>
        <v>11018492.1</v>
      </c>
      <c r="Z100" s="64" t="n"/>
      <c r="AA100" s="74" t="n">
        <f aca="false" ca="false" dt2D="false" dtr="false" t="normal">SUM(AB100:AP100)</f>
        <v>1589095.51564832</v>
      </c>
      <c r="AB100" s="74" t="n">
        <v>0</v>
      </c>
      <c r="AC100" s="74" t="n">
        <v>0</v>
      </c>
      <c r="AD100" s="74" t="n">
        <v>0</v>
      </c>
      <c r="AE100" s="74" t="n">
        <v>0</v>
      </c>
      <c r="AF100" s="74" t="n">
        <v>1073011.32</v>
      </c>
      <c r="AG100" s="74" t="n">
        <v>0</v>
      </c>
      <c r="AH100" s="74" t="n">
        <v>0</v>
      </c>
      <c r="AI100" s="74" t="n">
        <v>0</v>
      </c>
      <c r="AJ100" s="74" t="n">
        <v>0</v>
      </c>
      <c r="AK100" s="74" t="n">
        <v>0</v>
      </c>
      <c r="AL100" s="74" t="n">
        <v>0</v>
      </c>
      <c r="AM100" s="74" t="n">
        <v>0</v>
      </c>
      <c r="AN100" s="74" t="n">
        <v>476728.656</v>
      </c>
      <c r="AO100" s="74" t="n">
        <v>15890.9552</v>
      </c>
      <c r="AP100" s="74" t="n">
        <v>23464.58444832</v>
      </c>
      <c r="AQ100" s="5" t="n">
        <f aca="false" ca="false" dt2D="false" dtr="false" t="normal">COUNTIF(AB100:AM100, "&gt;0")</f>
        <v>1</v>
      </c>
    </row>
    <row customHeight="true" ht="12.75" outlineLevel="0" r="101">
      <c r="A101" s="67" t="n">
        <f aca="false" ca="false" dt2D="false" dtr="false" t="normal">+A100+1</f>
        <v>89</v>
      </c>
      <c r="B101" s="67" t="n">
        <f aca="false" ca="false" dt2D="false" dtr="false" t="normal">+B100+1</f>
        <v>89</v>
      </c>
      <c r="C101" s="68" t="s">
        <v>122</v>
      </c>
      <c r="D101" s="67" t="s">
        <v>176</v>
      </c>
      <c r="E101" s="69" t="s">
        <v>105</v>
      </c>
      <c r="F101" s="70" t="s">
        <v>58</v>
      </c>
      <c r="G101" s="70" t="n">
        <v>3</v>
      </c>
      <c r="H101" s="70" t="n">
        <v>3</v>
      </c>
      <c r="I101" s="69" t="n">
        <v>1362.6</v>
      </c>
      <c r="J101" s="69" t="n">
        <v>1362.6</v>
      </c>
      <c r="K101" s="69" t="n">
        <v>0</v>
      </c>
      <c r="L101" s="71" t="n">
        <v>54</v>
      </c>
      <c r="M101" s="72" t="n">
        <v>965906.26</v>
      </c>
      <c r="N101" s="72" t="n"/>
      <c r="O101" s="72" t="n">
        <v>644850.44</v>
      </c>
      <c r="P101" s="72" t="n">
        <v>0</v>
      </c>
      <c r="Q101" s="72" t="n">
        <v>160527.91</v>
      </c>
      <c r="R101" s="72" t="n">
        <v>0</v>
      </c>
      <c r="S101" s="72" t="n">
        <v>160527.92</v>
      </c>
      <c r="T101" s="69" t="n">
        <v>478.65</v>
      </c>
      <c r="U101" s="69" t="n">
        <v>708.87</v>
      </c>
      <c r="V101" s="70" t="n">
        <v>2025</v>
      </c>
      <c r="W101" s="77" t="n"/>
      <c r="X101" s="74" t="n">
        <f aca="false" ca="false" dt2D="false" dtr="false" t="normal">+(J101*11.55+K101*23.1)*12*0.85</f>
        <v>160527.90600000002</v>
      </c>
      <c r="Y101" s="77" t="e">
        <f aca="false" ca="false" dt2D="false" dtr="false" t="normal">+(J101*11.55+K101*23.1)*12*30-'[4]Приложение №1'!$S$281-'[4]Приложение №1'!$S$646</f>
        <v>#REF!</v>
      </c>
      <c r="Z101" s="64" t="n"/>
      <c r="AA101" s="74" t="n">
        <f aca="false" ca="false" dt2D="false" dtr="false" t="normal">SUM(AB101:AP101)</f>
        <v>965906.26243516</v>
      </c>
      <c r="AB101" s="74" t="n">
        <v>0</v>
      </c>
      <c r="AC101" s="74" t="n">
        <v>0</v>
      </c>
      <c r="AD101" s="74" t="n">
        <v>0</v>
      </c>
      <c r="AE101" s="74" t="n">
        <v>0</v>
      </c>
      <c r="AF101" s="74" t="n">
        <v>652212.75</v>
      </c>
      <c r="AG101" s="74" t="n">
        <v>0</v>
      </c>
      <c r="AH101" s="74" t="n">
        <v>0</v>
      </c>
      <c r="AI101" s="74" t="n">
        <v>0</v>
      </c>
      <c r="AJ101" s="74" t="n">
        <v>0</v>
      </c>
      <c r="AK101" s="74" t="n">
        <v>0</v>
      </c>
      <c r="AL101" s="74" t="n">
        <v>0</v>
      </c>
      <c r="AM101" s="74" t="n">
        <v>0</v>
      </c>
      <c r="AN101" s="74" t="n">
        <v>289771.878</v>
      </c>
      <c r="AO101" s="74" t="n">
        <v>9659.0626</v>
      </c>
      <c r="AP101" s="74" t="n">
        <v>14262.57183516</v>
      </c>
      <c r="AQ101" s="5" t="n">
        <f aca="false" ca="false" dt2D="false" dtr="false" t="normal">COUNTIF(AB101:AM101, "&gt;0")</f>
        <v>1</v>
      </c>
    </row>
    <row customHeight="true" ht="12.75" outlineLevel="0" r="102">
      <c r="A102" s="67" t="n">
        <f aca="false" ca="false" dt2D="false" dtr="false" t="normal">+A101+1</f>
        <v>90</v>
      </c>
      <c r="B102" s="67" t="n">
        <f aca="false" ca="false" dt2D="false" dtr="false" t="normal">+B101+1</f>
        <v>90</v>
      </c>
      <c r="C102" s="68" t="s">
        <v>122</v>
      </c>
      <c r="D102" s="67" t="s">
        <v>177</v>
      </c>
      <c r="E102" s="69" t="s">
        <v>57</v>
      </c>
      <c r="F102" s="70" t="s">
        <v>58</v>
      </c>
      <c r="G102" s="70" t="n">
        <v>4</v>
      </c>
      <c r="H102" s="70" t="n">
        <v>1</v>
      </c>
      <c r="I102" s="69" t="n">
        <v>4344.8</v>
      </c>
      <c r="J102" s="69" t="n">
        <v>4344.8</v>
      </c>
      <c r="K102" s="69" t="n">
        <v>0</v>
      </c>
      <c r="L102" s="71" t="n">
        <v>210</v>
      </c>
      <c r="M102" s="72" t="n">
        <v>73128154.33</v>
      </c>
      <c r="N102" s="72" t="n"/>
      <c r="O102" s="72" t="n">
        <v>10509247.84</v>
      </c>
      <c r="P102" s="72" t="n">
        <v>0</v>
      </c>
      <c r="Q102" s="72" t="n">
        <v>511860.89</v>
      </c>
      <c r="R102" s="72" t="n">
        <v>1642334.4</v>
      </c>
      <c r="S102" s="72" t="n">
        <v>60464711.2</v>
      </c>
      <c r="T102" s="69" t="n">
        <v>14629.62</v>
      </c>
      <c r="U102" s="69" t="n">
        <v>16831.19</v>
      </c>
      <c r="V102" s="70" t="n">
        <v>2025</v>
      </c>
      <c r="W102" s="77" t="n"/>
      <c r="X102" s="74" t="n">
        <f aca="false" ca="false" dt2D="false" dtr="false" t="normal">+(J102*11.55+K102*23.1)*12*0.85</f>
        <v>511860.88800000004</v>
      </c>
      <c r="Y102" s="77" t="e">
        <f aca="false" ca="false" dt2D="false" dtr="false" t="normal">+(J102*11.55+K102*23.1)*12*30-'[7]Приложение №1'!$S$648</f>
        <v>#REF!</v>
      </c>
      <c r="Z102" s="64" t="n"/>
      <c r="AA102" s="74" t="n">
        <f aca="false" ca="false" dt2D="false" dtr="false" t="normal">SUM(AB102:AP102)</f>
        <v>73128154.32562362</v>
      </c>
      <c r="AB102" s="74" t="n">
        <v>12336576.11</v>
      </c>
      <c r="AC102" s="74" t="n">
        <v>4988871.53</v>
      </c>
      <c r="AD102" s="74" t="n">
        <v>5273588.78</v>
      </c>
      <c r="AE102" s="74" t="n">
        <v>4021125.96</v>
      </c>
      <c r="AF102" s="74" t="n">
        <v>1759285.87</v>
      </c>
      <c r="AG102" s="74" t="n">
        <v>0</v>
      </c>
      <c r="AH102" s="74" t="n">
        <v>0</v>
      </c>
      <c r="AI102" s="74" t="n">
        <v>0</v>
      </c>
      <c r="AJ102" s="74" t="n">
        <v>22553101.44</v>
      </c>
      <c r="AK102" s="74" t="n">
        <v>0</v>
      </c>
      <c r="AL102" s="74" t="n">
        <v>0</v>
      </c>
      <c r="AM102" s="74" t="n">
        <v>12630222.62</v>
      </c>
      <c r="AN102" s="74" t="n">
        <v>7444111.3785</v>
      </c>
      <c r="AO102" s="74" t="n">
        <v>731281.5432</v>
      </c>
      <c r="AP102" s="74" t="n">
        <v>1389989.09392362</v>
      </c>
      <c r="AQ102" s="5" t="n">
        <f aca="false" ca="false" dt2D="false" dtr="false" t="normal">COUNTIF(AB102:AM102, "&gt;0")</f>
        <v>7</v>
      </c>
    </row>
    <row customHeight="true" ht="12.75" outlineLevel="0" r="103">
      <c r="A103" s="67" t="n">
        <f aca="false" ca="false" dt2D="false" dtr="false" t="normal">+A102+1</f>
        <v>91</v>
      </c>
      <c r="B103" s="67" t="n">
        <f aca="false" ca="false" dt2D="false" dtr="false" t="normal">+B102+1</f>
        <v>91</v>
      </c>
      <c r="C103" s="68" t="s">
        <v>122</v>
      </c>
      <c r="D103" s="67" t="s">
        <v>178</v>
      </c>
      <c r="E103" s="69" t="s">
        <v>57</v>
      </c>
      <c r="F103" s="70" t="s">
        <v>58</v>
      </c>
      <c r="G103" s="70" t="n">
        <v>6</v>
      </c>
      <c r="H103" s="70" t="n">
        <v>1</v>
      </c>
      <c r="I103" s="69" t="n">
        <v>6309.8</v>
      </c>
      <c r="J103" s="69" t="n">
        <v>6309.8</v>
      </c>
      <c r="K103" s="69" t="n">
        <v>0</v>
      </c>
      <c r="L103" s="71" t="n">
        <v>281</v>
      </c>
      <c r="M103" s="72" t="n">
        <v>3783797.77</v>
      </c>
      <c r="N103" s="72" t="n"/>
      <c r="O103" s="72" t="n">
        <v>0</v>
      </c>
      <c r="P103" s="72" t="n">
        <v>0</v>
      </c>
      <c r="Q103" s="72" t="n">
        <v>3783797.77</v>
      </c>
      <c r="R103" s="72" t="n">
        <v>0</v>
      </c>
      <c r="S103" s="72" t="n">
        <v>0</v>
      </c>
      <c r="T103" s="69" t="n">
        <v>404.92</v>
      </c>
      <c r="U103" s="69" t="n">
        <v>599.67</v>
      </c>
      <c r="V103" s="70" t="n">
        <v>2025</v>
      </c>
      <c r="W103" s="74" t="n">
        <v>4412388.96</v>
      </c>
      <c r="X103" s="74" t="n">
        <f aca="false" ca="false" dt2D="false" dtr="false" t="normal">+(J103*11.55+K103*23.1)*12*0.85</f>
        <v>743357.5380000001</v>
      </c>
      <c r="Y103" s="74" t="n">
        <f aca="false" ca="false" dt2D="false" dtr="false" t="normal">+(J103*11.55+K103*23.1)*12*30</f>
        <v>26236148.400000002</v>
      </c>
      <c r="Z103" s="64" t="n"/>
      <c r="AA103" s="74" t="n">
        <f aca="false" ca="false" dt2D="false" dtr="false" t="normal">SUM(AB103:AP103)</f>
        <v>3783797.76657182</v>
      </c>
      <c r="AB103" s="74" t="n">
        <v>0</v>
      </c>
      <c r="AC103" s="74" t="n">
        <v>0</v>
      </c>
      <c r="AD103" s="74" t="n">
        <v>0</v>
      </c>
      <c r="AE103" s="74" t="n">
        <v>0</v>
      </c>
      <c r="AF103" s="74" t="n">
        <v>2554948.9</v>
      </c>
      <c r="AG103" s="74" t="n">
        <v>0</v>
      </c>
      <c r="AH103" s="74" t="n">
        <v>0</v>
      </c>
      <c r="AI103" s="74" t="n">
        <v>0</v>
      </c>
      <c r="AJ103" s="74" t="n">
        <v>0</v>
      </c>
      <c r="AK103" s="74" t="n">
        <v>0</v>
      </c>
      <c r="AL103" s="74" t="n">
        <v>0</v>
      </c>
      <c r="AM103" s="74" t="n">
        <v>0</v>
      </c>
      <c r="AN103" s="74" t="n">
        <v>1135139.331</v>
      </c>
      <c r="AO103" s="74" t="n">
        <v>37837.9777</v>
      </c>
      <c r="AP103" s="74" t="n">
        <v>55871.55787182</v>
      </c>
      <c r="AQ103" s="5" t="n">
        <f aca="false" ca="false" dt2D="false" dtr="false" t="normal">COUNTIF(AB103:AM103, "&gt;0")</f>
        <v>1</v>
      </c>
    </row>
    <row customHeight="true" ht="12.75" outlineLevel="0" r="104">
      <c r="A104" s="67" t="n">
        <f aca="false" ca="false" dt2D="false" dtr="false" t="normal">+A103+1</f>
        <v>92</v>
      </c>
      <c r="B104" s="67" t="n">
        <f aca="false" ca="false" dt2D="false" dtr="false" t="normal">+B103+1</f>
        <v>92</v>
      </c>
      <c r="C104" s="68" t="s">
        <v>122</v>
      </c>
      <c r="D104" s="67" t="s">
        <v>179</v>
      </c>
      <c r="E104" s="69" t="s">
        <v>95</v>
      </c>
      <c r="F104" s="70" t="s">
        <v>58</v>
      </c>
      <c r="G104" s="70" t="n">
        <v>5</v>
      </c>
      <c r="H104" s="70" t="n">
        <v>4</v>
      </c>
      <c r="I104" s="69" t="n">
        <v>4314.2</v>
      </c>
      <c r="J104" s="69" t="n">
        <v>4314.2</v>
      </c>
      <c r="K104" s="69" t="n">
        <v>0</v>
      </c>
      <c r="L104" s="71" t="n">
        <v>231</v>
      </c>
      <c r="M104" s="72" t="n">
        <v>2587096.31</v>
      </c>
      <c r="N104" s="72" t="n"/>
      <c r="O104" s="72" t="n">
        <v>0</v>
      </c>
      <c r="P104" s="72" t="n">
        <v>0</v>
      </c>
      <c r="Q104" s="72" t="n">
        <v>2587096.31</v>
      </c>
      <c r="R104" s="72" t="n">
        <v>0</v>
      </c>
      <c r="S104" s="72" t="n">
        <v>0</v>
      </c>
      <c r="T104" s="69" t="n">
        <v>404.92</v>
      </c>
      <c r="U104" s="69" t="n">
        <v>599.67</v>
      </c>
      <c r="V104" s="70" t="n">
        <v>2025</v>
      </c>
      <c r="W104" s="74" t="n">
        <v>2869567.17</v>
      </c>
      <c r="X104" s="74" t="n">
        <f aca="false" ca="false" dt2D="false" dtr="false" t="normal">+(J104*11.55+K104*23.1)*12*0.85</f>
        <v>508255.902</v>
      </c>
      <c r="Y104" s="74" t="n">
        <f aca="false" ca="false" dt2D="false" dtr="false" t="normal">+(J104*11.55+K104*23.1)*12*30</f>
        <v>17938443.6</v>
      </c>
      <c r="Z104" s="64" t="n"/>
      <c r="AA104" s="74" t="n">
        <f aca="false" ca="false" dt2D="false" dtr="false" t="normal">SUM(AB104:AP104)</f>
        <v>2587096.3102134597</v>
      </c>
      <c r="AB104" s="74" t="n">
        <v>0</v>
      </c>
      <c r="AC104" s="74" t="n">
        <v>0</v>
      </c>
      <c r="AD104" s="74" t="n">
        <v>0</v>
      </c>
      <c r="AE104" s="74" t="n">
        <v>0</v>
      </c>
      <c r="AF104" s="74" t="n">
        <v>1746895.39</v>
      </c>
      <c r="AG104" s="74" t="n">
        <v>0</v>
      </c>
      <c r="AH104" s="74" t="n">
        <v>0</v>
      </c>
      <c r="AI104" s="74" t="n">
        <v>0</v>
      </c>
      <c r="AJ104" s="74" t="n">
        <v>0</v>
      </c>
      <c r="AK104" s="74" t="n">
        <v>0</v>
      </c>
      <c r="AL104" s="74" t="n">
        <v>0</v>
      </c>
      <c r="AM104" s="74" t="n">
        <v>0</v>
      </c>
      <c r="AN104" s="74" t="n">
        <v>776128.893</v>
      </c>
      <c r="AO104" s="74" t="n">
        <v>25870.9631</v>
      </c>
      <c r="AP104" s="74" t="n">
        <v>38201.06411346</v>
      </c>
      <c r="AQ104" s="5" t="n">
        <f aca="false" ca="false" dt2D="false" dtr="false" t="normal">COUNTIF(AB104:AM104, "&gt;0")</f>
        <v>1</v>
      </c>
    </row>
    <row customHeight="true" ht="12.75" outlineLevel="0" r="105">
      <c r="A105" s="67" t="n">
        <f aca="false" ca="false" dt2D="false" dtr="false" t="normal">+A104+1</f>
        <v>93</v>
      </c>
      <c r="B105" s="67" t="n">
        <f aca="false" ca="false" dt2D="false" dtr="false" t="normal">+B104+1</f>
        <v>93</v>
      </c>
      <c r="C105" s="68" t="s">
        <v>122</v>
      </c>
      <c r="D105" s="67" t="s">
        <v>180</v>
      </c>
      <c r="E105" s="69" t="s">
        <v>93</v>
      </c>
      <c r="F105" s="70" t="s">
        <v>58</v>
      </c>
      <c r="G105" s="70" t="n">
        <v>5</v>
      </c>
      <c r="H105" s="70" t="n">
        <v>4</v>
      </c>
      <c r="I105" s="69" t="n">
        <v>4294.2</v>
      </c>
      <c r="J105" s="69" t="n">
        <v>4294.2</v>
      </c>
      <c r="K105" s="69" t="n">
        <v>0</v>
      </c>
      <c r="L105" s="71" t="n">
        <v>193</v>
      </c>
      <c r="M105" s="72" t="n">
        <v>2575102.91</v>
      </c>
      <c r="N105" s="72" t="n"/>
      <c r="O105" s="72" t="n">
        <v>0</v>
      </c>
      <c r="P105" s="72" t="n">
        <v>0</v>
      </c>
      <c r="Q105" s="72" t="n">
        <v>2575102.91</v>
      </c>
      <c r="R105" s="72" t="n">
        <v>0</v>
      </c>
      <c r="S105" s="72" t="n">
        <v>0</v>
      </c>
      <c r="T105" s="69" t="n">
        <v>404.92</v>
      </c>
      <c r="U105" s="69" t="n">
        <v>599.67</v>
      </c>
      <c r="V105" s="70" t="n">
        <v>2025</v>
      </c>
      <c r="W105" s="74" t="n">
        <v>3049889.16</v>
      </c>
      <c r="X105" s="74" t="n">
        <f aca="false" ca="false" dt2D="false" dtr="false" t="normal">+(J105*11.55+K105*23.1)*12*0.85</f>
        <v>505899.702</v>
      </c>
      <c r="Y105" s="74" t="n">
        <f aca="false" ca="false" dt2D="false" dtr="false" t="normal">+(J105*11.55+K105*23.1)*12*30</f>
        <v>17855283.6</v>
      </c>
      <c r="Z105" s="64" t="n"/>
      <c r="AA105" s="74" t="n">
        <f aca="false" ca="false" dt2D="false" dtr="false" t="normal">SUM(AB105:AP105)</f>
        <v>2575102.91166906</v>
      </c>
      <c r="AB105" s="74" t="n">
        <v>0</v>
      </c>
      <c r="AC105" s="74" t="n">
        <v>0</v>
      </c>
      <c r="AD105" s="74" t="n">
        <v>0</v>
      </c>
      <c r="AE105" s="74" t="n">
        <v>0</v>
      </c>
      <c r="AF105" s="74" t="n">
        <v>1738797.04</v>
      </c>
      <c r="AG105" s="74" t="n">
        <v>0</v>
      </c>
      <c r="AH105" s="74" t="n">
        <v>0</v>
      </c>
      <c r="AI105" s="74" t="n">
        <v>0</v>
      </c>
      <c r="AJ105" s="74" t="n">
        <v>0</v>
      </c>
      <c r="AK105" s="74" t="n">
        <v>0</v>
      </c>
      <c r="AL105" s="74" t="n">
        <v>0</v>
      </c>
      <c r="AM105" s="74" t="n">
        <v>0</v>
      </c>
      <c r="AN105" s="74" t="n">
        <v>772530.873</v>
      </c>
      <c r="AO105" s="74" t="n">
        <v>25751.0291</v>
      </c>
      <c r="AP105" s="74" t="n">
        <v>38023.96956906</v>
      </c>
      <c r="AQ105" s="5" t="n">
        <f aca="false" ca="false" dt2D="false" dtr="false" t="normal">COUNTIF(AB105:AM105, "&gt;0")</f>
        <v>1</v>
      </c>
    </row>
    <row customHeight="true" ht="12.75" outlineLevel="0" r="106">
      <c r="A106" s="67" t="n">
        <f aca="false" ca="false" dt2D="false" dtr="false" t="normal">+A105+1</f>
        <v>94</v>
      </c>
      <c r="B106" s="67" t="n">
        <f aca="false" ca="false" dt2D="false" dtr="false" t="normal">+B105+1</f>
        <v>94</v>
      </c>
      <c r="C106" s="68" t="s">
        <v>122</v>
      </c>
      <c r="D106" s="67" t="s">
        <v>181</v>
      </c>
      <c r="E106" s="69" t="s">
        <v>93</v>
      </c>
      <c r="F106" s="70" t="s">
        <v>58</v>
      </c>
      <c r="G106" s="70" t="n">
        <v>4</v>
      </c>
      <c r="H106" s="70" t="n">
        <v>4</v>
      </c>
      <c r="I106" s="69" t="n">
        <v>4317.5</v>
      </c>
      <c r="J106" s="69" t="n">
        <v>4317.5</v>
      </c>
      <c r="K106" s="69" t="n">
        <v>0</v>
      </c>
      <c r="L106" s="71" t="n">
        <v>193</v>
      </c>
      <c r="M106" s="72" t="n">
        <v>2589075.23</v>
      </c>
      <c r="N106" s="72" t="n"/>
      <c r="O106" s="72" t="n">
        <v>0</v>
      </c>
      <c r="P106" s="72" t="n">
        <v>0</v>
      </c>
      <c r="Q106" s="72" t="n">
        <v>2589075.23</v>
      </c>
      <c r="R106" s="72" t="n">
        <v>0</v>
      </c>
      <c r="S106" s="72" t="n">
        <v>0</v>
      </c>
      <c r="T106" s="69" t="n">
        <v>404.92</v>
      </c>
      <c r="U106" s="69" t="n">
        <v>599.67</v>
      </c>
      <c r="V106" s="70" t="n">
        <v>2025</v>
      </c>
      <c r="W106" s="74" t="n">
        <v>2925652.37</v>
      </c>
      <c r="X106" s="74" t="n">
        <f aca="false" ca="false" dt2D="false" dtr="false" t="normal">+(J106*11.55+K106*23.1)*12*0.85</f>
        <v>508644.675</v>
      </c>
      <c r="Y106" s="74" t="n">
        <f aca="false" ca="false" dt2D="false" dtr="false" t="normal">+(J106*11.55+K106*23.1)*12*30</f>
        <v>17952165</v>
      </c>
      <c r="Z106" s="64" t="n"/>
      <c r="AA106" s="74" t="n">
        <f aca="false" ca="false" dt2D="false" dtr="false" t="normal">SUM(AB106:AP106)</f>
        <v>2589075.22614618</v>
      </c>
      <c r="AB106" s="74" t="n">
        <v>0</v>
      </c>
      <c r="AC106" s="74" t="n">
        <v>0</v>
      </c>
      <c r="AD106" s="74" t="n">
        <v>0</v>
      </c>
      <c r="AE106" s="74" t="n">
        <v>0</v>
      </c>
      <c r="AF106" s="74" t="n">
        <v>1748231.62</v>
      </c>
      <c r="AG106" s="74" t="n">
        <v>0</v>
      </c>
      <c r="AH106" s="74" t="n">
        <v>0</v>
      </c>
      <c r="AI106" s="74" t="n">
        <v>0</v>
      </c>
      <c r="AJ106" s="74" t="n">
        <v>0</v>
      </c>
      <c r="AK106" s="74" t="n">
        <v>0</v>
      </c>
      <c r="AL106" s="74" t="n">
        <v>0</v>
      </c>
      <c r="AM106" s="74" t="n">
        <v>0</v>
      </c>
      <c r="AN106" s="74" t="n">
        <v>776722.569</v>
      </c>
      <c r="AO106" s="74" t="n">
        <v>25890.7523</v>
      </c>
      <c r="AP106" s="74" t="n">
        <v>38230.28484618</v>
      </c>
      <c r="AQ106" s="5" t="n">
        <f aca="false" ca="false" dt2D="false" dtr="false" t="normal">COUNTIF(AB106:AM106, "&gt;0")</f>
        <v>1</v>
      </c>
    </row>
    <row customHeight="true" ht="12.75" outlineLevel="0" r="107">
      <c r="A107" s="67" t="n">
        <f aca="false" ca="false" dt2D="false" dtr="false" t="normal">+A106+1</f>
        <v>95</v>
      </c>
      <c r="B107" s="67" t="n">
        <f aca="false" ca="false" dt2D="false" dtr="false" t="normal">+B106+1</f>
        <v>95</v>
      </c>
      <c r="C107" s="68" t="s">
        <v>122</v>
      </c>
      <c r="D107" s="67" t="s">
        <v>182</v>
      </c>
      <c r="E107" s="69" t="s">
        <v>66</v>
      </c>
      <c r="F107" s="70" t="s">
        <v>58</v>
      </c>
      <c r="G107" s="70" t="n">
        <v>4</v>
      </c>
      <c r="H107" s="70" t="n">
        <v>3</v>
      </c>
      <c r="I107" s="69" t="n">
        <v>2508.8</v>
      </c>
      <c r="J107" s="69" t="n">
        <v>1514.2</v>
      </c>
      <c r="K107" s="69" t="n">
        <v>994.6</v>
      </c>
      <c r="L107" s="71" t="n">
        <v>75</v>
      </c>
      <c r="M107" s="72" t="n">
        <v>1504452.1</v>
      </c>
      <c r="N107" s="72" t="n"/>
      <c r="O107" s="72" t="n">
        <v>0</v>
      </c>
      <c r="P107" s="72" t="n">
        <v>0</v>
      </c>
      <c r="Q107" s="72" t="n">
        <v>1504452.1</v>
      </c>
      <c r="R107" s="72" t="n">
        <v>0</v>
      </c>
      <c r="S107" s="72" t="n">
        <v>0</v>
      </c>
      <c r="T107" s="69" t="n">
        <v>404.92</v>
      </c>
      <c r="U107" s="69" t="n">
        <v>599.67</v>
      </c>
      <c r="V107" s="70" t="n">
        <v>2025</v>
      </c>
      <c r="W107" s="74" t="n">
        <v>1781832.87</v>
      </c>
      <c r="X107" s="74" t="n">
        <f aca="false" ca="false" dt2D="false" dtr="false" t="normal">+(J107*11.55+K107*23.1)*12*0.85</f>
        <v>412735.554</v>
      </c>
      <c r="Y107" s="74" t="n">
        <f aca="false" ca="false" dt2D="false" dtr="false" t="normal">+(J107*11.55+K107*23.1)*12*30</f>
        <v>14567137.200000001</v>
      </c>
      <c r="Z107" s="64" t="n"/>
      <c r="AA107" s="74" t="n">
        <f aca="false" ca="false" dt2D="false" dtr="false" t="normal">SUM(AB107:AP107)</f>
        <v>1504452.1007086</v>
      </c>
      <c r="AB107" s="74" t="n">
        <v>0</v>
      </c>
      <c r="AC107" s="74" t="n">
        <v>0</v>
      </c>
      <c r="AD107" s="74" t="n">
        <v>0</v>
      </c>
      <c r="AE107" s="74" t="n">
        <v>0</v>
      </c>
      <c r="AF107" s="74" t="n">
        <v>1015857.21</v>
      </c>
      <c r="AG107" s="74" t="n">
        <v>0</v>
      </c>
      <c r="AH107" s="74" t="n">
        <v>0</v>
      </c>
      <c r="AI107" s="74" t="n">
        <v>0</v>
      </c>
      <c r="AJ107" s="74" t="n">
        <v>0</v>
      </c>
      <c r="AK107" s="74" t="n">
        <v>0</v>
      </c>
      <c r="AL107" s="74" t="n">
        <v>0</v>
      </c>
      <c r="AM107" s="74" t="n">
        <v>0</v>
      </c>
      <c r="AN107" s="74" t="n">
        <v>451335.63</v>
      </c>
      <c r="AO107" s="74" t="n">
        <v>15044.521</v>
      </c>
      <c r="AP107" s="74" t="n">
        <v>22214.7397086</v>
      </c>
      <c r="AQ107" s="5" t="n">
        <f aca="false" ca="false" dt2D="false" dtr="false" t="normal">COUNTIF(AB107:AM107, "&gt;0")</f>
        <v>1</v>
      </c>
    </row>
    <row customHeight="true" ht="12.75" outlineLevel="0" r="108">
      <c r="A108" s="67" t="n">
        <f aca="false" ca="false" dt2D="false" dtr="false" t="normal">+A107+1</f>
        <v>96</v>
      </c>
      <c r="B108" s="67" t="n">
        <f aca="false" ca="false" dt2D="false" dtr="false" t="normal">+B107+1</f>
        <v>96</v>
      </c>
      <c r="C108" s="68" t="s">
        <v>122</v>
      </c>
      <c r="D108" s="67" t="s">
        <v>183</v>
      </c>
      <c r="E108" s="69" t="s">
        <v>126</v>
      </c>
      <c r="F108" s="70" t="s">
        <v>58</v>
      </c>
      <c r="G108" s="70" t="n">
        <v>4</v>
      </c>
      <c r="H108" s="70" t="n">
        <v>4</v>
      </c>
      <c r="I108" s="69" t="n">
        <v>3698.6</v>
      </c>
      <c r="J108" s="69" t="n">
        <v>3202.2</v>
      </c>
      <c r="K108" s="69" t="n">
        <v>496.4</v>
      </c>
      <c r="L108" s="71" t="n">
        <v>146</v>
      </c>
      <c r="M108" s="72" t="n">
        <v>2217939.46</v>
      </c>
      <c r="N108" s="72" t="n"/>
      <c r="O108" s="72" t="n">
        <v>0</v>
      </c>
      <c r="P108" s="72" t="n">
        <v>0</v>
      </c>
      <c r="Q108" s="72" t="n">
        <v>494212.95</v>
      </c>
      <c r="R108" s="72" t="n">
        <v>1723726.51</v>
      </c>
      <c r="S108" s="72" t="n">
        <v>0</v>
      </c>
      <c r="T108" s="69" t="n">
        <v>404.92</v>
      </c>
      <c r="U108" s="69" t="n">
        <v>599.67</v>
      </c>
      <c r="V108" s="70" t="n">
        <v>2025</v>
      </c>
      <c r="W108" s="77" t="n"/>
      <c r="X108" s="74" t="n">
        <f aca="false" ca="false" dt2D="false" dtr="false" t="normal">+(J108*11.55+K108*23.1)*12*0.85</f>
        <v>494212.95</v>
      </c>
      <c r="Y108" s="77" t="e">
        <f aca="false" ca="false" dt2D="false" dtr="false" t="normal">+(J108*11.55+K108*23.1)*12*30-'[4]Приложение №1'!$S$424</f>
        <v>#REF!</v>
      </c>
      <c r="Z108" s="64" t="n"/>
      <c r="AA108" s="74" t="n">
        <f aca="false" ca="false" dt2D="false" dtr="false" t="normal">SUM(AB108:AP108)</f>
        <v>2217939.4566663597</v>
      </c>
      <c r="AB108" s="74" t="n">
        <v>0</v>
      </c>
      <c r="AC108" s="74" t="n">
        <v>0</v>
      </c>
      <c r="AD108" s="74" t="n">
        <v>0</v>
      </c>
      <c r="AE108" s="74" t="n">
        <v>0</v>
      </c>
      <c r="AF108" s="74" t="n">
        <v>1497628.13</v>
      </c>
      <c r="AG108" s="74" t="n">
        <v>0</v>
      </c>
      <c r="AH108" s="74" t="n">
        <v>0</v>
      </c>
      <c r="AI108" s="74" t="n">
        <v>0</v>
      </c>
      <c r="AJ108" s="74" t="n">
        <v>0</v>
      </c>
      <c r="AK108" s="74" t="n">
        <v>0</v>
      </c>
      <c r="AL108" s="74" t="n">
        <v>0</v>
      </c>
      <c r="AM108" s="74" t="n">
        <v>0</v>
      </c>
      <c r="AN108" s="74" t="n">
        <v>665381.838</v>
      </c>
      <c r="AO108" s="74" t="n">
        <v>22179.3946</v>
      </c>
      <c r="AP108" s="74" t="n">
        <v>32750.09406636</v>
      </c>
      <c r="AQ108" s="5" t="n">
        <f aca="false" ca="false" dt2D="false" dtr="false" t="normal">COUNTIF(AB108:AM108, "&gt;0")</f>
        <v>1</v>
      </c>
    </row>
    <row customHeight="true" ht="12.75" outlineLevel="0" r="109">
      <c r="A109" s="67" t="n">
        <f aca="false" ca="false" dt2D="false" dtr="false" t="normal">+A108+1</f>
        <v>97</v>
      </c>
      <c r="B109" s="67" t="n">
        <f aca="false" ca="false" dt2D="false" dtr="false" t="normal">+B108+1</f>
        <v>97</v>
      </c>
      <c r="C109" s="68" t="s">
        <v>122</v>
      </c>
      <c r="D109" s="67" t="s">
        <v>184</v>
      </c>
      <c r="E109" s="69" t="s">
        <v>141</v>
      </c>
      <c r="F109" s="70" t="s">
        <v>58</v>
      </c>
      <c r="G109" s="70" t="n">
        <v>4</v>
      </c>
      <c r="H109" s="70" t="n">
        <v>4</v>
      </c>
      <c r="I109" s="69" t="n">
        <v>2738.8</v>
      </c>
      <c r="J109" s="69" t="n">
        <v>2738.8</v>
      </c>
      <c r="K109" s="69" t="n">
        <v>0</v>
      </c>
      <c r="L109" s="71" t="n">
        <v>153</v>
      </c>
      <c r="M109" s="72" t="n">
        <v>23220696.7</v>
      </c>
      <c r="N109" s="72" t="n"/>
      <c r="O109" s="72" t="n">
        <v>5300565.17</v>
      </c>
      <c r="P109" s="72" t="n">
        <v>0</v>
      </c>
      <c r="Q109" s="72" t="n">
        <v>322658.03</v>
      </c>
      <c r="R109" s="72" t="n">
        <v>5075354.14</v>
      </c>
      <c r="S109" s="72" t="n">
        <v>12522119.36</v>
      </c>
      <c r="T109" s="69" t="n">
        <v>7266.95</v>
      </c>
      <c r="U109" s="69" t="n">
        <v>8478.42</v>
      </c>
      <c r="V109" s="70" t="n">
        <v>2025</v>
      </c>
      <c r="W109" s="77" t="n"/>
      <c r="X109" s="74" t="n">
        <f aca="false" ca="false" dt2D="false" dtr="false" t="normal">+(J109*11.55+K109*23.1)*12*0.85</f>
        <v>322658.02800000005</v>
      </c>
      <c r="Y109" s="77" t="e">
        <f aca="false" ca="false" dt2D="false" dtr="false" t="normal">+(J109*11.55+K109*23.1)*12*30-'[7]Приложение №1'!$S$292</f>
        <v>#REF!</v>
      </c>
      <c r="Z109" s="64" t="n"/>
      <c r="AA109" s="75" t="n">
        <f aca="false" ca="false" dt2D="false" dtr="false" t="normal">SUM(AB109:AP109)</f>
        <v>23220696.696212202</v>
      </c>
      <c r="AB109" s="74" t="n">
        <v>0</v>
      </c>
      <c r="AC109" s="74" t="n">
        <v>0</v>
      </c>
      <c r="AD109" s="74" t="n">
        <v>0</v>
      </c>
      <c r="AE109" s="74" t="n">
        <v>0</v>
      </c>
      <c r="AF109" s="74" t="n">
        <v>1108988.25</v>
      </c>
      <c r="AG109" s="74" t="n">
        <v>0</v>
      </c>
      <c r="AH109" s="74" t="n">
        <v>0</v>
      </c>
      <c r="AI109" s="74" t="n">
        <v>0</v>
      </c>
      <c r="AJ109" s="74" t="n">
        <v>0</v>
      </c>
      <c r="AK109" s="74" t="n">
        <v>0</v>
      </c>
      <c r="AL109" s="74" t="n">
        <v>18793724.55</v>
      </c>
      <c r="AM109" s="74" t="n">
        <v>0</v>
      </c>
      <c r="AN109" s="74" t="n">
        <v>2650544.91</v>
      </c>
      <c r="AO109" s="74" t="n">
        <v>232206.967</v>
      </c>
      <c r="AP109" s="74" t="n">
        <v>435232.0192122</v>
      </c>
      <c r="AQ109" s="5" t="n">
        <f aca="false" ca="false" dt2D="false" dtr="false" t="normal">COUNTIF(AB109:AM109, "&gt;0")</f>
        <v>2</v>
      </c>
    </row>
    <row customHeight="true" ht="12.75" outlineLevel="0" r="110">
      <c r="A110" s="67" t="n">
        <f aca="false" ca="false" dt2D="false" dtr="false" t="normal">+A109+1</f>
        <v>98</v>
      </c>
      <c r="B110" s="67" t="n">
        <f aca="false" ca="false" dt2D="false" dtr="false" t="normal">+B109+1</f>
        <v>98</v>
      </c>
      <c r="C110" s="68" t="s">
        <v>122</v>
      </c>
      <c r="D110" s="67" t="s">
        <v>185</v>
      </c>
      <c r="E110" s="69" t="s">
        <v>186</v>
      </c>
      <c r="F110" s="70" t="s">
        <v>58</v>
      </c>
      <c r="G110" s="70" t="n">
        <v>5</v>
      </c>
      <c r="H110" s="70" t="n">
        <v>1</v>
      </c>
      <c r="I110" s="69" t="n">
        <v>1174.4</v>
      </c>
      <c r="J110" s="69" t="n">
        <v>977.8</v>
      </c>
      <c r="K110" s="69" t="n">
        <v>196.6</v>
      </c>
      <c r="L110" s="71" t="n">
        <v>40</v>
      </c>
      <c r="M110" s="72" t="n">
        <v>9252804</v>
      </c>
      <c r="N110" s="72" t="n"/>
      <c r="O110" s="72" t="n">
        <v>778464.18</v>
      </c>
      <c r="P110" s="72" t="n">
        <v>0</v>
      </c>
      <c r="Q110" s="72" t="n">
        <v>1017649.03</v>
      </c>
      <c r="R110" s="72" t="n">
        <v>5700618</v>
      </c>
      <c r="S110" s="72" t="n">
        <v>1756072.79</v>
      </c>
      <c r="T110" s="69" t="n">
        <v>6862.03</v>
      </c>
      <c r="U110" s="69" t="n">
        <v>7878.75</v>
      </c>
      <c r="V110" s="70" t="n">
        <v>2025</v>
      </c>
      <c r="W110" s="74" t="n">
        <v>856131.52</v>
      </c>
      <c r="X110" s="74" t="n">
        <f aca="false" ca="false" dt2D="false" dtr="false" t="normal">+(J110*11.55+K110*23.1)*12*0.85</f>
        <v>161517.50999999998</v>
      </c>
      <c r="Y110" s="74" t="n">
        <f aca="false" ca="false" dt2D="false" dtr="false" t="normal">+(J110*11.55+K110*23.1)*12*30</f>
        <v>5700617.999999999</v>
      </c>
      <c r="Z110" s="64" t="n"/>
      <c r="AA110" s="75" t="n">
        <f aca="false" ca="false" dt2D="false" dtr="false" t="normal">SUM(AB110:AP110)</f>
        <v>9252804.004983999</v>
      </c>
      <c r="AB110" s="74" t="n">
        <v>0</v>
      </c>
      <c r="AC110" s="74" t="n">
        <v>0</v>
      </c>
      <c r="AD110" s="74" t="n">
        <v>0</v>
      </c>
      <c r="AE110" s="74" t="n">
        <v>0</v>
      </c>
      <c r="AF110" s="74" t="n">
        <v>0</v>
      </c>
      <c r="AG110" s="74" t="n">
        <v>0</v>
      </c>
      <c r="AH110" s="74" t="n">
        <v>0</v>
      </c>
      <c r="AI110" s="74" t="n">
        <v>0</v>
      </c>
      <c r="AJ110" s="74" t="n">
        <v>0</v>
      </c>
      <c r="AK110" s="74" t="n">
        <v>0</v>
      </c>
      <c r="AL110" s="74" t="n">
        <v>8058766.66</v>
      </c>
      <c r="AM110" s="74" t="n">
        <v>0</v>
      </c>
      <c r="AN110" s="74" t="n">
        <v>925280.4</v>
      </c>
      <c r="AO110" s="74" t="n">
        <v>92528.04</v>
      </c>
      <c r="AP110" s="74" t="n">
        <v>176228.904984</v>
      </c>
      <c r="AQ110" s="5" t="n">
        <f aca="false" ca="false" dt2D="false" dtr="false" t="normal">COUNTIF(AB110:AM110, "&gt;0")</f>
        <v>1</v>
      </c>
    </row>
    <row customHeight="true" ht="12.75" outlineLevel="0" r="111">
      <c r="A111" s="67" t="n">
        <f aca="false" ca="false" dt2D="false" dtr="false" t="normal">+A110+1</f>
        <v>99</v>
      </c>
      <c r="B111" s="67" t="n">
        <f aca="false" ca="false" dt2D="false" dtr="false" t="normal">+B110+1</f>
        <v>99</v>
      </c>
      <c r="C111" s="68" t="s">
        <v>122</v>
      </c>
      <c r="D111" s="67" t="s">
        <v>187</v>
      </c>
      <c r="E111" s="69" t="s">
        <v>129</v>
      </c>
      <c r="F111" s="70" t="s">
        <v>58</v>
      </c>
      <c r="G111" s="70" t="n">
        <v>9</v>
      </c>
      <c r="H111" s="70" t="n">
        <v>3</v>
      </c>
      <c r="I111" s="69" t="n">
        <v>7072.8</v>
      </c>
      <c r="J111" s="69" t="n">
        <v>6946.5</v>
      </c>
      <c r="K111" s="69" t="n">
        <v>126.3</v>
      </c>
      <c r="L111" s="71" t="n">
        <v>281</v>
      </c>
      <c r="M111" s="72" t="n">
        <v>12813150</v>
      </c>
      <c r="N111" s="72" t="n"/>
      <c r="O111" s="72" t="n">
        <v>0</v>
      </c>
      <c r="P111" s="72" t="n">
        <v>0</v>
      </c>
      <c r="Q111" s="72" t="n">
        <v>7489709</v>
      </c>
      <c r="R111" s="72" t="n">
        <v>5323441</v>
      </c>
      <c r="S111" s="72" t="n">
        <v>0</v>
      </c>
      <c r="T111" s="69" t="n">
        <v>1701.93</v>
      </c>
      <c r="U111" s="69" t="n">
        <v>1811.61</v>
      </c>
      <c r="V111" s="70" t="n">
        <v>2025</v>
      </c>
      <c r="W111" s="74" t="n">
        <v>6368574.97</v>
      </c>
      <c r="X111" s="74" t="n">
        <f aca="false" ca="false" dt2D="false" dtr="false" t="normal">+(J111*15.35+K111*26.02)*12*0.85</f>
        <v>1121134.0302</v>
      </c>
      <c r="Y111" s="74" t="n">
        <f aca="false" ca="false" dt2D="false" dtr="false" t="normal">+(J111*15.35+K111*26.02)*12*30</f>
        <v>39569436.35999999</v>
      </c>
      <c r="Z111" s="64" t="n"/>
      <c r="AA111" s="74" t="n">
        <f aca="false" ca="false" dt2D="false" dtr="false" t="normal">SUM(AB111:AP111)</f>
        <v>12813150.0036</v>
      </c>
      <c r="AB111" s="74" t="n">
        <v>0</v>
      </c>
      <c r="AC111" s="74" t="n">
        <v>0</v>
      </c>
      <c r="AD111" s="74" t="n">
        <v>0</v>
      </c>
      <c r="AE111" s="74" t="n">
        <v>0</v>
      </c>
      <c r="AF111" s="74" t="n">
        <v>0</v>
      </c>
      <c r="AG111" s="74" t="n">
        <v>0</v>
      </c>
      <c r="AH111" s="74" t="n">
        <v>0</v>
      </c>
      <c r="AI111" s="74" t="n">
        <v>12037390.65</v>
      </c>
      <c r="AJ111" s="74" t="n">
        <v>0</v>
      </c>
      <c r="AK111" s="74" t="n">
        <v>0</v>
      </c>
      <c r="AL111" s="74" t="n">
        <v>0</v>
      </c>
      <c r="AM111" s="74" t="n">
        <v>0</v>
      </c>
      <c r="AN111" s="74" t="n">
        <v>384394.5</v>
      </c>
      <c r="AO111" s="74" t="n">
        <v>128131.5</v>
      </c>
      <c r="AP111" s="74" t="n">
        <v>263233.3536</v>
      </c>
      <c r="AQ111" s="5" t="n">
        <f aca="false" ca="false" dt2D="false" dtr="false" t="normal">COUNTIF(AB111:AM111, "&gt;0")</f>
        <v>1</v>
      </c>
    </row>
    <row customHeight="true" ht="12.75" outlineLevel="0" r="112">
      <c r="A112" s="67" t="n">
        <f aca="false" ca="false" dt2D="false" dtr="false" t="normal">+A111+1</f>
        <v>100</v>
      </c>
      <c r="B112" s="67" t="n">
        <f aca="false" ca="false" dt2D="false" dtr="false" t="normal">+B111+1</f>
        <v>100</v>
      </c>
      <c r="C112" s="68" t="s">
        <v>122</v>
      </c>
      <c r="D112" s="67" t="s">
        <v>188</v>
      </c>
      <c r="E112" s="69" t="s">
        <v>80</v>
      </c>
      <c r="F112" s="70" t="s">
        <v>58</v>
      </c>
      <c r="G112" s="70" t="n">
        <v>5</v>
      </c>
      <c r="H112" s="70" t="n">
        <v>6</v>
      </c>
      <c r="I112" s="69" t="n">
        <v>6325.2</v>
      </c>
      <c r="J112" s="69" t="n">
        <v>6325.2</v>
      </c>
      <c r="K112" s="69" t="n">
        <v>0</v>
      </c>
      <c r="L112" s="71" t="n">
        <v>293</v>
      </c>
      <c r="M112" s="72" t="n">
        <v>12131986.6</v>
      </c>
      <c r="N112" s="72" t="n"/>
      <c r="O112" s="72" t="n">
        <v>10641642.97</v>
      </c>
      <c r="P112" s="72" t="n">
        <v>0</v>
      </c>
      <c r="Q112" s="72" t="n">
        <v>745171.81</v>
      </c>
      <c r="R112" s="72" t="n">
        <v>0</v>
      </c>
      <c r="S112" s="72" t="n">
        <v>745171.81</v>
      </c>
      <c r="T112" s="69" t="n">
        <v>1553.16</v>
      </c>
      <c r="U112" s="69" t="n">
        <v>1918.04</v>
      </c>
      <c r="V112" s="70" t="n">
        <v>2025</v>
      </c>
      <c r="W112" s="77" t="n"/>
      <c r="X112" s="74" t="n">
        <f aca="false" ca="false" dt2D="false" dtr="false" t="normal">+(J112*11.55+K112*23.1)*12*0.85</f>
        <v>745171.8119999999</v>
      </c>
      <c r="Y112" s="77" t="e">
        <f aca="false" ca="false" dt2D="false" dtr="false" t="normal">+(J112*11.55+K112*23.1)*12*30-'[4]Приложение №1'!$S$114-'[4]Приложение №1'!$S$297</f>
        <v>#REF!</v>
      </c>
      <c r="Z112" s="64" t="n"/>
      <c r="AA112" s="74" t="n">
        <f aca="false" ca="false" dt2D="false" dtr="false" t="normal">SUM(AB112:AP112)</f>
        <v>12131986.5989132</v>
      </c>
      <c r="AB112" s="74" t="n">
        <v>0</v>
      </c>
      <c r="AC112" s="74" t="n">
        <v>7262845.27</v>
      </c>
      <c r="AD112" s="74" t="n">
        <v>0</v>
      </c>
      <c r="AE112" s="74" t="n">
        <v>0</v>
      </c>
      <c r="AF112" s="74" t="n">
        <v>2561184.63</v>
      </c>
      <c r="AG112" s="74" t="n">
        <v>0</v>
      </c>
      <c r="AH112" s="74" t="n">
        <v>0</v>
      </c>
      <c r="AI112" s="74" t="n">
        <v>0</v>
      </c>
      <c r="AJ112" s="74" t="n">
        <v>0</v>
      </c>
      <c r="AK112" s="74" t="n">
        <v>0</v>
      </c>
      <c r="AL112" s="74" t="n">
        <v>0</v>
      </c>
      <c r="AM112" s="74" t="n">
        <v>0</v>
      </c>
      <c r="AN112" s="74" t="n">
        <v>1971805.196</v>
      </c>
      <c r="AO112" s="74" t="n">
        <v>121319.866</v>
      </c>
      <c r="AP112" s="74" t="n">
        <v>214831.6369132</v>
      </c>
      <c r="AQ112" s="5" t="n">
        <f aca="false" ca="false" dt2D="false" dtr="false" t="normal">COUNTIF(AB112:AM112, "&gt;0")</f>
        <v>2</v>
      </c>
    </row>
    <row customHeight="true" ht="12.75" outlineLevel="0" r="113">
      <c r="A113" s="67" t="n">
        <f aca="false" ca="false" dt2D="false" dtr="false" t="normal">+A112+1</f>
        <v>101</v>
      </c>
      <c r="B113" s="67" t="n">
        <f aca="false" ca="false" dt2D="false" dtr="false" t="normal">+B112+1</f>
        <v>101</v>
      </c>
      <c r="C113" s="68" t="s">
        <v>122</v>
      </c>
      <c r="D113" s="67" t="s">
        <v>189</v>
      </c>
      <c r="E113" s="69" t="s">
        <v>72</v>
      </c>
      <c r="F113" s="70" t="s">
        <v>58</v>
      </c>
      <c r="G113" s="70" t="n">
        <v>5</v>
      </c>
      <c r="H113" s="70" t="n">
        <v>6</v>
      </c>
      <c r="I113" s="69" t="n">
        <v>6274.92</v>
      </c>
      <c r="J113" s="69" t="n">
        <v>6274.92</v>
      </c>
      <c r="K113" s="69" t="n">
        <v>0</v>
      </c>
      <c r="L113" s="71" t="n">
        <v>326</v>
      </c>
      <c r="M113" s="72" t="n">
        <v>105614370.74</v>
      </c>
      <c r="N113" s="72" t="n"/>
      <c r="O113" s="72" t="n">
        <v>16716115.19</v>
      </c>
      <c r="P113" s="72" t="n">
        <v>0</v>
      </c>
      <c r="Q113" s="72" t="n">
        <v>739248.33</v>
      </c>
      <c r="R113" s="72" t="n">
        <v>5356336.06</v>
      </c>
      <c r="S113" s="72" t="n">
        <v>82802671.17</v>
      </c>
      <c r="T113" s="69" t="n">
        <v>14629.62</v>
      </c>
      <c r="U113" s="69" t="n">
        <v>16831.19</v>
      </c>
      <c r="V113" s="70" t="n">
        <v>2025</v>
      </c>
      <c r="W113" s="77" t="n"/>
      <c r="X113" s="74" t="n">
        <f aca="false" ca="false" dt2D="false" dtr="false" t="normal">+(J113*11.55+K113*23.1)*12*0.85</f>
        <v>739248.3252</v>
      </c>
      <c r="Y113" s="77" t="e">
        <f aca="false" ca="false" dt2D="false" dtr="false" t="normal">+(J113*11.55+K113*23.1)*12*30-'[7]Приложение №1'!$S$115</f>
        <v>#REF!</v>
      </c>
      <c r="Z113" s="64" t="n"/>
      <c r="AA113" s="74" t="n">
        <f aca="false" ca="false" dt2D="false" dtr="false" t="normal">SUM(AB113:AP113)</f>
        <v>105614370.74209008</v>
      </c>
      <c r="AB113" s="74" t="n">
        <v>17816937.06</v>
      </c>
      <c r="AC113" s="74" t="n">
        <v>7205111.79</v>
      </c>
      <c r="AD113" s="74" t="n">
        <v>7616310.93</v>
      </c>
      <c r="AE113" s="74" t="n">
        <v>5807458.04</v>
      </c>
      <c r="AF113" s="74" t="n">
        <v>2540825.38</v>
      </c>
      <c r="AG113" s="74" t="n">
        <v>0</v>
      </c>
      <c r="AH113" s="74" t="n">
        <v>0</v>
      </c>
      <c r="AI113" s="74" t="n">
        <v>0</v>
      </c>
      <c r="AJ113" s="74" t="n">
        <v>32572018.79</v>
      </c>
      <c r="AK113" s="74" t="n">
        <v>0</v>
      </c>
      <c r="AL113" s="74" t="n">
        <v>0</v>
      </c>
      <c r="AM113" s="74" t="n">
        <v>18241032.15</v>
      </c>
      <c r="AN113" s="74" t="n">
        <v>10751059.5097</v>
      </c>
      <c r="AO113" s="74" t="n">
        <v>1056143.7074</v>
      </c>
      <c r="AP113" s="74" t="n">
        <v>2007473.38499006</v>
      </c>
      <c r="AQ113" s="5" t="n">
        <f aca="false" ca="false" dt2D="false" dtr="false" t="normal">COUNTIF(AB113:AM113, "&gt;0")</f>
        <v>7</v>
      </c>
    </row>
    <row customHeight="true" ht="12.75" outlineLevel="0" r="114">
      <c r="A114" s="67" t="n">
        <f aca="false" ca="false" dt2D="false" dtr="false" t="normal">+A113+1</f>
        <v>102</v>
      </c>
      <c r="B114" s="67" t="n">
        <f aca="false" ca="false" dt2D="false" dtr="false" t="normal">+B113+1</f>
        <v>102</v>
      </c>
      <c r="C114" s="68" t="s">
        <v>122</v>
      </c>
      <c r="D114" s="67" t="s">
        <v>190</v>
      </c>
      <c r="E114" s="69" t="s">
        <v>105</v>
      </c>
      <c r="F114" s="70" t="s">
        <v>58</v>
      </c>
      <c r="G114" s="70" t="n">
        <v>5</v>
      </c>
      <c r="H114" s="70" t="n">
        <v>6</v>
      </c>
      <c r="I114" s="69" t="n">
        <v>6223.8</v>
      </c>
      <c r="J114" s="69" t="n">
        <v>6080.7</v>
      </c>
      <c r="K114" s="69" t="n">
        <v>143.1</v>
      </c>
      <c r="L114" s="71" t="n">
        <v>261</v>
      </c>
      <c r="M114" s="72" t="n">
        <v>104753960.34</v>
      </c>
      <c r="N114" s="72" t="n"/>
      <c r="O114" s="72" t="n">
        <v>15997636.5</v>
      </c>
      <c r="P114" s="72" t="n">
        <v>0</v>
      </c>
      <c r="Q114" s="72" t="n">
        <v>750084.49</v>
      </c>
      <c r="R114" s="72" t="n">
        <v>5494836.44</v>
      </c>
      <c r="S114" s="72" t="n">
        <v>82511402.91</v>
      </c>
      <c r="T114" s="69" t="n">
        <v>14629.62</v>
      </c>
      <c r="U114" s="69" t="n">
        <v>16831.19</v>
      </c>
      <c r="V114" s="70" t="n">
        <v>2025</v>
      </c>
      <c r="W114" s="77" t="n"/>
      <c r="X114" s="74" t="n">
        <f aca="false" ca="false" dt2D="false" dtr="false" t="normal">+(J114*11.55+K114*23.1)*12*0.85</f>
        <v>750084.4890000001</v>
      </c>
      <c r="Y114" s="77" t="e">
        <f aca="false" ca="false" dt2D="false" dtr="false" t="normal">+(J114*11.55+K114*23.1)*12*30-'[7]Приложение №1'!$S$116</f>
        <v>#REF!</v>
      </c>
      <c r="Z114" s="64" t="n"/>
      <c r="AA114" s="74" t="n">
        <f aca="false" ca="false" dt2D="false" dtr="false" t="normal">SUM(AB114:AP114)</f>
        <v>104753960.33874765</v>
      </c>
      <c r="AB114" s="74" t="n">
        <v>17671787.51</v>
      </c>
      <c r="AC114" s="74" t="n">
        <v>7146413.78</v>
      </c>
      <c r="AD114" s="74" t="n">
        <v>7554263</v>
      </c>
      <c r="AE114" s="74" t="n">
        <v>5760146.33</v>
      </c>
      <c r="AF114" s="74" t="n">
        <v>2520125.99</v>
      </c>
      <c r="AG114" s="74" t="n">
        <v>0</v>
      </c>
      <c r="AH114" s="74" t="n">
        <v>0</v>
      </c>
      <c r="AI114" s="74" t="n">
        <v>0</v>
      </c>
      <c r="AJ114" s="74" t="n">
        <v>32306663.77</v>
      </c>
      <c r="AK114" s="74" t="n">
        <v>0</v>
      </c>
      <c r="AL114" s="74" t="n">
        <v>0</v>
      </c>
      <c r="AM114" s="74" t="n">
        <v>18092427.62</v>
      </c>
      <c r="AN114" s="74" t="n">
        <v>10663473.6684</v>
      </c>
      <c r="AO114" s="74" t="n">
        <v>1047539.6033</v>
      </c>
      <c r="AP114" s="74" t="n">
        <v>1991119.06704762</v>
      </c>
      <c r="AQ114" s="5" t="n">
        <f aca="false" ca="false" dt2D="false" dtr="false" t="normal">COUNTIF(AB114:AM114, "&gt;0")</f>
        <v>7</v>
      </c>
    </row>
    <row customHeight="true" ht="12.75" outlineLevel="0" r="115">
      <c r="A115" s="67" t="n">
        <f aca="false" ca="false" dt2D="false" dtr="false" t="normal">+A114+1</f>
        <v>103</v>
      </c>
      <c r="B115" s="67" t="n">
        <f aca="false" ca="false" dt2D="false" dtr="false" t="normal">+B114+1</f>
        <v>103</v>
      </c>
      <c r="C115" s="68" t="s">
        <v>122</v>
      </c>
      <c r="D115" s="67" t="s">
        <v>191</v>
      </c>
      <c r="E115" s="69" t="s">
        <v>192</v>
      </c>
      <c r="F115" s="70" t="s">
        <v>58</v>
      </c>
      <c r="G115" s="70" t="n">
        <v>6</v>
      </c>
      <c r="H115" s="70" t="n">
        <v>2</v>
      </c>
      <c r="I115" s="69" t="n">
        <v>3629.9</v>
      </c>
      <c r="J115" s="69" t="n">
        <v>3629.9</v>
      </c>
      <c r="K115" s="69" t="n">
        <v>0</v>
      </c>
      <c r="L115" s="71" t="n">
        <v>123</v>
      </c>
      <c r="M115" s="72" t="n">
        <v>8542100</v>
      </c>
      <c r="N115" s="72" t="n"/>
      <c r="O115" s="72" t="n">
        <v>0</v>
      </c>
      <c r="P115" s="72" t="n">
        <v>0</v>
      </c>
      <c r="Q115" s="72" t="n">
        <v>2905431.8</v>
      </c>
      <c r="R115" s="72" t="n">
        <v>5636668.2</v>
      </c>
      <c r="S115" s="72" t="n">
        <v>0</v>
      </c>
      <c r="T115" s="69" t="n">
        <v>2210.78</v>
      </c>
      <c r="U115" s="69" t="n">
        <v>2353.26</v>
      </c>
      <c r="V115" s="70" t="n">
        <v>2025</v>
      </c>
      <c r="W115" s="74" t="n">
        <v>2477793.28</v>
      </c>
      <c r="X115" s="74" t="n">
        <f aca="false" ca="false" dt2D="false" dtr="false" t="normal">+(J115*11.55+K115*23.1)*12*0.85</f>
        <v>427638.51900000003</v>
      </c>
      <c r="Y115" s="74" t="n">
        <f aca="false" ca="false" dt2D="false" dtr="false" t="normal">+(J115*11.55+K115*23.1)*12*30</f>
        <v>15093124.200000001</v>
      </c>
      <c r="Z115" s="64" t="n"/>
      <c r="AA115" s="74" t="n">
        <f aca="false" ca="false" dt2D="false" dtr="false" t="normal">SUM(AB115:AP115)</f>
        <v>8542100.0024</v>
      </c>
      <c r="AB115" s="74" t="n">
        <v>0</v>
      </c>
      <c r="AC115" s="74" t="n">
        <v>0</v>
      </c>
      <c r="AD115" s="74" t="n">
        <v>0</v>
      </c>
      <c r="AE115" s="74" t="n">
        <v>0</v>
      </c>
      <c r="AF115" s="74" t="n">
        <v>0</v>
      </c>
      <c r="AG115" s="74" t="n">
        <v>0</v>
      </c>
      <c r="AH115" s="74" t="n">
        <v>0</v>
      </c>
      <c r="AI115" s="74" t="n">
        <v>8024927.1</v>
      </c>
      <c r="AJ115" s="74" t="n">
        <v>0</v>
      </c>
      <c r="AK115" s="74" t="n">
        <v>0</v>
      </c>
      <c r="AL115" s="74" t="n">
        <v>0</v>
      </c>
      <c r="AM115" s="74" t="n">
        <v>0</v>
      </c>
      <c r="AN115" s="74" t="n">
        <v>256263</v>
      </c>
      <c r="AO115" s="74" t="n">
        <v>85421</v>
      </c>
      <c r="AP115" s="74" t="n">
        <v>175488.9024</v>
      </c>
      <c r="AQ115" s="5" t="n">
        <f aca="false" ca="false" dt2D="false" dtr="false" t="normal">COUNTIF(AB115:AM115, "&gt;0")</f>
        <v>1</v>
      </c>
    </row>
    <row customHeight="true" ht="12.75" outlineLevel="0" r="116">
      <c r="A116" s="67" t="n">
        <f aca="false" ca="false" dt2D="false" dtr="false" t="normal">+A115+1</f>
        <v>104</v>
      </c>
      <c r="B116" s="67" t="n">
        <f aca="false" ca="false" dt2D="false" dtr="false" t="normal">+B115+1</f>
        <v>104</v>
      </c>
      <c r="C116" s="68" t="s">
        <v>122</v>
      </c>
      <c r="D116" s="67" t="s">
        <v>193</v>
      </c>
      <c r="E116" s="69" t="s">
        <v>129</v>
      </c>
      <c r="F116" s="70" t="s">
        <v>58</v>
      </c>
      <c r="G116" s="70" t="n">
        <v>6</v>
      </c>
      <c r="H116" s="70" t="n">
        <v>2</v>
      </c>
      <c r="I116" s="69" t="n">
        <v>2955.2</v>
      </c>
      <c r="J116" s="69" t="n">
        <v>2955.2</v>
      </c>
      <c r="K116" s="69" t="n">
        <v>0</v>
      </c>
      <c r="L116" s="71" t="n">
        <v>122</v>
      </c>
      <c r="M116" s="72" t="n">
        <v>8542100</v>
      </c>
      <c r="N116" s="72" t="n"/>
      <c r="O116" s="72" t="n">
        <v>0</v>
      </c>
      <c r="P116" s="72" t="n">
        <v>0</v>
      </c>
      <c r="Q116" s="72" t="n">
        <v>2414132.04</v>
      </c>
      <c r="R116" s="72" t="n">
        <v>6127967.96</v>
      </c>
      <c r="S116" s="72" t="n">
        <v>0</v>
      </c>
      <c r="T116" s="69" t="n">
        <v>2715.53</v>
      </c>
      <c r="U116" s="69" t="n">
        <v>2890.53</v>
      </c>
      <c r="V116" s="70" t="n">
        <v>2025</v>
      </c>
      <c r="W116" s="74" t="n">
        <v>2065979.93</v>
      </c>
      <c r="X116" s="74" t="n">
        <f aca="false" ca="false" dt2D="false" dtr="false" t="normal">+(J116*11.55+K116*23.1)*12*0.85</f>
        <v>348152.11199999996</v>
      </c>
      <c r="Y116" s="74" t="n">
        <f aca="false" ca="false" dt2D="false" dtr="false" t="normal">+(J116*11.55+K116*23.1)*12*30</f>
        <v>12287721.6</v>
      </c>
      <c r="Z116" s="64" t="n"/>
      <c r="AA116" s="74" t="n">
        <f aca="false" ca="false" dt2D="false" dtr="false" t="normal">SUM(AB116:AP116)</f>
        <v>8542100.0024</v>
      </c>
      <c r="AB116" s="74" t="n">
        <v>0</v>
      </c>
      <c r="AC116" s="74" t="n">
        <v>0</v>
      </c>
      <c r="AD116" s="74" t="n">
        <v>0</v>
      </c>
      <c r="AE116" s="74" t="n">
        <v>0</v>
      </c>
      <c r="AF116" s="74" t="n">
        <v>0</v>
      </c>
      <c r="AG116" s="74" t="n">
        <v>0</v>
      </c>
      <c r="AH116" s="74" t="n">
        <v>0</v>
      </c>
      <c r="AI116" s="74" t="n">
        <v>8024927.1</v>
      </c>
      <c r="AJ116" s="74" t="n">
        <v>0</v>
      </c>
      <c r="AK116" s="74" t="n">
        <v>0</v>
      </c>
      <c r="AL116" s="74" t="n">
        <v>0</v>
      </c>
      <c r="AM116" s="74" t="n">
        <v>0</v>
      </c>
      <c r="AN116" s="74" t="n">
        <v>256263</v>
      </c>
      <c r="AO116" s="74" t="n">
        <v>85421</v>
      </c>
      <c r="AP116" s="74" t="n">
        <v>175488.9024</v>
      </c>
      <c r="AQ116" s="5" t="n">
        <f aca="false" ca="false" dt2D="false" dtr="false" t="normal">COUNTIF(AB116:AM116, "&gt;0")</f>
        <v>1</v>
      </c>
    </row>
    <row customHeight="true" ht="12.75" outlineLevel="0" r="117">
      <c r="A117" s="67" t="n">
        <f aca="false" ca="false" dt2D="false" dtr="false" t="normal">+A116+1</f>
        <v>105</v>
      </c>
      <c r="B117" s="67" t="n">
        <f aca="false" ca="false" dt2D="false" dtr="false" t="normal">+B116+1</f>
        <v>105</v>
      </c>
      <c r="C117" s="68" t="s">
        <v>122</v>
      </c>
      <c r="D117" s="67" t="s">
        <v>194</v>
      </c>
      <c r="E117" s="69" t="s">
        <v>124</v>
      </c>
      <c r="F117" s="70" t="s">
        <v>58</v>
      </c>
      <c r="G117" s="70" t="n">
        <v>5</v>
      </c>
      <c r="H117" s="70" t="n">
        <v>2</v>
      </c>
      <c r="I117" s="69" t="n">
        <v>2325.7</v>
      </c>
      <c r="J117" s="69" t="n">
        <v>1861.6</v>
      </c>
      <c r="K117" s="69" t="n">
        <v>0</v>
      </c>
      <c r="L117" s="71" t="n">
        <v>45</v>
      </c>
      <c r="M117" s="72" t="n">
        <v>2454277.59</v>
      </c>
      <c r="N117" s="72" t="n"/>
      <c r="O117" s="72" t="n">
        <v>323450.48</v>
      </c>
      <c r="P117" s="72" t="n">
        <v>0</v>
      </c>
      <c r="Q117" s="72" t="n">
        <v>219315.1</v>
      </c>
      <c r="R117" s="72" t="n">
        <v>503193.45</v>
      </c>
      <c r="S117" s="72" t="n">
        <v>1408318.56</v>
      </c>
      <c r="T117" s="69" t="n">
        <v>1148.24</v>
      </c>
      <c r="U117" s="69" t="n">
        <v>1318.37</v>
      </c>
      <c r="V117" s="70" t="n">
        <v>2025</v>
      </c>
      <c r="W117" s="77" t="n"/>
      <c r="X117" s="74" t="n">
        <f aca="false" ca="false" dt2D="false" dtr="false" t="normal">+(J117*11.55+K117*23.1)*12*0.85</f>
        <v>219315.096</v>
      </c>
      <c r="Y117" s="77" t="e">
        <f aca="false" ca="false" dt2D="false" dtr="false" t="normal">+(J117*11.55+K117*23.1)*12*30-'[7]Приложение №1'!$S$121-'[7]Приложение №1'!$S$309</f>
        <v>#REF!</v>
      </c>
      <c r="Z117" s="64" t="n"/>
      <c r="AA117" s="74" t="n">
        <f aca="false" ca="false" dt2D="false" dtr="false" t="normal">SUM(AB117:AP117)</f>
        <v>2454277.5858791396</v>
      </c>
      <c r="AB117" s="74" t="n">
        <v>0</v>
      </c>
      <c r="AC117" s="74" t="n">
        <v>2137562.88</v>
      </c>
      <c r="AD117" s="74" t="n">
        <v>0</v>
      </c>
      <c r="AE117" s="74" t="n">
        <v>0</v>
      </c>
      <c r="AF117" s="74" t="n">
        <v>0</v>
      </c>
      <c r="AG117" s="74" t="n">
        <v>0</v>
      </c>
      <c r="AH117" s="74" t="n">
        <v>0</v>
      </c>
      <c r="AI117" s="74" t="n">
        <v>0</v>
      </c>
      <c r="AJ117" s="74" t="n">
        <v>0</v>
      </c>
      <c r="AK117" s="74" t="n">
        <v>0</v>
      </c>
      <c r="AL117" s="74" t="n">
        <v>0</v>
      </c>
      <c r="AM117" s="74" t="n">
        <v>0</v>
      </c>
      <c r="AN117" s="74" t="n">
        <v>245427.759</v>
      </c>
      <c r="AO117" s="74" t="n">
        <v>24542.7759</v>
      </c>
      <c r="AP117" s="74" t="n">
        <v>46744.17097914</v>
      </c>
      <c r="AQ117" s="5" t="n">
        <f aca="false" ca="false" dt2D="false" dtr="false" t="normal">COUNTIF(AB117:AM117, "&gt;0")</f>
        <v>1</v>
      </c>
    </row>
    <row customHeight="true" ht="12.75" outlineLevel="0" r="118">
      <c r="A118" s="67" t="n">
        <f aca="false" ca="false" dt2D="false" dtr="false" t="normal">+A117+1</f>
        <v>106</v>
      </c>
      <c r="B118" s="67" t="n">
        <f aca="false" ca="false" dt2D="false" dtr="false" t="normal">+B117+1</f>
        <v>106</v>
      </c>
      <c r="C118" s="68" t="s">
        <v>122</v>
      </c>
      <c r="D118" s="67" t="s">
        <v>195</v>
      </c>
      <c r="E118" s="69" t="s">
        <v>143</v>
      </c>
      <c r="F118" s="70" t="s">
        <v>58</v>
      </c>
      <c r="G118" s="70" t="n">
        <v>9</v>
      </c>
      <c r="H118" s="70" t="n">
        <v>1</v>
      </c>
      <c r="I118" s="69" t="n">
        <v>1946.6</v>
      </c>
      <c r="J118" s="69" t="n">
        <v>1904.8</v>
      </c>
      <c r="K118" s="69" t="n">
        <v>41.8</v>
      </c>
      <c r="L118" s="71" t="n">
        <v>59</v>
      </c>
      <c r="M118" s="72" t="n">
        <v>921637.24</v>
      </c>
      <c r="N118" s="72" t="n"/>
      <c r="O118" s="72" t="n">
        <v>0</v>
      </c>
      <c r="P118" s="72" t="n">
        <v>0</v>
      </c>
      <c r="Q118" s="72" t="n">
        <v>309328.42</v>
      </c>
      <c r="R118" s="72" t="n">
        <v>612308.82</v>
      </c>
      <c r="S118" s="72" t="n">
        <v>0</v>
      </c>
      <c r="T118" s="69" t="n">
        <v>319.7</v>
      </c>
      <c r="U118" s="69" t="n">
        <v>473.46</v>
      </c>
      <c r="V118" s="70" t="n">
        <v>2025</v>
      </c>
      <c r="W118" s="77" t="n"/>
      <c r="X118" s="74" t="n">
        <f aca="false" ca="false" dt2D="false" dtr="false" t="normal">+(J118*15.35+K118*26.02)*12*0.85</f>
        <v>309328.4232</v>
      </c>
      <c r="Y118" s="77" t="e">
        <f aca="false" ca="false" dt2D="false" dtr="false" t="normal">+(J118*15.35+K118*26.02)*12*30-'[1]Приложение №1'!$S$113-'[4]Приложение №1'!$S$320-'[4]Приложение №1'!$S$692</f>
        <v>#REF!</v>
      </c>
      <c r="Z118" s="64" t="n"/>
      <c r="AA118" s="78" t="n">
        <f aca="false" ca="false" dt2D="false" dtr="false" t="normal">SUM(AB118:AP118)</f>
        <v>921637.2398858401</v>
      </c>
      <c r="AB118" s="74" t="n">
        <v>0</v>
      </c>
      <c r="AC118" s="74" t="n">
        <v>0</v>
      </c>
      <c r="AD118" s="74" t="n">
        <v>0</v>
      </c>
      <c r="AE118" s="74" t="n">
        <v>0</v>
      </c>
      <c r="AF118" s="74" t="n">
        <v>622320.8</v>
      </c>
      <c r="AG118" s="74" t="n">
        <v>0</v>
      </c>
      <c r="AH118" s="74" t="n">
        <v>0</v>
      </c>
      <c r="AI118" s="74" t="n">
        <v>0</v>
      </c>
      <c r="AJ118" s="74" t="n">
        <v>0</v>
      </c>
      <c r="AK118" s="74" t="n">
        <v>0</v>
      </c>
      <c r="AL118" s="74" t="n">
        <v>0</v>
      </c>
      <c r="AM118" s="74" t="n">
        <v>0</v>
      </c>
      <c r="AN118" s="74" t="n">
        <v>276491.172</v>
      </c>
      <c r="AO118" s="74" t="n">
        <v>9216.3724</v>
      </c>
      <c r="AP118" s="74" t="n">
        <v>13608.89548584</v>
      </c>
      <c r="AQ118" s="5" t="n">
        <f aca="false" ca="false" dt2D="false" dtr="false" t="normal">COUNTIF(AB118:AM118, "&gt;0")</f>
        <v>1</v>
      </c>
    </row>
    <row customHeight="true" ht="12.75" outlineLevel="0" r="119">
      <c r="A119" s="67" t="n">
        <f aca="false" ca="false" dt2D="false" dtr="false" t="normal">+A118+1</f>
        <v>107</v>
      </c>
      <c r="B119" s="67" t="n">
        <f aca="false" ca="false" dt2D="false" dtr="false" t="normal">+B118+1</f>
        <v>107</v>
      </c>
      <c r="C119" s="68" t="s">
        <v>122</v>
      </c>
      <c r="D119" s="67" t="s">
        <v>196</v>
      </c>
      <c r="E119" s="69" t="s">
        <v>66</v>
      </c>
      <c r="F119" s="70" t="s">
        <v>58</v>
      </c>
      <c r="G119" s="70" t="n">
        <v>4</v>
      </c>
      <c r="H119" s="70" t="n">
        <v>6</v>
      </c>
      <c r="I119" s="69" t="n">
        <v>5032.4</v>
      </c>
      <c r="J119" s="69" t="n">
        <v>4842.7</v>
      </c>
      <c r="K119" s="69" t="n">
        <v>189.7</v>
      </c>
      <c r="L119" s="71" t="n">
        <v>224</v>
      </c>
      <c r="M119" s="72" t="n">
        <v>19063284.77</v>
      </c>
      <c r="N119" s="72" t="n"/>
      <c r="O119" s="72" t="n">
        <v>0</v>
      </c>
      <c r="P119" s="72" t="n">
        <v>0</v>
      </c>
      <c r="Q119" s="72" t="n">
        <v>615215.6</v>
      </c>
      <c r="R119" s="72" t="n">
        <v>18052713.62</v>
      </c>
      <c r="S119" s="72" t="n">
        <v>395355.55</v>
      </c>
      <c r="T119" s="69" t="n">
        <v>3244.31</v>
      </c>
      <c r="U119" s="69" t="n">
        <v>3788.11</v>
      </c>
      <c r="V119" s="70" t="n">
        <v>2025</v>
      </c>
      <c r="W119" s="77" t="n"/>
      <c r="X119" s="74" t="n">
        <f aca="false" ca="false" dt2D="false" dtr="false" t="normal">+(J119*11.55+K119*23.1)*12*0.85</f>
        <v>615215.601</v>
      </c>
      <c r="Y119" s="77" t="e">
        <f aca="false" ca="false" dt2D="false" dtr="false" t="normal">+(J119*11.55+K119*23.1)*12*30-'[7]Приложение №1'!$S$438</f>
        <v>#REF!</v>
      </c>
      <c r="Z119" s="64" t="n"/>
      <c r="AA119" s="74" t="n">
        <f aca="false" ca="false" dt2D="false" dtr="false" t="normal">SUM(AB119:AP119)</f>
        <v>19063284.7701195</v>
      </c>
      <c r="AB119" s="74" t="n">
        <v>14288939.8</v>
      </c>
      <c r="AC119" s="74" t="n">
        <v>0</v>
      </c>
      <c r="AD119" s="74" t="n">
        <v>0</v>
      </c>
      <c r="AE119" s="74" t="n">
        <v>0</v>
      </c>
      <c r="AF119" s="74" t="n">
        <v>2037707.19</v>
      </c>
      <c r="AG119" s="74" t="n">
        <v>0</v>
      </c>
      <c r="AH119" s="74" t="n">
        <v>0</v>
      </c>
      <c r="AI119" s="74" t="n">
        <v>0</v>
      </c>
      <c r="AJ119" s="74" t="n">
        <v>0</v>
      </c>
      <c r="AK119" s="74" t="n">
        <v>0</v>
      </c>
      <c r="AL119" s="74" t="n">
        <v>0</v>
      </c>
      <c r="AM119" s="74" t="n">
        <v>0</v>
      </c>
      <c r="AN119" s="74" t="n">
        <v>2188974.2298</v>
      </c>
      <c r="AO119" s="74" t="n">
        <v>190632.8477</v>
      </c>
      <c r="AP119" s="74" t="n">
        <v>357030.7026195</v>
      </c>
      <c r="AQ119" s="5" t="n">
        <f aca="false" ca="false" dt2D="false" dtr="false" t="normal">COUNTIF(AB119:AM119, "&gt;0")</f>
        <v>2</v>
      </c>
    </row>
    <row customHeight="true" ht="12.75" outlineLevel="0" r="120">
      <c r="A120" s="67" t="n">
        <f aca="false" ca="false" dt2D="false" dtr="false" t="normal">+A119+1</f>
        <v>108</v>
      </c>
      <c r="B120" s="67" t="n">
        <f aca="false" ca="false" dt2D="false" dtr="false" t="normal">+B119+1</f>
        <v>108</v>
      </c>
      <c r="C120" s="68" t="s">
        <v>122</v>
      </c>
      <c r="D120" s="67" t="s">
        <v>197</v>
      </c>
      <c r="E120" s="69" t="s">
        <v>89</v>
      </c>
      <c r="F120" s="70" t="s">
        <v>58</v>
      </c>
      <c r="G120" s="70" t="n">
        <v>5</v>
      </c>
      <c r="H120" s="70" t="n">
        <v>6</v>
      </c>
      <c r="I120" s="69" t="n">
        <v>6214.8</v>
      </c>
      <c r="J120" s="69" t="n">
        <v>6214.8</v>
      </c>
      <c r="K120" s="69" t="n">
        <v>0</v>
      </c>
      <c r="L120" s="71" t="n">
        <v>231</v>
      </c>
      <c r="M120" s="72" t="n">
        <v>3726829.12</v>
      </c>
      <c r="N120" s="72" t="n"/>
      <c r="O120" s="72" t="n">
        <v>2262497.94</v>
      </c>
      <c r="P120" s="72" t="n">
        <v>0</v>
      </c>
      <c r="Q120" s="72" t="n">
        <v>732165.59</v>
      </c>
      <c r="R120" s="72" t="n">
        <v>0</v>
      </c>
      <c r="S120" s="72" t="n">
        <v>732165.59</v>
      </c>
      <c r="T120" s="69" t="n">
        <v>404.92</v>
      </c>
      <c r="U120" s="69" t="n">
        <v>599.67</v>
      </c>
      <c r="V120" s="70" t="n">
        <v>2025</v>
      </c>
      <c r="W120" s="77" t="n"/>
      <c r="X120" s="74" t="n">
        <f aca="false" ca="false" dt2D="false" dtr="false" t="normal">+(J120*11.55+K120*23.1)*12*0.85</f>
        <v>732165.588</v>
      </c>
      <c r="Y120" s="77" t="e">
        <f aca="false" ca="false" dt2D="false" dtr="false" t="normal">+(J120*11.55+K120*23.1)*12*30-'[1]Приложение №1'!$S$436-'[4]Приложение №1'!$S$318</f>
        <v>#REF!</v>
      </c>
      <c r="Z120" s="64" t="n"/>
      <c r="AA120" s="74" t="n">
        <f aca="false" ca="false" dt2D="false" dtr="false" t="normal">SUM(AB120:AP120)</f>
        <v>3726829.1159859197</v>
      </c>
      <c r="AB120" s="74" t="n">
        <v>0</v>
      </c>
      <c r="AC120" s="74" t="n">
        <v>0</v>
      </c>
      <c r="AD120" s="74" t="n">
        <v>0</v>
      </c>
      <c r="AE120" s="74" t="n">
        <v>0</v>
      </c>
      <c r="AF120" s="74" t="n">
        <v>2516481.73</v>
      </c>
      <c r="AG120" s="74" t="n">
        <v>0</v>
      </c>
      <c r="AH120" s="74" t="n">
        <v>0</v>
      </c>
      <c r="AI120" s="74" t="n">
        <v>0</v>
      </c>
      <c r="AJ120" s="74" t="n">
        <v>0</v>
      </c>
      <c r="AK120" s="74" t="n">
        <v>0</v>
      </c>
      <c r="AL120" s="74" t="n">
        <v>0</v>
      </c>
      <c r="AM120" s="74" t="n">
        <v>0</v>
      </c>
      <c r="AN120" s="74" t="n">
        <v>1118048.736</v>
      </c>
      <c r="AO120" s="74" t="n">
        <v>37268.2912</v>
      </c>
      <c r="AP120" s="74" t="n">
        <v>55030.35878592</v>
      </c>
      <c r="AQ120" s="5" t="n">
        <f aca="false" ca="false" dt2D="false" dtr="false" t="normal">COUNTIF(AB120:AM120, "&gt;0")</f>
        <v>1</v>
      </c>
    </row>
    <row customHeight="true" ht="12.75" outlineLevel="0" r="121">
      <c r="A121" s="67" t="n">
        <f aca="false" ca="false" dt2D="false" dtr="false" t="normal">+A120+1</f>
        <v>109</v>
      </c>
      <c r="B121" s="67" t="n">
        <f aca="false" ca="false" dt2D="false" dtr="false" t="normal">+B120+1</f>
        <v>109</v>
      </c>
      <c r="C121" s="68" t="s">
        <v>122</v>
      </c>
      <c r="D121" s="67" t="s">
        <v>198</v>
      </c>
      <c r="E121" s="69" t="s">
        <v>199</v>
      </c>
      <c r="F121" s="70" t="s">
        <v>58</v>
      </c>
      <c r="G121" s="70" t="n">
        <v>4</v>
      </c>
      <c r="H121" s="70" t="n">
        <v>4</v>
      </c>
      <c r="I121" s="69" t="n">
        <v>3586.5</v>
      </c>
      <c r="J121" s="69" t="n">
        <v>3373.8</v>
      </c>
      <c r="K121" s="69" t="n">
        <v>212.7</v>
      </c>
      <c r="L121" s="71" t="n">
        <v>140</v>
      </c>
      <c r="M121" s="72" t="n">
        <v>2150716.46</v>
      </c>
      <c r="N121" s="72" t="n"/>
      <c r="O121" s="72" t="n">
        <v>1255548.96</v>
      </c>
      <c r="P121" s="72" t="n">
        <v>0</v>
      </c>
      <c r="Q121" s="72" t="n">
        <v>447583.75</v>
      </c>
      <c r="R121" s="72" t="n">
        <v>0</v>
      </c>
      <c r="S121" s="72" t="n">
        <v>447583.75</v>
      </c>
      <c r="T121" s="69" t="n">
        <v>404.92</v>
      </c>
      <c r="U121" s="69" t="n">
        <v>599.67</v>
      </c>
      <c r="V121" s="70" t="n">
        <v>2025</v>
      </c>
      <c r="W121" s="77" t="n"/>
      <c r="X121" s="74" t="n">
        <f aca="false" ca="false" dt2D="false" dtr="false" t="normal">+(J121*11.55+K121*23.1)*12*0.85</f>
        <v>447583.7520000001</v>
      </c>
      <c r="Y121" s="77" t="e">
        <f aca="false" ca="false" dt2D="false" dtr="false" t="normal">+(J121*11.55+K121*23.1)*12*30-'[1]Приложение №1'!$S$437-'[4]Приложение №1'!$S$132-'[4]Приложение №1'!$S$439-'[4]Приложение №1'!$S$690</f>
        <v>#REF!</v>
      </c>
      <c r="Z121" s="64" t="n"/>
      <c r="AA121" s="74" t="n">
        <f aca="false" ca="false" dt2D="false" dtr="false" t="normal">SUM(AB121:AP121)</f>
        <v>2150716.4618483596</v>
      </c>
      <c r="AB121" s="74" t="n">
        <v>0</v>
      </c>
      <c r="AC121" s="74" t="n">
        <v>0</v>
      </c>
      <c r="AD121" s="74" t="n">
        <v>0</v>
      </c>
      <c r="AE121" s="74" t="n">
        <v>0</v>
      </c>
      <c r="AF121" s="74" t="n">
        <v>1452236.88</v>
      </c>
      <c r="AG121" s="74" t="n">
        <v>0</v>
      </c>
      <c r="AH121" s="74" t="n">
        <v>0</v>
      </c>
      <c r="AI121" s="74" t="n">
        <v>0</v>
      </c>
      <c r="AJ121" s="74" t="n">
        <v>0</v>
      </c>
      <c r="AK121" s="74" t="n">
        <v>0</v>
      </c>
      <c r="AL121" s="74" t="n">
        <v>0</v>
      </c>
      <c r="AM121" s="74" t="n">
        <v>0</v>
      </c>
      <c r="AN121" s="74" t="n">
        <v>645214.938</v>
      </c>
      <c r="AO121" s="74" t="n">
        <v>21507.1646</v>
      </c>
      <c r="AP121" s="74" t="n">
        <v>31757.47924836</v>
      </c>
      <c r="AQ121" s="5" t="n">
        <f aca="false" ca="false" dt2D="false" dtr="false" t="normal">COUNTIF(AB121:AM121, "&gt;0")</f>
        <v>1</v>
      </c>
    </row>
    <row customHeight="true" ht="12.75" outlineLevel="0" r="122">
      <c r="A122" s="67" t="n">
        <f aca="false" ca="false" dt2D="false" dtr="false" t="normal">+A121+1</f>
        <v>110</v>
      </c>
      <c r="B122" s="67" t="n">
        <f aca="false" ca="false" dt2D="false" dtr="false" t="normal">+B121+1</f>
        <v>110</v>
      </c>
      <c r="C122" s="68" t="s">
        <v>122</v>
      </c>
      <c r="D122" s="67" t="s">
        <v>200</v>
      </c>
      <c r="E122" s="69" t="s">
        <v>143</v>
      </c>
      <c r="F122" s="70" t="s">
        <v>58</v>
      </c>
      <c r="G122" s="70" t="n">
        <v>9</v>
      </c>
      <c r="H122" s="70" t="n">
        <v>1</v>
      </c>
      <c r="I122" s="69" t="n">
        <v>2097.9</v>
      </c>
      <c r="J122" s="69" t="n">
        <v>1902.4</v>
      </c>
      <c r="K122" s="69" t="n">
        <v>195.5</v>
      </c>
      <c r="L122" s="71" t="n">
        <v>72</v>
      </c>
      <c r="M122" s="72" t="n">
        <v>993271.73</v>
      </c>
      <c r="N122" s="72" t="n"/>
      <c r="O122" s="72" t="n">
        <v>373341.02</v>
      </c>
      <c r="P122" s="72" t="n">
        <v>0</v>
      </c>
      <c r="Q122" s="72" t="n">
        <v>349745.25</v>
      </c>
      <c r="R122" s="72" t="n">
        <v>0</v>
      </c>
      <c r="S122" s="72" t="n">
        <v>270185.45</v>
      </c>
      <c r="T122" s="69" t="n">
        <v>319.7</v>
      </c>
      <c r="U122" s="69" t="n">
        <v>473.46</v>
      </c>
      <c r="V122" s="70" t="n">
        <v>2025</v>
      </c>
      <c r="W122" s="77" t="n"/>
      <c r="X122" s="74" t="n">
        <f aca="false" ca="false" dt2D="false" dtr="false" t="normal">+(J122*15.35+K122*26.02)*12*0.85</f>
        <v>349745.25</v>
      </c>
      <c r="Y122" s="77" t="e">
        <f aca="false" ca="false" dt2D="false" dtr="false" t="normal">+(J122*15.35+K122*26.02)*12*30-'[1]Приложение №1'!$S$117-'[4]Приложение №1'!$S$133-'[4]Приложение №1'!$S$694</f>
        <v>#REF!</v>
      </c>
      <c r="Z122" s="64" t="n"/>
      <c r="AA122" s="78" t="n">
        <f aca="false" ca="false" dt2D="false" dtr="false" t="normal">SUM(AB122:AP122)</f>
        <v>993271.72666518</v>
      </c>
      <c r="AB122" s="74" t="n">
        <v>0</v>
      </c>
      <c r="AC122" s="74" t="n">
        <v>0</v>
      </c>
      <c r="AD122" s="74" t="n">
        <v>0</v>
      </c>
      <c r="AE122" s="74" t="n">
        <v>0</v>
      </c>
      <c r="AF122" s="74" t="n">
        <v>670690.84</v>
      </c>
      <c r="AG122" s="74" t="n">
        <v>0</v>
      </c>
      <c r="AH122" s="74" t="n">
        <v>0</v>
      </c>
      <c r="AI122" s="74" t="n">
        <v>0</v>
      </c>
      <c r="AJ122" s="74" t="n">
        <v>0</v>
      </c>
      <c r="AK122" s="74" t="n">
        <v>0</v>
      </c>
      <c r="AL122" s="74" t="n">
        <v>0</v>
      </c>
      <c r="AM122" s="74" t="n">
        <v>0</v>
      </c>
      <c r="AN122" s="74" t="n">
        <v>297981.519</v>
      </c>
      <c r="AO122" s="74" t="n">
        <v>9932.7173</v>
      </c>
      <c r="AP122" s="74" t="n">
        <v>14666.65036518</v>
      </c>
      <c r="AQ122" s="5" t="n">
        <f aca="false" ca="false" dt2D="false" dtr="false" t="normal">COUNTIF(AB122:AM122, "&gt;0")</f>
        <v>1</v>
      </c>
    </row>
    <row customHeight="true" ht="12.75" outlineLevel="0" r="123">
      <c r="A123" s="67" t="n">
        <f aca="false" ca="false" dt2D="false" dtr="false" t="normal">+A122+1</f>
        <v>111</v>
      </c>
      <c r="B123" s="67" t="n">
        <f aca="false" ca="false" dt2D="false" dtr="false" t="normal">+B122+1</f>
        <v>111</v>
      </c>
      <c r="C123" s="68" t="s">
        <v>122</v>
      </c>
      <c r="D123" s="67" t="s">
        <v>201</v>
      </c>
      <c r="E123" s="69" t="s">
        <v>129</v>
      </c>
      <c r="F123" s="70" t="s">
        <v>58</v>
      </c>
      <c r="G123" s="70" t="n">
        <v>10</v>
      </c>
      <c r="H123" s="70" t="n">
        <v>2</v>
      </c>
      <c r="I123" s="69" t="n">
        <v>5300.5</v>
      </c>
      <c r="J123" s="69" t="n">
        <v>4996.2</v>
      </c>
      <c r="K123" s="69" t="n">
        <v>304.3</v>
      </c>
      <c r="L123" s="71" t="n">
        <v>126</v>
      </c>
      <c r="M123" s="72" t="n">
        <v>8542100</v>
      </c>
      <c r="N123" s="72" t="n"/>
      <c r="O123" s="72" t="n">
        <v>0</v>
      </c>
      <c r="P123" s="72" t="n">
        <v>0</v>
      </c>
      <c r="Q123" s="72" t="n">
        <v>5797628.91</v>
      </c>
      <c r="R123" s="72" t="n">
        <v>2744471.09</v>
      </c>
      <c r="S123" s="72" t="n">
        <v>0</v>
      </c>
      <c r="T123" s="69" t="n">
        <v>1513.99</v>
      </c>
      <c r="U123" s="69" t="n">
        <v>1611.56</v>
      </c>
      <c r="V123" s="70" t="n">
        <v>2025</v>
      </c>
      <c r="W123" s="74" t="n">
        <v>4934611.44</v>
      </c>
      <c r="X123" s="74" t="n">
        <f aca="false" ca="false" dt2D="false" dtr="false" t="normal">+(J123*15.35+K123*26.02)*12*0.85</f>
        <v>863017.4712</v>
      </c>
      <c r="Y123" s="74" t="n">
        <f aca="false" ca="false" dt2D="false" dtr="false" t="normal">+(J123*15.35+K123*26.02)*12*30</f>
        <v>30459440.16</v>
      </c>
      <c r="Z123" s="64" t="n"/>
      <c r="AA123" s="74" t="n">
        <f aca="false" ca="false" dt2D="false" dtr="false" t="normal">SUM(AB123:AP123)</f>
        <v>8542100.0024</v>
      </c>
      <c r="AB123" s="74" t="n">
        <v>0</v>
      </c>
      <c r="AC123" s="74" t="n">
        <v>0</v>
      </c>
      <c r="AD123" s="74" t="n">
        <v>0</v>
      </c>
      <c r="AE123" s="74" t="n">
        <v>0</v>
      </c>
      <c r="AF123" s="74" t="n">
        <v>0</v>
      </c>
      <c r="AG123" s="74" t="n">
        <v>0</v>
      </c>
      <c r="AH123" s="74" t="n">
        <v>0</v>
      </c>
      <c r="AI123" s="74" t="n">
        <v>8024927.1</v>
      </c>
      <c r="AJ123" s="74" t="n">
        <v>0</v>
      </c>
      <c r="AK123" s="74" t="n">
        <v>0</v>
      </c>
      <c r="AL123" s="74" t="n">
        <v>0</v>
      </c>
      <c r="AM123" s="74" t="n">
        <v>0</v>
      </c>
      <c r="AN123" s="74" t="n">
        <v>256263</v>
      </c>
      <c r="AO123" s="74" t="n">
        <v>85421</v>
      </c>
      <c r="AP123" s="74" t="n">
        <v>175488.9024</v>
      </c>
      <c r="AQ123" s="5" t="n">
        <f aca="false" ca="false" dt2D="false" dtr="false" t="normal">COUNTIF(AB123:AM123, "&gt;0")</f>
        <v>1</v>
      </c>
    </row>
    <row customHeight="true" ht="12.75" outlineLevel="0" r="124">
      <c r="A124" s="67" t="n">
        <f aca="false" ca="false" dt2D="false" dtr="false" t="normal">+A123+1</f>
        <v>112</v>
      </c>
      <c r="B124" s="67" t="n">
        <f aca="false" ca="false" dt2D="false" dtr="false" t="normal">+B123+1</f>
        <v>112</v>
      </c>
      <c r="C124" s="68" t="s">
        <v>122</v>
      </c>
      <c r="D124" s="67" t="s">
        <v>202</v>
      </c>
      <c r="E124" s="69" t="s">
        <v>61</v>
      </c>
      <c r="F124" s="70" t="s">
        <v>58</v>
      </c>
      <c r="G124" s="70" t="n">
        <v>4</v>
      </c>
      <c r="H124" s="70" t="n">
        <v>2</v>
      </c>
      <c r="I124" s="69" t="n">
        <v>1936</v>
      </c>
      <c r="J124" s="69" t="n">
        <v>1936</v>
      </c>
      <c r="K124" s="69" t="n">
        <v>0</v>
      </c>
      <c r="L124" s="71" t="n">
        <v>66</v>
      </c>
      <c r="M124" s="72" t="n">
        <v>1160961.12</v>
      </c>
      <c r="N124" s="72" t="n"/>
      <c r="O124" s="72" t="n">
        <v>0</v>
      </c>
      <c r="P124" s="72" t="n">
        <v>0</v>
      </c>
      <c r="Q124" s="72" t="n">
        <v>1160961.12</v>
      </c>
      <c r="R124" s="72" t="n">
        <v>0</v>
      </c>
      <c r="S124" s="72" t="n">
        <v>0</v>
      </c>
      <c r="T124" s="69" t="n">
        <v>404.92</v>
      </c>
      <c r="U124" s="69" t="n">
        <v>599.67</v>
      </c>
      <c r="V124" s="70" t="n">
        <v>2025</v>
      </c>
      <c r="W124" s="74" t="n">
        <v>1347289.19</v>
      </c>
      <c r="X124" s="74" t="n">
        <f aca="false" ca="false" dt2D="false" dtr="false" t="normal">+(J124*11.55+K124*23.1)*12*0.85</f>
        <v>228080.16000000003</v>
      </c>
      <c r="Y124" s="74" t="n">
        <f aca="false" ca="false" dt2D="false" dtr="false" t="normal">+(J124*11.55+K124*23.1)*12*30</f>
        <v>8049888.000000001</v>
      </c>
      <c r="Z124" s="64" t="n"/>
      <c r="AA124" s="74" t="n">
        <f aca="false" ca="false" dt2D="false" dtr="false" t="normal">SUM(AB124:AP124)</f>
        <v>1160961.11909792</v>
      </c>
      <c r="AB124" s="74" t="n">
        <v>0</v>
      </c>
      <c r="AC124" s="74" t="n">
        <v>0</v>
      </c>
      <c r="AD124" s="74" t="n">
        <v>0</v>
      </c>
      <c r="AE124" s="74" t="n">
        <v>0</v>
      </c>
      <c r="AF124" s="74" t="n">
        <v>783920.42</v>
      </c>
      <c r="AG124" s="74" t="n">
        <v>0</v>
      </c>
      <c r="AH124" s="74" t="n">
        <v>0</v>
      </c>
      <c r="AI124" s="74" t="n">
        <v>0</v>
      </c>
      <c r="AJ124" s="74" t="n">
        <v>0</v>
      </c>
      <c r="AK124" s="74" t="n">
        <v>0</v>
      </c>
      <c r="AL124" s="74" t="n">
        <v>0</v>
      </c>
      <c r="AM124" s="74" t="n">
        <v>0</v>
      </c>
      <c r="AN124" s="74" t="n">
        <v>348288.336</v>
      </c>
      <c r="AO124" s="74" t="n">
        <v>11609.6112</v>
      </c>
      <c r="AP124" s="74" t="n">
        <v>17142.75189792</v>
      </c>
      <c r="AQ124" s="5" t="n">
        <f aca="false" ca="false" dt2D="false" dtr="false" t="normal">COUNTIF(AB124:AM124, "&gt;0")</f>
        <v>1</v>
      </c>
    </row>
    <row customHeight="true" ht="12.75" outlineLevel="0" r="125">
      <c r="A125" s="67" t="n">
        <f aca="false" ca="false" dt2D="false" dtr="false" t="normal">+A124+1</f>
        <v>113</v>
      </c>
      <c r="B125" s="67" t="n">
        <f aca="false" ca="false" dt2D="false" dtr="false" t="normal">+B124+1</f>
        <v>113</v>
      </c>
      <c r="C125" s="68" t="s">
        <v>203</v>
      </c>
      <c r="D125" s="67" t="s">
        <v>204</v>
      </c>
      <c r="E125" s="69" t="s">
        <v>134</v>
      </c>
      <c r="F125" s="70" t="s">
        <v>58</v>
      </c>
      <c r="G125" s="70" t="n">
        <v>4</v>
      </c>
      <c r="H125" s="70" t="n">
        <v>4</v>
      </c>
      <c r="I125" s="69" t="n">
        <v>2629.3</v>
      </c>
      <c r="J125" s="69" t="n">
        <v>2629.3</v>
      </c>
      <c r="K125" s="69" t="n">
        <v>0</v>
      </c>
      <c r="L125" s="71" t="n">
        <v>126</v>
      </c>
      <c r="M125" s="72" t="n">
        <v>5044759.03</v>
      </c>
      <c r="N125" s="72" t="n"/>
      <c r="O125" s="72" t="n">
        <v>0</v>
      </c>
      <c r="P125" s="72" t="n">
        <v>0</v>
      </c>
      <c r="Q125" s="72" t="n">
        <v>309757.83</v>
      </c>
      <c r="R125" s="72" t="n">
        <v>4735001.2</v>
      </c>
      <c r="S125" s="72" t="n">
        <v>0</v>
      </c>
      <c r="T125" s="69" t="n">
        <v>1553.71</v>
      </c>
      <c r="U125" s="69" t="n">
        <v>1918.67</v>
      </c>
      <c r="V125" s="70" t="n">
        <v>2025</v>
      </c>
      <c r="W125" s="77" t="n"/>
      <c r="X125" s="74" t="n">
        <f aca="false" ca="false" dt2D="false" dtr="false" t="normal">+(J125*11.55+K125*23.1)*12*0.85</f>
        <v>309757.83300000004</v>
      </c>
      <c r="Y125" s="77" t="e">
        <f aca="false" ca="false" dt2D="false" dtr="false" t="normal">+(J125*11.55+K125*23.1)*12*30-'[3]Приложение №1'!$S$273-'[3]Приложение №1'!$S$497</f>
        <v>#REF!</v>
      </c>
      <c r="Z125" s="64" t="n"/>
      <c r="AA125" s="78" t="n">
        <f aca="false" ca="false" dt2D="false" dtr="false" t="normal">SUM(AB125:AP125)</f>
        <v>5044759.03101298</v>
      </c>
      <c r="AB125" s="74" t="n">
        <v>0</v>
      </c>
      <c r="AC125" s="74" t="n">
        <v>3020509.15</v>
      </c>
      <c r="AD125" s="74" t="n">
        <v>0</v>
      </c>
      <c r="AE125" s="74" t="n">
        <v>0</v>
      </c>
      <c r="AF125" s="74" t="n">
        <v>1064649.77</v>
      </c>
      <c r="AG125" s="74" t="n">
        <v>0</v>
      </c>
      <c r="AH125" s="74" t="n">
        <v>0</v>
      </c>
      <c r="AI125" s="74" t="n">
        <v>0</v>
      </c>
      <c r="AJ125" s="74" t="n">
        <v>0</v>
      </c>
      <c r="AK125" s="74" t="n">
        <v>0</v>
      </c>
      <c r="AL125" s="74" t="n">
        <v>0</v>
      </c>
      <c r="AM125" s="74" t="n">
        <v>0</v>
      </c>
      <c r="AN125" s="74" t="n">
        <v>819818.369</v>
      </c>
      <c r="AO125" s="74" t="n">
        <v>50447.5903</v>
      </c>
      <c r="AP125" s="74" t="n">
        <v>89334.15171298</v>
      </c>
      <c r="AQ125" s="5" t="n">
        <f aca="false" ca="false" dt2D="false" dtr="false" t="normal">COUNTIF(AB125:AM125, "&gt;0")</f>
        <v>2</v>
      </c>
    </row>
    <row customHeight="true" ht="12.75" outlineLevel="0" r="126">
      <c r="A126" s="67" t="n">
        <f aca="false" ca="false" dt2D="false" dtr="false" t="normal">+A125+1</f>
        <v>114</v>
      </c>
      <c r="B126" s="67" t="n">
        <f aca="false" ca="false" dt2D="false" dtr="false" t="normal">+B125+1</f>
        <v>114</v>
      </c>
      <c r="C126" s="68" t="s">
        <v>203</v>
      </c>
      <c r="D126" s="67" t="s">
        <v>205</v>
      </c>
      <c r="E126" s="69" t="s">
        <v>206</v>
      </c>
      <c r="F126" s="70" t="s">
        <v>58</v>
      </c>
      <c r="G126" s="70" t="n">
        <v>2</v>
      </c>
      <c r="H126" s="70" t="n">
        <v>3</v>
      </c>
      <c r="I126" s="69" t="n">
        <v>778</v>
      </c>
      <c r="J126" s="69" t="n">
        <v>778</v>
      </c>
      <c r="K126" s="69" t="n">
        <v>0</v>
      </c>
      <c r="L126" s="71" t="n">
        <v>21</v>
      </c>
      <c r="M126" s="72" t="n">
        <v>551500.86</v>
      </c>
      <c r="N126" s="72" t="n"/>
      <c r="O126" s="72" t="n">
        <v>0</v>
      </c>
      <c r="P126" s="72" t="n">
        <v>0</v>
      </c>
      <c r="Q126" s="72" t="n">
        <v>91656.18</v>
      </c>
      <c r="R126" s="72" t="n">
        <v>459844.68</v>
      </c>
      <c r="S126" s="72" t="n">
        <v>0</v>
      </c>
      <c r="T126" s="69" t="n">
        <v>478.65</v>
      </c>
      <c r="U126" s="69" t="n">
        <v>708.87</v>
      </c>
      <c r="V126" s="70" t="n">
        <v>2025</v>
      </c>
      <c r="W126" s="77" t="n"/>
      <c r="X126" s="74" t="n">
        <f aca="false" ca="false" dt2D="false" dtr="false" t="normal">+(J126*11.55+K126*23.1)*12*0.85</f>
        <v>91656.18000000001</v>
      </c>
      <c r="Y126" s="77" t="n">
        <f aca="false" ca="false" dt2D="false" dtr="false" t="normal">+(J126*11.55+K126*23.1)*12*30</f>
        <v>3234924.0000000005</v>
      </c>
      <c r="Z126" s="64" t="n"/>
      <c r="AA126" s="74" t="n">
        <f aca="false" ca="false" dt2D="false" dtr="false" t="normal">SUM(AB126:AP126)</f>
        <v>551500.85829876</v>
      </c>
      <c r="AB126" s="74" t="n">
        <v>0</v>
      </c>
      <c r="AC126" s="74" t="n">
        <v>0</v>
      </c>
      <c r="AD126" s="74" t="n">
        <v>0</v>
      </c>
      <c r="AE126" s="74" t="n">
        <v>0</v>
      </c>
      <c r="AF126" s="74" t="n">
        <v>372392.13</v>
      </c>
      <c r="AG126" s="74" t="n">
        <v>0</v>
      </c>
      <c r="AH126" s="74" t="n">
        <v>0</v>
      </c>
      <c r="AI126" s="74" t="n">
        <v>0</v>
      </c>
      <c r="AJ126" s="74" t="n">
        <v>0</v>
      </c>
      <c r="AK126" s="74" t="n">
        <v>0</v>
      </c>
      <c r="AL126" s="74" t="n">
        <v>0</v>
      </c>
      <c r="AM126" s="74" t="n">
        <v>0</v>
      </c>
      <c r="AN126" s="74" t="n">
        <v>165450.258</v>
      </c>
      <c r="AO126" s="74" t="n">
        <v>5515.0086</v>
      </c>
      <c r="AP126" s="74" t="n">
        <v>8143.46169876</v>
      </c>
      <c r="AQ126" s="5" t="n">
        <f aca="false" ca="false" dt2D="false" dtr="false" t="normal">COUNTIF(AB126:AM126, "&gt;0")</f>
        <v>1</v>
      </c>
    </row>
    <row customHeight="true" ht="12.75" outlineLevel="0" r="127">
      <c r="A127" s="67" t="n">
        <f aca="false" ca="false" dt2D="false" dtr="false" t="normal">+A126+1</f>
        <v>115</v>
      </c>
      <c r="B127" s="67" t="n">
        <f aca="false" ca="false" dt2D="false" dtr="false" t="normal">+B126+1</f>
        <v>115</v>
      </c>
      <c r="C127" s="68" t="s">
        <v>207</v>
      </c>
      <c r="D127" s="67" t="s">
        <v>208</v>
      </c>
      <c r="E127" s="69" t="s">
        <v>209</v>
      </c>
      <c r="F127" s="70" t="s">
        <v>58</v>
      </c>
      <c r="G127" s="70" t="n">
        <v>3</v>
      </c>
      <c r="H127" s="70" t="n">
        <v>2</v>
      </c>
      <c r="I127" s="69" t="n">
        <v>566.29</v>
      </c>
      <c r="J127" s="69" t="n">
        <v>566.29</v>
      </c>
      <c r="K127" s="69" t="n">
        <v>0</v>
      </c>
      <c r="L127" s="71" t="n">
        <v>16</v>
      </c>
      <c r="M127" s="72" t="n">
        <v>4809704.83</v>
      </c>
      <c r="N127" s="72" t="n"/>
      <c r="O127" s="72" t="n">
        <v>2317455.84</v>
      </c>
      <c r="P127" s="72" t="n">
        <v>0</v>
      </c>
      <c r="Q127" s="72" t="n">
        <v>70900.55</v>
      </c>
      <c r="R127" s="72" t="n">
        <v>2354633.82</v>
      </c>
      <c r="S127" s="72" t="n">
        <v>66714.62</v>
      </c>
      <c r="T127" s="69" t="n">
        <v>7444.14</v>
      </c>
      <c r="U127" s="69" t="n">
        <v>8493.36</v>
      </c>
      <c r="V127" s="70" t="n">
        <v>2025</v>
      </c>
      <c r="W127" s="74" t="n">
        <v>4185.93000000005</v>
      </c>
      <c r="X127" s="74" t="n">
        <f aca="false" ca="false" dt2D="false" dtr="false" t="normal">+(J127*11.55+K127*23.1)*12*0.85</f>
        <v>66714.6249</v>
      </c>
      <c r="Y127" s="74" t="n">
        <f aca="false" ca="false" dt2D="false" dtr="false" t="normal">+(J127*11.55+K127*23.1)*12*30</f>
        <v>2354633.82</v>
      </c>
      <c r="Z127" s="64" t="n"/>
      <c r="AA127" s="74" t="n">
        <f aca="false" ca="false" dt2D="false" dtr="false" t="normal">SUM(AB127:AP127)</f>
        <v>4809704.831686639</v>
      </c>
      <c r="AB127" s="74" t="n">
        <v>1970289.39</v>
      </c>
      <c r="AC127" s="74" t="n">
        <v>1198891.18</v>
      </c>
      <c r="AD127" s="74" t="n">
        <v>564920.71</v>
      </c>
      <c r="AE127" s="74" t="n">
        <v>481439.06</v>
      </c>
      <c r="AF127" s="74" t="n">
        <v>0</v>
      </c>
      <c r="AG127" s="74" t="n">
        <v>0</v>
      </c>
      <c r="AH127" s="74" t="n">
        <v>0</v>
      </c>
      <c r="AI127" s="74" t="n">
        <v>0</v>
      </c>
      <c r="AJ127" s="74" t="n">
        <v>0</v>
      </c>
      <c r="AK127" s="74" t="n">
        <v>0</v>
      </c>
      <c r="AL127" s="74" t="n">
        <v>0</v>
      </c>
      <c r="AM127" s="74" t="n">
        <v>0</v>
      </c>
      <c r="AN127" s="74" t="n">
        <v>453882.1141</v>
      </c>
      <c r="AO127" s="74" t="n">
        <v>48097.0483</v>
      </c>
      <c r="AP127" s="74" t="n">
        <v>92185.32928664</v>
      </c>
      <c r="AQ127" s="5" t="n">
        <f aca="false" ca="false" dt2D="false" dtr="false" t="normal">COUNTIF(AB127:AM127, "&gt;0")</f>
        <v>4</v>
      </c>
    </row>
    <row customHeight="true" ht="12.75" outlineLevel="0" r="128">
      <c r="A128" s="67" t="n">
        <f aca="false" ca="false" dt2D="false" dtr="false" t="normal">+A127+1</f>
        <v>116</v>
      </c>
      <c r="B128" s="67" t="n">
        <f aca="false" ca="false" dt2D="false" dtr="false" t="normal">+B127+1</f>
        <v>116</v>
      </c>
      <c r="C128" s="68" t="s">
        <v>210</v>
      </c>
      <c r="D128" s="67" t="s">
        <v>211</v>
      </c>
      <c r="E128" s="69" t="s">
        <v>57</v>
      </c>
      <c r="F128" s="70" t="s">
        <v>58</v>
      </c>
      <c r="G128" s="70" t="n">
        <v>5</v>
      </c>
      <c r="H128" s="70" t="n">
        <v>4</v>
      </c>
      <c r="I128" s="69" t="n">
        <v>2402.9</v>
      </c>
      <c r="J128" s="69" t="n">
        <v>2402.9</v>
      </c>
      <c r="K128" s="69" t="n">
        <v>0</v>
      </c>
      <c r="L128" s="71" t="n">
        <v>83</v>
      </c>
      <c r="M128" s="72" t="n">
        <v>21612451.53</v>
      </c>
      <c r="N128" s="72" t="n"/>
      <c r="O128" s="72" t="n">
        <v>6497569.63</v>
      </c>
      <c r="P128" s="72" t="n">
        <v>0</v>
      </c>
      <c r="Q128" s="72" t="n">
        <v>283085.65</v>
      </c>
      <c r="R128" s="72" t="n">
        <v>9333159.6</v>
      </c>
      <c r="S128" s="72" t="n">
        <v>5498636.64</v>
      </c>
      <c r="T128" s="69" t="n">
        <v>7921.66</v>
      </c>
      <c r="U128" s="69" t="n">
        <v>8994.32</v>
      </c>
      <c r="V128" s="70" t="n">
        <v>2025</v>
      </c>
      <c r="W128" s="77" t="n"/>
      <c r="X128" s="74" t="n">
        <f aca="false" ca="false" dt2D="false" dtr="false" t="normal">+(J128*11.55+K128*23.1)*12*0.85</f>
        <v>283085.64900000003</v>
      </c>
      <c r="Y128" s="77" t="e">
        <f aca="false" ca="false" dt2D="false" dtr="false" t="normal">+(J128*11.55+K128*23.1)*12*30-'[1]Приложение №1'!$S$120</f>
        <v>#REF!</v>
      </c>
      <c r="Z128" s="64" t="n"/>
      <c r="AA128" s="75" t="n">
        <f aca="false" ca="false" dt2D="false" dtr="false" t="normal">SUM(AB128:AP128)</f>
        <v>21612451.529467795</v>
      </c>
      <c r="AB128" s="74" t="n">
        <v>0</v>
      </c>
      <c r="AC128" s="74" t="n">
        <v>0</v>
      </c>
      <c r="AD128" s="74" t="n">
        <v>0</v>
      </c>
      <c r="AE128" s="74" t="n">
        <v>0</v>
      </c>
      <c r="AF128" s="74" t="n">
        <v>0</v>
      </c>
      <c r="AG128" s="74" t="n">
        <v>0</v>
      </c>
      <c r="AH128" s="74" t="n">
        <v>0</v>
      </c>
      <c r="AI128" s="74" t="n">
        <v>0</v>
      </c>
      <c r="AJ128" s="74" t="n">
        <v>19034950.56</v>
      </c>
      <c r="AK128" s="74" t="n">
        <v>0</v>
      </c>
      <c r="AL128" s="74" t="n">
        <v>0</v>
      </c>
      <c r="AM128" s="74" t="n">
        <v>0</v>
      </c>
      <c r="AN128" s="74" t="n">
        <v>1945120.6377</v>
      </c>
      <c r="AO128" s="74" t="n">
        <v>216124.5153</v>
      </c>
      <c r="AP128" s="74" t="n">
        <v>416255.8164678</v>
      </c>
      <c r="AQ128" s="5" t="n">
        <f aca="false" ca="false" dt2D="false" dtr="false" t="normal">COUNTIF(AB128:AM128, "&gt;0")</f>
        <v>1</v>
      </c>
    </row>
    <row customHeight="true" ht="12.75" outlineLevel="0" r="129">
      <c r="A129" s="67" t="n">
        <f aca="false" ca="false" dt2D="false" dtr="false" t="normal">+A128+1</f>
        <v>117</v>
      </c>
      <c r="B129" s="67" t="n">
        <f aca="false" ca="false" dt2D="false" dtr="false" t="normal">+B128+1</f>
        <v>117</v>
      </c>
      <c r="C129" s="68" t="s">
        <v>210</v>
      </c>
      <c r="D129" s="67" t="s">
        <v>212</v>
      </c>
      <c r="E129" s="69" t="s">
        <v>141</v>
      </c>
      <c r="F129" s="70" t="s">
        <v>58</v>
      </c>
      <c r="G129" s="70" t="n">
        <v>4</v>
      </c>
      <c r="H129" s="70" t="n">
        <v>2</v>
      </c>
      <c r="I129" s="69" t="n">
        <v>1362.7</v>
      </c>
      <c r="J129" s="69" t="n">
        <v>1362.7</v>
      </c>
      <c r="K129" s="69" t="n">
        <v>0</v>
      </c>
      <c r="L129" s="71" t="n">
        <v>55</v>
      </c>
      <c r="M129" s="72" t="n">
        <v>12256559.86</v>
      </c>
      <c r="N129" s="72" t="n"/>
      <c r="O129" s="72" t="n">
        <v>3684813.41</v>
      </c>
      <c r="P129" s="72" t="n">
        <v>0</v>
      </c>
      <c r="Q129" s="72" t="n">
        <v>160539.69</v>
      </c>
      <c r="R129" s="72" t="n">
        <v>4920514.67</v>
      </c>
      <c r="S129" s="72" t="n">
        <v>3490692.1</v>
      </c>
      <c r="T129" s="69" t="n">
        <v>7921.66</v>
      </c>
      <c r="U129" s="69" t="n">
        <v>8994.32</v>
      </c>
      <c r="V129" s="70" t="n">
        <v>2025</v>
      </c>
      <c r="W129" s="77" t="n"/>
      <c r="X129" s="74" t="n">
        <f aca="false" ca="false" dt2D="false" dtr="false" t="normal">+(J129*11.55+K129*23.1)*12*0.85</f>
        <v>160539.68700000003</v>
      </c>
      <c r="Y129" s="77" t="e">
        <f aca="false" ca="false" dt2D="false" dtr="false" t="normal">+(J129*11.55+K129*23.1)*12*30-'[4]Приложение №1'!$S$332</f>
        <v>#REF!</v>
      </c>
      <c r="Z129" s="64" t="n"/>
      <c r="AA129" s="75" t="n">
        <f aca="false" ca="false" dt2D="false" dtr="false" t="normal">SUM(AB129:AP129)</f>
        <v>12256559.858903598</v>
      </c>
      <c r="AB129" s="74" t="n">
        <v>0</v>
      </c>
      <c r="AC129" s="74" t="n">
        <v>0</v>
      </c>
      <c r="AD129" s="74" t="n">
        <v>0</v>
      </c>
      <c r="AE129" s="74" t="n">
        <v>0</v>
      </c>
      <c r="AF129" s="74" t="n">
        <v>0</v>
      </c>
      <c r="AG129" s="74" t="n">
        <v>0</v>
      </c>
      <c r="AH129" s="74" t="n">
        <v>0</v>
      </c>
      <c r="AI129" s="74" t="n">
        <v>0</v>
      </c>
      <c r="AJ129" s="74" t="n">
        <v>10794842.53</v>
      </c>
      <c r="AK129" s="74" t="n">
        <v>0</v>
      </c>
      <c r="AL129" s="74" t="n">
        <v>0</v>
      </c>
      <c r="AM129" s="74" t="n">
        <v>0</v>
      </c>
      <c r="AN129" s="74" t="n">
        <v>1103090.3874</v>
      </c>
      <c r="AO129" s="74" t="n">
        <v>122565.5986</v>
      </c>
      <c r="AP129" s="74" t="n">
        <v>236061.3429036</v>
      </c>
      <c r="AQ129" s="5" t="n">
        <f aca="false" ca="false" dt2D="false" dtr="false" t="normal">COUNTIF(AB129:AM129, "&gt;0")</f>
        <v>1</v>
      </c>
    </row>
    <row customHeight="true" ht="12.75" outlineLevel="0" r="130">
      <c r="A130" s="67" t="n">
        <f aca="false" ca="false" dt2D="false" dtr="false" t="normal">+A129+1</f>
        <v>118</v>
      </c>
      <c r="B130" s="67" t="n">
        <f aca="false" ca="false" dt2D="false" dtr="false" t="normal">+B129+1</f>
        <v>118</v>
      </c>
      <c r="C130" s="68" t="s">
        <v>210</v>
      </c>
      <c r="D130" s="67" t="s">
        <v>213</v>
      </c>
      <c r="E130" s="69" t="s">
        <v>89</v>
      </c>
      <c r="F130" s="70" t="s">
        <v>58</v>
      </c>
      <c r="G130" s="70" t="n">
        <v>5</v>
      </c>
      <c r="H130" s="70" t="n">
        <v>4</v>
      </c>
      <c r="I130" s="69" t="n">
        <v>2502.6</v>
      </c>
      <c r="J130" s="69" t="n">
        <v>2449.2</v>
      </c>
      <c r="K130" s="69" t="n">
        <v>53.4000000000001</v>
      </c>
      <c r="L130" s="71" t="n">
        <v>88</v>
      </c>
      <c r="M130" s="72" t="n">
        <v>12020213.03</v>
      </c>
      <c r="N130" s="72" t="n"/>
      <c r="O130" s="72" t="n">
        <v>272588.44</v>
      </c>
      <c r="P130" s="72" t="n">
        <v>0</v>
      </c>
      <c r="Q130" s="72" t="n">
        <v>488838.92</v>
      </c>
      <c r="R130" s="72" t="n">
        <v>10627848</v>
      </c>
      <c r="S130" s="72" t="n">
        <v>630937.67</v>
      </c>
      <c r="T130" s="69" t="n">
        <v>4183.27</v>
      </c>
      <c r="U130" s="69" t="n">
        <v>4803.09</v>
      </c>
      <c r="V130" s="70" t="n">
        <v>2025</v>
      </c>
      <c r="W130" s="74" t="n">
        <v>187716.56</v>
      </c>
      <c r="X130" s="74" t="n">
        <f aca="false" ca="false" dt2D="false" dtr="false" t="normal">+(J130*11.55+K130*23.1)*12*0.85</f>
        <v>301122.36</v>
      </c>
      <c r="Y130" s="74" t="n">
        <f aca="false" ca="false" dt2D="false" dtr="false" t="normal">+(J130*11.55+K130*23.1)*12*30</f>
        <v>10627848</v>
      </c>
      <c r="Z130" s="64" t="n"/>
      <c r="AA130" s="75" t="n">
        <f aca="false" ca="false" dt2D="false" dtr="false" t="normal">SUM(AB130:AP130)</f>
        <v>12020213.030669378</v>
      </c>
      <c r="AB130" s="74" t="n">
        <v>0</v>
      </c>
      <c r="AC130" s="74" t="n">
        <v>0</v>
      </c>
      <c r="AD130" s="74" t="n">
        <v>0</v>
      </c>
      <c r="AE130" s="74" t="n">
        <v>0</v>
      </c>
      <c r="AF130" s="74" t="n">
        <v>0</v>
      </c>
      <c r="AG130" s="74" t="n">
        <v>0</v>
      </c>
      <c r="AH130" s="74" t="n">
        <v>0</v>
      </c>
      <c r="AI130" s="74" t="n">
        <v>0</v>
      </c>
      <c r="AJ130" s="74" t="n">
        <v>0</v>
      </c>
      <c r="AK130" s="74" t="n">
        <v>0</v>
      </c>
      <c r="AL130" s="74" t="n">
        <v>0</v>
      </c>
      <c r="AM130" s="74" t="n">
        <v>10469052.62</v>
      </c>
      <c r="AN130" s="74" t="n">
        <v>1202021.303</v>
      </c>
      <c r="AO130" s="74" t="n">
        <v>120202.1303</v>
      </c>
      <c r="AP130" s="74" t="n">
        <v>228936.97736938</v>
      </c>
      <c r="AQ130" s="5" t="n">
        <f aca="false" ca="false" dt2D="false" dtr="false" t="normal">COUNTIF(AB130:AM130, "&gt;0")</f>
        <v>1</v>
      </c>
    </row>
    <row customHeight="true" ht="12.75" outlineLevel="0" r="131">
      <c r="A131" s="67" t="n">
        <f aca="false" ca="false" dt2D="false" dtr="false" t="normal">+A130+1</f>
        <v>119</v>
      </c>
      <c r="B131" s="67" t="n">
        <f aca="false" ca="false" dt2D="false" dtr="false" t="normal">+B130+1</f>
        <v>119</v>
      </c>
      <c r="C131" s="68" t="s">
        <v>210</v>
      </c>
      <c r="D131" s="67" t="s">
        <v>214</v>
      </c>
      <c r="E131" s="69" t="s">
        <v>105</v>
      </c>
      <c r="F131" s="70" t="s">
        <v>58</v>
      </c>
      <c r="G131" s="70" t="n">
        <v>5</v>
      </c>
      <c r="H131" s="70" t="n">
        <v>3</v>
      </c>
      <c r="I131" s="69" t="n">
        <v>2069.3</v>
      </c>
      <c r="J131" s="69" t="n">
        <v>2069.3</v>
      </c>
      <c r="K131" s="69" t="n">
        <v>0</v>
      </c>
      <c r="L131" s="71" t="n">
        <v>79</v>
      </c>
      <c r="M131" s="72" t="n">
        <v>6205872.09</v>
      </c>
      <c r="N131" s="72" t="n"/>
      <c r="O131" s="72" t="n">
        <v>0</v>
      </c>
      <c r="P131" s="72" t="n">
        <v>0</v>
      </c>
      <c r="Q131" s="72" t="n">
        <v>892938.6</v>
      </c>
      <c r="R131" s="72" t="n">
        <v>5312933.48</v>
      </c>
      <c r="S131" s="72" t="n">
        <v>0</v>
      </c>
      <c r="T131" s="69" t="n">
        <v>2576.68</v>
      </c>
      <c r="U131" s="69" t="n">
        <v>2999.02</v>
      </c>
      <c r="V131" s="70" t="n">
        <v>2025</v>
      </c>
      <c r="W131" s="74" t="n">
        <v>649154.37</v>
      </c>
      <c r="X131" s="74" t="n">
        <f aca="false" ca="false" dt2D="false" dtr="false" t="normal">+(J131*11.55+K131*23.1)*12*0.85</f>
        <v>243784.23300000004</v>
      </c>
      <c r="Y131" s="74" t="n">
        <f aca="false" ca="false" dt2D="false" dtr="false" t="normal">+(J131*11.55+K131*23.1)*12*30</f>
        <v>8604149.4</v>
      </c>
      <c r="Z131" s="64" t="n"/>
      <c r="AA131" s="74" t="n">
        <f aca="false" ca="false" dt2D="false" dtr="false" t="normal">SUM(AB131:AP131)</f>
        <v>6205872.085321079</v>
      </c>
      <c r="AB131" s="74" t="n">
        <v>0</v>
      </c>
      <c r="AC131" s="74" t="n">
        <v>0</v>
      </c>
      <c r="AD131" s="74" t="n">
        <v>3236201.3</v>
      </c>
      <c r="AE131" s="74" t="n">
        <v>2095721.26</v>
      </c>
      <c r="AF131" s="74" t="n">
        <v>0</v>
      </c>
      <c r="AG131" s="74" t="n">
        <v>0</v>
      </c>
      <c r="AH131" s="74" t="n">
        <v>0</v>
      </c>
      <c r="AI131" s="74" t="n">
        <v>0</v>
      </c>
      <c r="AJ131" s="74" t="n">
        <v>0</v>
      </c>
      <c r="AK131" s="74" t="n">
        <v>0</v>
      </c>
      <c r="AL131" s="74" t="n">
        <v>0</v>
      </c>
      <c r="AM131" s="74" t="n">
        <v>0</v>
      </c>
      <c r="AN131" s="74" t="n">
        <v>695292.4569</v>
      </c>
      <c r="AO131" s="74" t="n">
        <v>62058.7209</v>
      </c>
      <c r="AP131" s="74" t="n">
        <v>116598.34752108</v>
      </c>
      <c r="AQ131" s="5" t="n">
        <f aca="false" ca="false" dt2D="false" dtr="false" t="normal">COUNTIF(AB131:AM131, "&gt;0")</f>
        <v>2</v>
      </c>
    </row>
    <row customHeight="true" ht="12.75" outlineLevel="0" r="132">
      <c r="A132" s="67" t="n">
        <f aca="false" ca="false" dt2D="false" dtr="false" t="normal">+A131+1</f>
        <v>120</v>
      </c>
      <c r="B132" s="67" t="n">
        <f aca="false" ca="false" dt2D="false" dtr="false" t="normal">+B131+1</f>
        <v>120</v>
      </c>
      <c r="C132" s="68" t="s">
        <v>210</v>
      </c>
      <c r="D132" s="79" t="s">
        <v>215</v>
      </c>
      <c r="E132" s="69" t="s">
        <v>74</v>
      </c>
      <c r="F132" s="70" t="s">
        <v>58</v>
      </c>
      <c r="G132" s="70" t="n">
        <v>5</v>
      </c>
      <c r="H132" s="70" t="n">
        <v>4</v>
      </c>
      <c r="I132" s="69" t="n">
        <v>2434.3</v>
      </c>
      <c r="J132" s="69" t="n">
        <v>2434.3</v>
      </c>
      <c r="K132" s="69" t="n">
        <v>0</v>
      </c>
      <c r="L132" s="71" t="n">
        <v>85</v>
      </c>
      <c r="M132" s="72" t="n">
        <v>7300514.4</v>
      </c>
      <c r="N132" s="72" t="n"/>
      <c r="O132" s="72" t="n">
        <v>0</v>
      </c>
      <c r="P132" s="72" t="n">
        <v>0</v>
      </c>
      <c r="Q132" s="72" t="n">
        <v>1487474.34</v>
      </c>
      <c r="R132" s="72" t="n">
        <v>5813040.05</v>
      </c>
      <c r="S132" s="72" t="n">
        <v>0</v>
      </c>
      <c r="T132" s="69" t="n">
        <v>2576.68</v>
      </c>
      <c r="U132" s="69" t="n">
        <v>2999.02</v>
      </c>
      <c r="V132" s="70" t="n">
        <v>2025</v>
      </c>
      <c r="W132" s="74" t="n">
        <v>1200689.46</v>
      </c>
      <c r="X132" s="74" t="n">
        <f aca="false" ca="false" dt2D="false" dtr="false" t="normal">+(J132*11.55+K132*23.1)*12*0.85</f>
        <v>286784.88300000003</v>
      </c>
      <c r="Y132" s="74" t="n">
        <f aca="false" ca="false" dt2D="false" dtr="false" t="normal">+(J132*11.55+K132*23.1)*12*30</f>
        <v>10121819.4</v>
      </c>
      <c r="Z132" s="64" t="n"/>
      <c r="AA132" s="75" t="n">
        <f aca="false" ca="false" dt2D="false" dtr="false" t="normal">SUM(AB132:AP132)</f>
        <v>7300514.39568818</v>
      </c>
      <c r="AB132" s="74" t="n">
        <v>0</v>
      </c>
      <c r="AC132" s="74" t="n">
        <v>0</v>
      </c>
      <c r="AD132" s="74" t="n">
        <v>3807028.87</v>
      </c>
      <c r="AE132" s="74" t="n">
        <v>2465381.66</v>
      </c>
      <c r="AF132" s="74" t="n">
        <v>0</v>
      </c>
      <c r="AG132" s="74" t="n">
        <v>0</v>
      </c>
      <c r="AH132" s="74" t="n">
        <v>0</v>
      </c>
      <c r="AI132" s="74" t="n">
        <v>0</v>
      </c>
      <c r="AJ132" s="74" t="n">
        <v>0</v>
      </c>
      <c r="AK132" s="74" t="n">
        <v>0</v>
      </c>
      <c r="AL132" s="74" t="n">
        <v>0</v>
      </c>
      <c r="AM132" s="74" t="n">
        <v>0</v>
      </c>
      <c r="AN132" s="74" t="n">
        <v>817933.8074</v>
      </c>
      <c r="AO132" s="74" t="n">
        <v>73005.1439</v>
      </c>
      <c r="AP132" s="74" t="n">
        <v>137164.91438818</v>
      </c>
      <c r="AQ132" s="5" t="n">
        <f aca="false" ca="false" dt2D="false" dtr="false" t="normal">COUNTIF(AB132:AM132, "&gt;0")</f>
        <v>2</v>
      </c>
    </row>
    <row customHeight="true" ht="12.75" outlineLevel="0" r="133">
      <c r="A133" s="67" t="n">
        <f aca="false" ca="false" dt2D="false" dtr="false" t="normal">+A132+1</f>
        <v>121</v>
      </c>
      <c r="B133" s="67" t="n">
        <f aca="false" ca="false" dt2D="false" dtr="false" t="normal">+B132+1</f>
        <v>121</v>
      </c>
      <c r="C133" s="68" t="s">
        <v>210</v>
      </c>
      <c r="D133" s="67" t="s">
        <v>216</v>
      </c>
      <c r="E133" s="69" t="s">
        <v>74</v>
      </c>
      <c r="F133" s="70" t="s">
        <v>58</v>
      </c>
      <c r="G133" s="70" t="n">
        <v>5</v>
      </c>
      <c r="H133" s="70" t="n">
        <v>4</v>
      </c>
      <c r="I133" s="69" t="n">
        <v>2466.9</v>
      </c>
      <c r="J133" s="69" t="n">
        <v>2466.9</v>
      </c>
      <c r="K133" s="69" t="n">
        <v>0</v>
      </c>
      <c r="L133" s="71" t="n">
        <v>87</v>
      </c>
      <c r="M133" s="72" t="n">
        <v>7398282.44</v>
      </c>
      <c r="N133" s="72" t="n"/>
      <c r="O133" s="72" t="n">
        <v>0</v>
      </c>
      <c r="P133" s="72" t="n">
        <v>0</v>
      </c>
      <c r="Q133" s="72" t="n">
        <v>1359769.17</v>
      </c>
      <c r="R133" s="72" t="n">
        <v>6038513.27</v>
      </c>
      <c r="S133" s="72" t="n">
        <v>0</v>
      </c>
      <c r="T133" s="69" t="n">
        <v>2576.68</v>
      </c>
      <c r="U133" s="69" t="n">
        <v>2999.02</v>
      </c>
      <c r="V133" s="70" t="n">
        <v>2025</v>
      </c>
      <c r="W133" s="74" t="n">
        <v>1069143.68</v>
      </c>
      <c r="X133" s="74" t="n">
        <f aca="false" ca="false" dt2D="false" dtr="false" t="normal">+(J133*11.55+K133*23.1)*12*0.85</f>
        <v>290625.489</v>
      </c>
      <c r="Y133" s="74" t="n">
        <f aca="false" ca="false" dt2D="false" dtr="false" t="normal">+(J133*11.55+K133*23.1)*12*30</f>
        <v>10257370.200000001</v>
      </c>
      <c r="Z133" s="64" t="n"/>
      <c r="AA133" s="75" t="n">
        <f aca="false" ca="false" dt2D="false" dtr="false" t="normal">SUM(AB133:AP133)</f>
        <v>7398282.44078106</v>
      </c>
      <c r="AB133" s="74" t="n">
        <v>0</v>
      </c>
      <c r="AC133" s="74" t="n">
        <v>0</v>
      </c>
      <c r="AD133" s="74" t="n">
        <v>3858012.37</v>
      </c>
      <c r="AE133" s="74" t="n">
        <v>2498397.9</v>
      </c>
      <c r="AF133" s="74" t="n">
        <v>0</v>
      </c>
      <c r="AG133" s="74" t="n">
        <v>0</v>
      </c>
      <c r="AH133" s="74" t="n">
        <v>0</v>
      </c>
      <c r="AI133" s="74" t="n">
        <v>0</v>
      </c>
      <c r="AJ133" s="74" t="n">
        <v>0</v>
      </c>
      <c r="AK133" s="74" t="n">
        <v>0</v>
      </c>
      <c r="AL133" s="74" t="n">
        <v>0</v>
      </c>
      <c r="AM133" s="74" t="n">
        <v>0</v>
      </c>
      <c r="AN133" s="74" t="n">
        <v>828887.5277</v>
      </c>
      <c r="AO133" s="74" t="n">
        <v>73982.8244</v>
      </c>
      <c r="AP133" s="74" t="n">
        <v>139001.81868106</v>
      </c>
      <c r="AQ133" s="5" t="n">
        <f aca="false" ca="false" dt2D="false" dtr="false" t="normal">COUNTIF(AB133:AM133, "&gt;0")</f>
        <v>2</v>
      </c>
    </row>
    <row customHeight="true" ht="12.75" outlineLevel="0" r="134">
      <c r="A134" s="67" t="n">
        <f aca="false" ca="false" dt2D="false" dtr="false" t="normal">+A133+1</f>
        <v>122</v>
      </c>
      <c r="B134" s="67" t="n">
        <f aca="false" ca="false" dt2D="false" dtr="false" t="normal">+B133+1</f>
        <v>122</v>
      </c>
      <c r="C134" s="68" t="s">
        <v>210</v>
      </c>
      <c r="D134" s="67" t="s">
        <v>217</v>
      </c>
      <c r="E134" s="71" t="n">
        <v>1977</v>
      </c>
      <c r="F134" s="70" t="s">
        <v>58</v>
      </c>
      <c r="G134" s="70" t="n">
        <v>4</v>
      </c>
      <c r="H134" s="70" t="n"/>
      <c r="I134" s="69" t="n">
        <v>357.85</v>
      </c>
      <c r="J134" s="69" t="n">
        <v>357.85</v>
      </c>
      <c r="K134" s="69" t="n">
        <v>0</v>
      </c>
      <c r="L134" s="71" t="n">
        <v>2</v>
      </c>
      <c r="M134" s="72" t="n">
        <v>9664258.13</v>
      </c>
      <c r="N134" s="72" t="n"/>
      <c r="O134" s="72" t="n">
        <v>2931182.48</v>
      </c>
      <c r="P134" s="72" t="n">
        <v>0</v>
      </c>
      <c r="Q134" s="72" t="n">
        <v>42158.31</v>
      </c>
      <c r="R134" s="72" t="n">
        <v>1487940.3</v>
      </c>
      <c r="S134" s="72" t="n">
        <v>5202977.04</v>
      </c>
      <c r="T134" s="69" t="n">
        <v>23647.73</v>
      </c>
      <c r="U134" s="69" t="n">
        <v>27006.45</v>
      </c>
      <c r="V134" s="70" t="n">
        <v>2025</v>
      </c>
      <c r="W134" s="77" t="n"/>
      <c r="X134" s="74" t="n">
        <f aca="false" ca="false" dt2D="false" dtr="false" t="normal">+(J134*11.55+K134*23.1)*12*0.85</f>
        <v>42158.30850000001</v>
      </c>
      <c r="Y134" s="77" t="n">
        <f aca="false" ca="false" dt2D="false" dtr="false" t="normal">+(J134*11.55+K134*23.1)*12*30</f>
        <v>1487940.3000000003</v>
      </c>
      <c r="Z134" s="64" t="n"/>
      <c r="AA134" s="75" t="n">
        <f aca="false" ca="false" dt2D="false" dtr="false" t="normal">SUM(AB134:AP134)</f>
        <v>9664258.127693018</v>
      </c>
      <c r="AB134" s="74" t="n">
        <v>1199440.69</v>
      </c>
      <c r="AC134" s="74" t="n">
        <v>552657.94</v>
      </c>
      <c r="AD134" s="74" t="n">
        <v>559645.6</v>
      </c>
      <c r="AE134" s="74" t="n">
        <v>362419.1</v>
      </c>
      <c r="AF134" s="74" t="n">
        <v>0</v>
      </c>
      <c r="AG134" s="74" t="n">
        <v>0</v>
      </c>
      <c r="AH134" s="74" t="n">
        <v>0</v>
      </c>
      <c r="AI134" s="74" t="n">
        <v>0</v>
      </c>
      <c r="AJ134" s="74" t="n">
        <v>2834765.1</v>
      </c>
      <c r="AK134" s="74" t="n">
        <v>0</v>
      </c>
      <c r="AL134" s="74" t="n">
        <v>1456428.71</v>
      </c>
      <c r="AM134" s="74" t="n">
        <v>1496983.33</v>
      </c>
      <c r="AN134" s="74" t="n">
        <v>920220.8294</v>
      </c>
      <c r="AO134" s="74" t="n">
        <v>96642.5813</v>
      </c>
      <c r="AP134" s="74" t="n">
        <v>185054.24699302</v>
      </c>
      <c r="AQ134" s="5" t="n">
        <f aca="false" ca="false" dt2D="false" dtr="false" t="normal">COUNTIF(AB134:AM134, "&gt;0")</f>
        <v>7</v>
      </c>
    </row>
    <row customHeight="true" ht="12.75" outlineLevel="0" r="135">
      <c r="A135" s="67" t="n">
        <f aca="false" ca="false" dt2D="false" dtr="false" t="normal">+A134+1</f>
        <v>123</v>
      </c>
      <c r="B135" s="67" t="n">
        <f aca="false" ca="false" dt2D="false" dtr="false" t="normal">+B134+1</f>
        <v>123</v>
      </c>
      <c r="C135" s="68" t="s">
        <v>210</v>
      </c>
      <c r="D135" s="67" t="s">
        <v>218</v>
      </c>
      <c r="E135" s="69" t="s">
        <v>64</v>
      </c>
      <c r="F135" s="70" t="s">
        <v>58</v>
      </c>
      <c r="G135" s="70" t="n">
        <v>5</v>
      </c>
      <c r="H135" s="70" t="n">
        <v>4</v>
      </c>
      <c r="I135" s="69" t="n">
        <v>2448.2</v>
      </c>
      <c r="J135" s="69" t="n">
        <v>2448.2</v>
      </c>
      <c r="K135" s="69" t="n">
        <v>0</v>
      </c>
      <c r="L135" s="71" t="n">
        <v>86</v>
      </c>
      <c r="M135" s="72" t="n">
        <v>7342200.76</v>
      </c>
      <c r="N135" s="72" t="n"/>
      <c r="O135" s="72" t="n">
        <v>0</v>
      </c>
      <c r="P135" s="72" t="n">
        <v>0</v>
      </c>
      <c r="Q135" s="72" t="n">
        <v>1734358.2</v>
      </c>
      <c r="R135" s="72" t="n">
        <v>5607842.56</v>
      </c>
      <c r="S135" s="72" t="n">
        <v>0</v>
      </c>
      <c r="T135" s="69" t="n">
        <v>2576.68</v>
      </c>
      <c r="U135" s="69" t="n">
        <v>2999.02</v>
      </c>
      <c r="V135" s="70" t="n">
        <v>2025</v>
      </c>
      <c r="W135" s="74" t="n">
        <v>1445935.76</v>
      </c>
      <c r="X135" s="74" t="n">
        <f aca="false" ca="false" dt2D="false" dtr="false" t="normal">+(J135*11.55+K135*23.1)*12*0.85</f>
        <v>288422.442</v>
      </c>
      <c r="Y135" s="74" t="n">
        <f aca="false" ca="false" dt2D="false" dtr="false" t="normal">+(J135*11.55+K135*23.1)*12*30</f>
        <v>10179615.600000001</v>
      </c>
      <c r="Z135" s="64" t="n"/>
      <c r="AA135" s="74" t="n">
        <f aca="false" ca="false" dt2D="false" dtr="false" t="normal">SUM(AB135:AP135)</f>
        <v>7342200.761070619</v>
      </c>
      <c r="AB135" s="74" t="n">
        <v>0</v>
      </c>
      <c r="AC135" s="74" t="n">
        <v>0</v>
      </c>
      <c r="AD135" s="74" t="n">
        <v>3828767.23</v>
      </c>
      <c r="AE135" s="74" t="n">
        <v>2479459.13</v>
      </c>
      <c r="AF135" s="74" t="n">
        <v>0</v>
      </c>
      <c r="AG135" s="74" t="n">
        <v>0</v>
      </c>
      <c r="AH135" s="74" t="n">
        <v>0</v>
      </c>
      <c r="AI135" s="74" t="n">
        <v>0</v>
      </c>
      <c r="AJ135" s="74" t="n">
        <v>0</v>
      </c>
      <c r="AK135" s="74" t="n">
        <v>0</v>
      </c>
      <c r="AL135" s="74" t="n">
        <v>0</v>
      </c>
      <c r="AM135" s="74" t="n">
        <v>0</v>
      </c>
      <c r="AN135" s="74" t="n">
        <v>822604.259</v>
      </c>
      <c r="AO135" s="74" t="n">
        <v>73422.0077</v>
      </c>
      <c r="AP135" s="74" t="n">
        <v>137948.13437062</v>
      </c>
      <c r="AQ135" s="5" t="n">
        <f aca="false" ca="false" dt2D="false" dtr="false" t="normal">COUNTIF(AB135:AM135, "&gt;0")</f>
        <v>2</v>
      </c>
    </row>
    <row customHeight="true" ht="12.75" outlineLevel="0" r="136">
      <c r="A136" s="67" t="n">
        <f aca="false" ca="false" dt2D="false" dtr="false" t="normal">+A135+1</f>
        <v>124</v>
      </c>
      <c r="B136" s="67" t="n">
        <f aca="false" ca="false" dt2D="false" dtr="false" t="normal">+B135+1</f>
        <v>124</v>
      </c>
      <c r="C136" s="68" t="s">
        <v>210</v>
      </c>
      <c r="D136" s="67" t="s">
        <v>219</v>
      </c>
      <c r="E136" s="69" t="s">
        <v>80</v>
      </c>
      <c r="F136" s="70" t="s">
        <v>58</v>
      </c>
      <c r="G136" s="70" t="n">
        <v>4</v>
      </c>
      <c r="H136" s="70" t="n">
        <v>2</v>
      </c>
      <c r="I136" s="69" t="n">
        <v>1277.9</v>
      </c>
      <c r="J136" s="69" t="n">
        <v>1277.9</v>
      </c>
      <c r="K136" s="69" t="n">
        <v>0</v>
      </c>
      <c r="L136" s="71" t="n">
        <v>40</v>
      </c>
      <c r="M136" s="72" t="n">
        <v>3803797.14</v>
      </c>
      <c r="N136" s="72" t="n"/>
      <c r="O136" s="72" t="n">
        <v>1803527.39</v>
      </c>
      <c r="P136" s="72" t="n">
        <v>0</v>
      </c>
      <c r="Q136" s="72" t="n">
        <v>150549.4</v>
      </c>
      <c r="R136" s="72" t="n">
        <v>1699170.95</v>
      </c>
      <c r="S136" s="72" t="n">
        <v>150549.41</v>
      </c>
      <c r="T136" s="69" t="n">
        <v>2557.15</v>
      </c>
      <c r="U136" s="69" t="n">
        <v>2976.6</v>
      </c>
      <c r="V136" s="70" t="n">
        <v>2025</v>
      </c>
      <c r="W136" s="77" t="n"/>
      <c r="X136" s="74" t="n">
        <f aca="false" ca="false" dt2D="false" dtr="false" t="normal">+(J136*11.55+K136*23.1)*12*0.85</f>
        <v>150549.39900000003</v>
      </c>
      <c r="Y136" s="77" t="e">
        <f aca="false" ca="false" dt2D="false" dtr="false" t="normal">+(J136*11.55+K136*23.1)*12*30-'[1]Приложение №1'!$S$446-'[4]Приложение №1'!$S$718</f>
        <v>#REF!</v>
      </c>
      <c r="Z136" s="64" t="n"/>
      <c r="AA136" s="78" t="n">
        <f aca="false" ca="false" dt2D="false" dtr="false" t="normal">SUM(AB136:AP136)</f>
        <v>3803797.14277308</v>
      </c>
      <c r="AB136" s="74" t="n">
        <v>0</v>
      </c>
      <c r="AC136" s="74" t="n">
        <v>1973568.75</v>
      </c>
      <c r="AD136" s="74" t="n">
        <v>0</v>
      </c>
      <c r="AE136" s="74" t="n">
        <v>1294216.5</v>
      </c>
      <c r="AF136" s="74" t="n">
        <v>0</v>
      </c>
      <c r="AG136" s="74" t="n">
        <v>0</v>
      </c>
      <c r="AH136" s="74" t="n">
        <v>0</v>
      </c>
      <c r="AI136" s="74" t="n">
        <v>0</v>
      </c>
      <c r="AJ136" s="74" t="n">
        <v>0</v>
      </c>
      <c r="AK136" s="74" t="n">
        <v>0</v>
      </c>
      <c r="AL136" s="74" t="n">
        <v>0</v>
      </c>
      <c r="AM136" s="74" t="n">
        <v>0</v>
      </c>
      <c r="AN136" s="74" t="n">
        <v>426514.0764</v>
      </c>
      <c r="AO136" s="74" t="n">
        <v>38037.9714</v>
      </c>
      <c r="AP136" s="74" t="n">
        <v>71459.84497308</v>
      </c>
      <c r="AQ136" s="5" t="n">
        <f aca="false" ca="false" dt2D="false" dtr="false" t="normal">COUNTIF(AB136:AM136, "&gt;0")</f>
        <v>2</v>
      </c>
    </row>
    <row customHeight="true" ht="12.75" outlineLevel="0" r="137">
      <c r="A137" s="67" t="n">
        <f aca="false" ca="false" dt2D="false" dtr="false" t="normal">+A136+1</f>
        <v>125</v>
      </c>
      <c r="B137" s="67" t="n">
        <f aca="false" ca="false" dt2D="false" dtr="false" t="normal">+B136+1</f>
        <v>125</v>
      </c>
      <c r="C137" s="68" t="s">
        <v>210</v>
      </c>
      <c r="D137" s="67" t="s">
        <v>220</v>
      </c>
      <c r="E137" s="69" t="s">
        <v>114</v>
      </c>
      <c r="F137" s="70" t="s">
        <v>58</v>
      </c>
      <c r="G137" s="70" t="n">
        <v>4</v>
      </c>
      <c r="H137" s="70" t="n">
        <v>4</v>
      </c>
      <c r="I137" s="69" t="n">
        <v>1843.8</v>
      </c>
      <c r="J137" s="69" t="n">
        <v>1843.8</v>
      </c>
      <c r="K137" s="69" t="n">
        <v>0</v>
      </c>
      <c r="L137" s="71" t="n">
        <v>59</v>
      </c>
      <c r="M137" s="72" t="n">
        <v>15738805.86</v>
      </c>
      <c r="N137" s="72" t="n"/>
      <c r="O137" s="72" t="n">
        <v>7263452.94</v>
      </c>
      <c r="P137" s="72" t="n">
        <v>0</v>
      </c>
      <c r="Q137" s="72" t="n">
        <v>591614.44</v>
      </c>
      <c r="R137" s="72" t="n">
        <v>7666520.4</v>
      </c>
      <c r="S137" s="72" t="n">
        <v>217218.08</v>
      </c>
      <c r="T137" s="69" t="n">
        <v>7472.86</v>
      </c>
      <c r="U137" s="69" t="n">
        <v>8536.07</v>
      </c>
      <c r="V137" s="70" t="n">
        <v>2025</v>
      </c>
      <c r="W137" s="74" t="n">
        <v>374396.36</v>
      </c>
      <c r="X137" s="74" t="n">
        <f aca="false" ca="false" dt2D="false" dtr="false" t="normal">+(J137*11.55+K137*23.1)*12*0.85</f>
        <v>217218.07799999998</v>
      </c>
      <c r="Y137" s="74" t="n">
        <f aca="false" ca="false" dt2D="false" dtr="false" t="normal">+(J137*11.55+K137*23.1)*12*30</f>
        <v>7666520.399999999</v>
      </c>
      <c r="Z137" s="64" t="n"/>
      <c r="AA137" s="74" t="n">
        <f aca="false" ca="false" dt2D="false" dtr="false" t="normal">SUM(AB137:AP137)</f>
        <v>15738805.856066717</v>
      </c>
      <c r="AB137" s="74" t="n">
        <v>6180044.01</v>
      </c>
      <c r="AC137" s="74" t="n">
        <v>2847535.85</v>
      </c>
      <c r="AD137" s="74" t="n">
        <v>2883539.34</v>
      </c>
      <c r="AE137" s="74" t="n">
        <v>1867342.02</v>
      </c>
      <c r="AF137" s="74" t="n">
        <v>0</v>
      </c>
      <c r="AG137" s="74" t="n">
        <v>0</v>
      </c>
      <c r="AH137" s="74" t="n">
        <v>0</v>
      </c>
      <c r="AI137" s="74" t="n">
        <v>0</v>
      </c>
      <c r="AJ137" s="74" t="n">
        <v>0</v>
      </c>
      <c r="AK137" s="74" t="n">
        <v>0</v>
      </c>
      <c r="AL137" s="74" t="n">
        <v>0</v>
      </c>
      <c r="AM137" s="74" t="n">
        <v>0</v>
      </c>
      <c r="AN137" s="74" t="n">
        <v>1501649.5366</v>
      </c>
      <c r="AO137" s="74" t="n">
        <v>157388.0586</v>
      </c>
      <c r="AP137" s="74" t="n">
        <v>301307.04086672</v>
      </c>
      <c r="AQ137" s="5" t="n">
        <f aca="false" ca="false" dt2D="false" dtr="false" t="normal">COUNTIF(AB137:AM137, "&gt;0")</f>
        <v>4</v>
      </c>
    </row>
    <row customHeight="true" ht="12.75" outlineLevel="0" r="138">
      <c r="A138" s="67" t="n">
        <f aca="false" ca="false" dt2D="false" dtr="false" t="normal">+A137+1</f>
        <v>126</v>
      </c>
      <c r="B138" s="67" t="n">
        <f aca="false" ca="false" dt2D="false" dtr="false" t="normal">+B137+1</f>
        <v>126</v>
      </c>
      <c r="C138" s="68" t="s">
        <v>210</v>
      </c>
      <c r="D138" s="67" t="s">
        <v>221</v>
      </c>
      <c r="E138" s="69" t="s">
        <v>143</v>
      </c>
      <c r="F138" s="70" t="s">
        <v>58</v>
      </c>
      <c r="G138" s="70" t="n">
        <v>4</v>
      </c>
      <c r="H138" s="70" t="n">
        <v>3</v>
      </c>
      <c r="I138" s="69" t="n">
        <v>1997.8</v>
      </c>
      <c r="J138" s="69" t="n">
        <v>1997.8</v>
      </c>
      <c r="K138" s="69" t="n">
        <v>0</v>
      </c>
      <c r="L138" s="71" t="n">
        <v>88</v>
      </c>
      <c r="M138" s="72" t="n">
        <v>2404132.54</v>
      </c>
      <c r="N138" s="72" t="n"/>
      <c r="O138" s="72" t="n">
        <v>0</v>
      </c>
      <c r="P138" s="72" t="n">
        <v>0</v>
      </c>
      <c r="Q138" s="72" t="n">
        <v>235360.82</v>
      </c>
      <c r="R138" s="72" t="n">
        <v>2168771.72</v>
      </c>
      <c r="S138" s="72" t="n">
        <v>0</v>
      </c>
      <c r="T138" s="69" t="n">
        <v>1012.77</v>
      </c>
      <c r="U138" s="69" t="n">
        <v>1203.39</v>
      </c>
      <c r="V138" s="70" t="n">
        <v>2025</v>
      </c>
      <c r="W138" s="77" t="n"/>
      <c r="X138" s="74" t="n">
        <f aca="false" ca="false" dt2D="false" dtr="false" t="normal">+(J138*11.55+K138*23.1)*12*0.85</f>
        <v>235360.818</v>
      </c>
      <c r="Y138" s="77" t="e">
        <f aca="false" ca="false" dt2D="false" dtr="false" t="normal">+(J138*11.55+K138*23.1)*12*30-'[1]Приложение №1'!$S$447</f>
        <v>#REF!</v>
      </c>
      <c r="Z138" s="64" t="n"/>
      <c r="AA138" s="78" t="n">
        <f aca="false" ca="false" dt2D="false" dtr="false" t="normal">SUM(AB138:AP138)</f>
        <v>2404132.5408661603</v>
      </c>
      <c r="AB138" s="74" t="n">
        <v>0</v>
      </c>
      <c r="AC138" s="74" t="n">
        <v>0</v>
      </c>
      <c r="AD138" s="74" t="n">
        <v>0</v>
      </c>
      <c r="AE138" s="74" t="n">
        <v>2023308.33</v>
      </c>
      <c r="AF138" s="74" t="n">
        <v>0</v>
      </c>
      <c r="AG138" s="74" t="n">
        <v>0</v>
      </c>
      <c r="AH138" s="74" t="n">
        <v>0</v>
      </c>
      <c r="AI138" s="74" t="n">
        <v>0</v>
      </c>
      <c r="AJ138" s="74" t="n">
        <v>0</v>
      </c>
      <c r="AK138" s="74" t="n">
        <v>0</v>
      </c>
      <c r="AL138" s="74" t="n">
        <v>0</v>
      </c>
      <c r="AM138" s="74" t="n">
        <v>0</v>
      </c>
      <c r="AN138" s="74" t="n">
        <v>312537.2302</v>
      </c>
      <c r="AO138" s="74" t="n">
        <v>24041.3254</v>
      </c>
      <c r="AP138" s="74" t="n">
        <v>44245.65526616</v>
      </c>
      <c r="AQ138" s="5" t="n">
        <f aca="false" ca="false" dt2D="false" dtr="false" t="normal">COUNTIF(AB138:AM138, "&gt;0")</f>
        <v>1</v>
      </c>
    </row>
    <row customHeight="true" ht="12.75" outlineLevel="0" r="139">
      <c r="A139" s="67" t="n">
        <f aca="false" ca="false" dt2D="false" dtr="false" t="normal">+A138+1</f>
        <v>127</v>
      </c>
      <c r="B139" s="67" t="n">
        <f aca="false" ca="false" dt2D="false" dtr="false" t="normal">+B138+1</f>
        <v>127</v>
      </c>
      <c r="C139" s="68" t="s">
        <v>210</v>
      </c>
      <c r="D139" s="67" t="s">
        <v>222</v>
      </c>
      <c r="E139" s="69" t="s">
        <v>72</v>
      </c>
      <c r="F139" s="70" t="s">
        <v>58</v>
      </c>
      <c r="G139" s="70" t="n">
        <v>5</v>
      </c>
      <c r="H139" s="70" t="n">
        <v>3</v>
      </c>
      <c r="I139" s="69" t="n">
        <v>2097.7</v>
      </c>
      <c r="J139" s="69" t="n">
        <v>2097.7</v>
      </c>
      <c r="K139" s="69" t="n">
        <v>0</v>
      </c>
      <c r="L139" s="71" t="n">
        <v>105</v>
      </c>
      <c r="M139" s="72" t="n">
        <v>6291044.25</v>
      </c>
      <c r="N139" s="72" t="n"/>
      <c r="O139" s="72" t="n">
        <v>0</v>
      </c>
      <c r="P139" s="72" t="n">
        <v>0</v>
      </c>
      <c r="Q139" s="72" t="n">
        <v>1002707.5</v>
      </c>
      <c r="R139" s="72" t="n">
        <v>5288336.75</v>
      </c>
      <c r="S139" s="72" t="n">
        <v>0</v>
      </c>
      <c r="T139" s="69" t="n">
        <v>2576.68</v>
      </c>
      <c r="U139" s="69" t="n">
        <v>2999.02</v>
      </c>
      <c r="V139" s="70" t="n">
        <v>2025</v>
      </c>
      <c r="W139" s="74" t="n">
        <v>755577.46</v>
      </c>
      <c r="X139" s="74" t="n">
        <f aca="false" ca="false" dt2D="false" dtr="false" t="normal">+(J139*11.55+K139*23.1)*12*0.85</f>
        <v>247130.03699999998</v>
      </c>
      <c r="Y139" s="74" t="n">
        <f aca="false" ca="false" dt2D="false" dtr="false" t="normal">+(J139*11.55+K139*23.1)*12*30</f>
        <v>8722236.6</v>
      </c>
      <c r="Z139" s="64" t="n"/>
      <c r="AA139" s="74" t="n">
        <f aca="false" ca="false" dt2D="false" dtr="false" t="normal">SUM(AB139:AP139)</f>
        <v>6291044.2488151</v>
      </c>
      <c r="AB139" s="74" t="n">
        <v>0</v>
      </c>
      <c r="AC139" s="74" t="n">
        <v>0</v>
      </c>
      <c r="AD139" s="74" t="n">
        <v>3280616.38</v>
      </c>
      <c r="AE139" s="74" t="n">
        <v>2124483.87</v>
      </c>
      <c r="AF139" s="74" t="n">
        <v>0</v>
      </c>
      <c r="AG139" s="74" t="n">
        <v>0</v>
      </c>
      <c r="AH139" s="74" t="n">
        <v>0</v>
      </c>
      <c r="AI139" s="74" t="n">
        <v>0</v>
      </c>
      <c r="AJ139" s="74" t="n">
        <v>0</v>
      </c>
      <c r="AK139" s="74" t="n">
        <v>0</v>
      </c>
      <c r="AL139" s="74" t="n">
        <v>0</v>
      </c>
      <c r="AM139" s="74" t="n">
        <v>0</v>
      </c>
      <c r="AN139" s="74" t="n">
        <v>704834.961</v>
      </c>
      <c r="AO139" s="74" t="n">
        <v>62910.4425</v>
      </c>
      <c r="AP139" s="74" t="n">
        <v>118198.5953151</v>
      </c>
      <c r="AQ139" s="5" t="n">
        <f aca="false" ca="false" dt2D="false" dtr="false" t="normal">COUNTIF(AB139:AM139, "&gt;0")</f>
        <v>2</v>
      </c>
    </row>
    <row customHeight="true" ht="12.75" outlineLevel="0" r="140">
      <c r="A140" s="67" t="n">
        <f aca="false" ca="false" dt2D="false" dtr="false" t="normal">+A139+1</f>
        <v>128</v>
      </c>
      <c r="B140" s="67" t="n">
        <f aca="false" ca="false" dt2D="false" dtr="false" t="normal">+B139+1</f>
        <v>128</v>
      </c>
      <c r="C140" s="68" t="s">
        <v>223</v>
      </c>
      <c r="D140" s="67" t="s">
        <v>224</v>
      </c>
      <c r="E140" s="69" t="s">
        <v>83</v>
      </c>
      <c r="F140" s="70" t="s">
        <v>58</v>
      </c>
      <c r="G140" s="70" t="n">
        <v>5</v>
      </c>
      <c r="H140" s="70" t="n">
        <v>2</v>
      </c>
      <c r="I140" s="69" t="n">
        <v>1544.4</v>
      </c>
      <c r="J140" s="69" t="n">
        <v>1295.3</v>
      </c>
      <c r="K140" s="69" t="n">
        <v>249.1</v>
      </c>
      <c r="L140" s="71" t="n">
        <v>31</v>
      </c>
      <c r="M140" s="72" t="n">
        <v>25385642.57</v>
      </c>
      <c r="N140" s="72" t="n"/>
      <c r="O140" s="72" t="n">
        <v>7668868.13</v>
      </c>
      <c r="P140" s="72" t="n">
        <v>0</v>
      </c>
      <c r="Q140" s="72" t="n">
        <v>211292.24</v>
      </c>
      <c r="R140" s="72" t="n">
        <v>3787736.23</v>
      </c>
      <c r="S140" s="72" t="n">
        <v>13717745.97</v>
      </c>
      <c r="T140" s="69" t="n">
        <v>14256.94</v>
      </c>
      <c r="U140" s="69" t="n">
        <v>16437.22</v>
      </c>
      <c r="V140" s="70" t="n">
        <v>2025</v>
      </c>
      <c r="W140" s="77" t="n"/>
      <c r="X140" s="74" t="n">
        <f aca="false" ca="false" dt2D="false" dtr="false" t="normal">+(J140*11.55+K140*23.1)*12*0.85</f>
        <v>211292.235</v>
      </c>
      <c r="Y140" s="77" t="e">
        <f aca="false" ca="false" dt2D="false" dtr="false" t="normal">+(J140*11.55+K140*23.1)*12*30-'[1]Приложение №1'!$S$50-'[1]Приложение №1'!$S$171-'[3]Приложение №1'!$S$387</f>
        <v>#REF!</v>
      </c>
      <c r="Z140" s="64" t="n"/>
      <c r="AA140" s="74" t="n">
        <f aca="false" ca="false" dt2D="false" dtr="false" t="normal">SUM(AB140:AP140)</f>
        <v>25385642.57047812</v>
      </c>
      <c r="AB140" s="74" t="n">
        <v>0</v>
      </c>
      <c r="AC140" s="74" t="n">
        <v>0</v>
      </c>
      <c r="AD140" s="74" t="n">
        <v>0</v>
      </c>
      <c r="AE140" s="74" t="n">
        <v>2617497.42</v>
      </c>
      <c r="AF140" s="74" t="n">
        <v>0</v>
      </c>
      <c r="AG140" s="74" t="n">
        <v>0</v>
      </c>
      <c r="AH140" s="74" t="n">
        <v>0</v>
      </c>
      <c r="AI140" s="74" t="n">
        <v>0</v>
      </c>
      <c r="AJ140" s="74" t="n">
        <v>0</v>
      </c>
      <c r="AK140" s="74" t="n">
        <v>0</v>
      </c>
      <c r="AL140" s="74" t="n">
        <v>19400921.47</v>
      </c>
      <c r="AM140" s="74" t="n">
        <v>0</v>
      </c>
      <c r="AN140" s="74" t="n">
        <v>2631869.0285</v>
      </c>
      <c r="AO140" s="74" t="n">
        <v>253856.4257</v>
      </c>
      <c r="AP140" s="74" t="n">
        <v>481498.22627812</v>
      </c>
      <c r="AQ140" s="5" t="n">
        <f aca="false" ca="false" dt2D="false" dtr="false" t="normal">COUNTIF(AB140:AM140, "&gt;0")</f>
        <v>2</v>
      </c>
    </row>
    <row customHeight="true" ht="12.75" outlineLevel="0" r="141">
      <c r="A141" s="67" t="n">
        <f aca="false" ca="false" dt2D="false" dtr="false" t="normal">+A140+1</f>
        <v>129</v>
      </c>
      <c r="B141" s="67" t="n">
        <f aca="false" ca="false" dt2D="false" dtr="false" t="normal">+B140+1</f>
        <v>129</v>
      </c>
      <c r="C141" s="68" t="s">
        <v>223</v>
      </c>
      <c r="D141" s="67" t="s">
        <v>225</v>
      </c>
      <c r="E141" s="69" t="s">
        <v>114</v>
      </c>
      <c r="F141" s="70" t="s">
        <v>58</v>
      </c>
      <c r="G141" s="70" t="n">
        <v>5</v>
      </c>
      <c r="H141" s="70" t="n">
        <v>4</v>
      </c>
      <c r="I141" s="69" t="n">
        <v>3035.7</v>
      </c>
      <c r="J141" s="69" t="n">
        <v>2511.1</v>
      </c>
      <c r="K141" s="69" t="n">
        <v>524.6</v>
      </c>
      <c r="L141" s="71" t="n">
        <v>80</v>
      </c>
      <c r="M141" s="72" t="n">
        <v>43785085.02</v>
      </c>
      <c r="N141" s="72" t="n"/>
      <c r="O141" s="72" t="n">
        <v>13210486.74</v>
      </c>
      <c r="P141" s="72" t="n">
        <v>0</v>
      </c>
      <c r="Q141" s="72" t="n">
        <v>419438.94</v>
      </c>
      <c r="R141" s="72" t="n">
        <v>7977877.45</v>
      </c>
      <c r="S141" s="72" t="n">
        <v>22177281.89</v>
      </c>
      <c r="T141" s="69" t="n">
        <v>12562.11</v>
      </c>
      <c r="U141" s="69" t="n">
        <v>14423.39</v>
      </c>
      <c r="V141" s="70" t="n">
        <v>2025</v>
      </c>
      <c r="W141" s="77" t="n"/>
      <c r="X141" s="74" t="n">
        <f aca="false" ca="false" dt2D="false" dtr="false" t="normal">+(J141*11.55+K141*23.1)*12*0.85</f>
        <v>419438.943</v>
      </c>
      <c r="Y141" s="77" t="e">
        <f aca="false" ca="false" dt2D="false" dtr="false" t="normal">+(J141*11.55+K141*23.1)*12*30-'[1]Приложение №1'!$S$51-'[3]Приложение №1'!$S$388</f>
        <v>#REF!</v>
      </c>
      <c r="Z141" s="64" t="n"/>
      <c r="AA141" s="74" t="n">
        <f aca="false" ca="false" dt2D="false" dtr="false" t="normal">SUM(AB141:AP141)</f>
        <v>43785085.02149092</v>
      </c>
      <c r="AB141" s="74" t="n">
        <v>0</v>
      </c>
      <c r="AC141" s="74" t="n">
        <v>0</v>
      </c>
      <c r="AD141" s="74" t="n">
        <v>0</v>
      </c>
      <c r="AE141" s="74" t="n">
        <v>0</v>
      </c>
      <c r="AF141" s="74" t="n">
        <v>0</v>
      </c>
      <c r="AG141" s="74" t="n">
        <v>0</v>
      </c>
      <c r="AH141" s="74" t="n">
        <v>0</v>
      </c>
      <c r="AI141" s="74" t="n">
        <v>0</v>
      </c>
      <c r="AJ141" s="74" t="n">
        <v>0</v>
      </c>
      <c r="AK141" s="74" t="n">
        <v>0</v>
      </c>
      <c r="AL141" s="74" t="n">
        <v>38134794.94</v>
      </c>
      <c r="AM141" s="74" t="n">
        <v>0</v>
      </c>
      <c r="AN141" s="74" t="n">
        <v>4378508.502</v>
      </c>
      <c r="AO141" s="74" t="n">
        <v>437850.8502</v>
      </c>
      <c r="AP141" s="74" t="n">
        <v>833930.72929092</v>
      </c>
      <c r="AQ141" s="5" t="n">
        <f aca="false" ca="false" dt2D="false" dtr="false" t="normal">COUNTIF(AB141:AM141, "&gt;0")</f>
        <v>1</v>
      </c>
    </row>
    <row customHeight="true" ht="12.75" outlineLevel="0" r="142">
      <c r="A142" s="67" t="n">
        <f aca="false" ca="false" dt2D="false" dtr="false" t="normal">+A141+1</f>
        <v>130</v>
      </c>
      <c r="B142" s="67" t="n">
        <f aca="false" ca="false" dt2D="false" dtr="false" t="normal">+B141+1</f>
        <v>130</v>
      </c>
      <c r="C142" s="68" t="s">
        <v>226</v>
      </c>
      <c r="D142" s="67" t="s">
        <v>227</v>
      </c>
      <c r="E142" s="69" t="s">
        <v>228</v>
      </c>
      <c r="F142" s="70" t="s">
        <v>58</v>
      </c>
      <c r="G142" s="70" t="n">
        <v>3</v>
      </c>
      <c r="H142" s="70" t="n">
        <v>3</v>
      </c>
      <c r="I142" s="69" t="n">
        <v>977.7</v>
      </c>
      <c r="J142" s="69" t="n">
        <v>824.1</v>
      </c>
      <c r="K142" s="69" t="n">
        <v>81.5</v>
      </c>
      <c r="L142" s="71" t="n">
        <v>40</v>
      </c>
      <c r="M142" s="72" t="n">
        <v>2512360.8</v>
      </c>
      <c r="N142" s="72" t="n"/>
      <c r="O142" s="72" t="n">
        <v>0</v>
      </c>
      <c r="P142" s="72" t="n">
        <v>0</v>
      </c>
      <c r="Q142" s="72" t="n">
        <v>116290.25</v>
      </c>
      <c r="R142" s="72" t="n">
        <v>2396070.55</v>
      </c>
      <c r="S142" s="72" t="n">
        <v>0</v>
      </c>
      <c r="T142" s="69" t="n">
        <v>2416.24</v>
      </c>
      <c r="U142" s="69" t="n">
        <v>2774.25</v>
      </c>
      <c r="V142" s="70" t="n">
        <v>2025</v>
      </c>
      <c r="W142" s="77" t="n"/>
      <c r="X142" s="74" t="n">
        <f aca="false" ca="false" dt2D="false" dtr="false" t="normal">+(J142*11.55+K142*23.1)*12*0.85</f>
        <v>116290.25099999999</v>
      </c>
      <c r="Y142" s="77" t="e">
        <f aca="false" ca="false" dt2D="false" dtr="false" t="normal">+(J142*11.55+K142*23.1)*12*30-'[7]Приложение №1'!$S$148-'[6]Приложение №1'!$S$276-'[6]Приложение №1'!$S$511</f>
        <v>#REF!</v>
      </c>
      <c r="Z142" s="64" t="n"/>
      <c r="AA142" s="75" t="n">
        <f aca="false" ca="false" dt2D="false" dtr="false" t="normal">SUM(AB142:AP142)</f>
        <v>2512360.8017968</v>
      </c>
      <c r="AB142" s="74" t="n">
        <v>0</v>
      </c>
      <c r="AC142" s="74" t="n">
        <v>2188150.69</v>
      </c>
      <c r="AD142" s="74" t="n">
        <v>0</v>
      </c>
      <c r="AE142" s="74" t="n">
        <v>0</v>
      </c>
      <c r="AF142" s="74" t="n">
        <v>0</v>
      </c>
      <c r="AG142" s="74" t="n">
        <v>0</v>
      </c>
      <c r="AH142" s="74" t="n">
        <v>0</v>
      </c>
      <c r="AI142" s="74" t="n">
        <v>0</v>
      </c>
      <c r="AJ142" s="74" t="n">
        <v>0</v>
      </c>
      <c r="AK142" s="74" t="n">
        <v>0</v>
      </c>
      <c r="AL142" s="74" t="n">
        <v>0</v>
      </c>
      <c r="AM142" s="74" t="n">
        <v>0</v>
      </c>
      <c r="AN142" s="74" t="n">
        <v>251236.08</v>
      </c>
      <c r="AO142" s="74" t="n">
        <v>25123.608</v>
      </c>
      <c r="AP142" s="74" t="n">
        <v>47850.4237968</v>
      </c>
      <c r="AQ142" s="5" t="n">
        <f aca="false" ca="false" dt2D="false" dtr="false" t="normal">COUNTIF(AB142:AM142, "&gt;0")</f>
        <v>1</v>
      </c>
    </row>
    <row customHeight="true" ht="12.75" outlineLevel="0" r="143">
      <c r="A143" s="67" t="n">
        <f aca="false" ca="false" dt2D="false" dtr="false" t="normal">+A142+1</f>
        <v>131</v>
      </c>
      <c r="B143" s="67" t="n">
        <f aca="false" ca="false" dt2D="false" dtr="false" t="normal">+B142+1</f>
        <v>131</v>
      </c>
      <c r="C143" s="68" t="s">
        <v>226</v>
      </c>
      <c r="D143" s="67" t="s">
        <v>229</v>
      </c>
      <c r="E143" s="69" t="s">
        <v>78</v>
      </c>
      <c r="F143" s="70" t="s">
        <v>58</v>
      </c>
      <c r="G143" s="70" t="n">
        <v>5</v>
      </c>
      <c r="H143" s="70" t="n">
        <v>4</v>
      </c>
      <c r="I143" s="69" t="n">
        <v>3031.6</v>
      </c>
      <c r="J143" s="69" t="n">
        <v>2908.8</v>
      </c>
      <c r="K143" s="69" t="n">
        <v>122.8</v>
      </c>
      <c r="L143" s="71" t="n">
        <v>108</v>
      </c>
      <c r="M143" s="72" t="n">
        <v>66049802.67</v>
      </c>
      <c r="N143" s="72" t="n"/>
      <c r="O143" s="72" t="n">
        <v>7541249.99</v>
      </c>
      <c r="P143" s="72" t="n">
        <v>0</v>
      </c>
      <c r="Q143" s="72" t="n">
        <v>861561.46</v>
      </c>
      <c r="R143" s="72" t="n">
        <v>13115995.2</v>
      </c>
      <c r="S143" s="72" t="n">
        <v>44530996.02</v>
      </c>
      <c r="T143" s="69" t="n">
        <v>19070.15</v>
      </c>
      <c r="U143" s="69" t="n">
        <v>21787.11</v>
      </c>
      <c r="V143" s="70" t="n">
        <v>2025</v>
      </c>
      <c r="W143" s="74" t="n">
        <v>489941.6</v>
      </c>
      <c r="X143" s="74" t="n">
        <f aca="false" ca="false" dt2D="false" dtr="false" t="normal">+(J143*11.55+K143*23.1)*12*0.85</f>
        <v>371619.86400000006</v>
      </c>
      <c r="Y143" s="74" t="n">
        <f aca="false" ca="false" dt2D="false" dtr="false" t="normal">+(J143*11.55+K143*23.1)*12*30</f>
        <v>13115995.200000003</v>
      </c>
      <c r="Z143" s="64" t="n"/>
      <c r="AA143" s="75" t="n">
        <f aca="false" ca="false" dt2D="false" dtr="false" t="normal">SUM(AB143:AP143)</f>
        <v>66049802.67366746</v>
      </c>
      <c r="AB143" s="74" t="n">
        <v>9261276.75</v>
      </c>
      <c r="AC143" s="74" t="n">
        <v>3814879.82</v>
      </c>
      <c r="AD143" s="74" t="n">
        <v>4082245.12</v>
      </c>
      <c r="AE143" s="74" t="n">
        <v>3074900.59</v>
      </c>
      <c r="AF143" s="74" t="n">
        <v>0</v>
      </c>
      <c r="AG143" s="74" t="n">
        <v>0</v>
      </c>
      <c r="AH143" s="74" t="n">
        <v>0</v>
      </c>
      <c r="AI143" s="74" t="n">
        <v>0</v>
      </c>
      <c r="AJ143" s="74" t="n">
        <v>17141195.88</v>
      </c>
      <c r="AK143" s="74" t="n">
        <v>0</v>
      </c>
      <c r="AL143" s="74" t="n">
        <v>10839225.78</v>
      </c>
      <c r="AM143" s="74" t="n">
        <v>9599354.2</v>
      </c>
      <c r="AN143" s="74" t="n">
        <v>6311971.5794</v>
      </c>
      <c r="AO143" s="74" t="n">
        <v>660498.0267</v>
      </c>
      <c r="AP143" s="74" t="n">
        <v>1264254.92756746</v>
      </c>
      <c r="AQ143" s="5" t="n">
        <f aca="false" ca="false" dt2D="false" dtr="false" t="normal">COUNTIF(AB143:AM143, "&gt;0")</f>
        <v>7</v>
      </c>
    </row>
    <row customHeight="true" ht="12.75" outlineLevel="0" r="144">
      <c r="A144" s="67" t="n">
        <f aca="false" ca="false" dt2D="false" dtr="false" t="normal">+A143+1</f>
        <v>132</v>
      </c>
      <c r="B144" s="67" t="n">
        <f aca="false" ca="false" dt2D="false" dtr="false" t="normal">+B143+1</f>
        <v>132</v>
      </c>
      <c r="C144" s="68" t="s">
        <v>226</v>
      </c>
      <c r="D144" s="67" t="s">
        <v>230</v>
      </c>
      <c r="E144" s="69" t="s">
        <v>95</v>
      </c>
      <c r="F144" s="70" t="s">
        <v>58</v>
      </c>
      <c r="G144" s="70" t="n">
        <v>5</v>
      </c>
      <c r="H144" s="70" t="n">
        <v>4</v>
      </c>
      <c r="I144" s="69" t="n">
        <v>5246</v>
      </c>
      <c r="J144" s="69" t="n">
        <v>4246.1</v>
      </c>
      <c r="K144" s="69" t="n">
        <v>999.9</v>
      </c>
      <c r="L144" s="71" t="n">
        <v>135</v>
      </c>
      <c r="M144" s="72" t="n">
        <v>27858148.55</v>
      </c>
      <c r="N144" s="72" t="n"/>
      <c r="O144" s="72" t="n">
        <v>3925223.38</v>
      </c>
      <c r="P144" s="72" t="n">
        <v>0</v>
      </c>
      <c r="Q144" s="72" t="n">
        <v>735829.48</v>
      </c>
      <c r="R144" s="72" t="n">
        <v>3877632.24</v>
      </c>
      <c r="S144" s="72" t="n">
        <v>19319463.45</v>
      </c>
      <c r="T144" s="69" t="n">
        <v>4589.7</v>
      </c>
      <c r="U144" s="69" t="n">
        <v>5310.36</v>
      </c>
      <c r="V144" s="70" t="n">
        <v>2025</v>
      </c>
      <c r="W144" s="77" t="n"/>
      <c r="X144" s="74" t="n">
        <f aca="false" ca="false" dt2D="false" dtr="false" t="normal">+(J144*11.55+K144*23.1)*12*0.85</f>
        <v>735829.4790000002</v>
      </c>
      <c r="Y144" s="77" t="e">
        <f aca="false" ca="false" dt2D="false" dtr="false" t="normal">+(J144*11.55+K144*23.1)*12*30-'[7]Приложение №1'!$S$337</f>
        <v>#REF!</v>
      </c>
      <c r="Z144" s="64" t="n"/>
      <c r="AA144" s="75" t="n">
        <f aca="false" ca="false" dt2D="false" dtr="false" t="normal">SUM(AB144:AP144)</f>
        <v>27858148.553306676</v>
      </c>
      <c r="AB144" s="74" t="n">
        <v>0</v>
      </c>
      <c r="AC144" s="74" t="n">
        <v>0</v>
      </c>
      <c r="AD144" s="74" t="n">
        <v>0</v>
      </c>
      <c r="AE144" s="74" t="n">
        <v>5320929.05</v>
      </c>
      <c r="AF144" s="74" t="n">
        <v>0</v>
      </c>
      <c r="AG144" s="74" t="n">
        <v>0</v>
      </c>
      <c r="AH144" s="74" t="n">
        <v>0</v>
      </c>
      <c r="AI144" s="74" t="n">
        <v>0</v>
      </c>
      <c r="AJ144" s="74" t="n">
        <v>0</v>
      </c>
      <c r="AK144" s="74" t="n">
        <v>0</v>
      </c>
      <c r="AL144" s="74" t="n">
        <v>18756623.06</v>
      </c>
      <c r="AM144" s="74" t="n">
        <v>0</v>
      </c>
      <c r="AN144" s="74" t="n">
        <v>2975487.6582</v>
      </c>
      <c r="AO144" s="74" t="n">
        <v>278581.4856</v>
      </c>
      <c r="AP144" s="74" t="n">
        <v>526527.29950668</v>
      </c>
      <c r="AQ144" s="5" t="n">
        <f aca="false" ca="false" dt2D="false" dtr="false" t="normal">COUNTIF(AB144:AM144, "&gt;0")</f>
        <v>2</v>
      </c>
    </row>
    <row customHeight="true" ht="12.75" outlineLevel="0" r="145">
      <c r="A145" s="67" t="n">
        <f aca="false" ca="false" dt2D="false" dtr="false" t="normal">+A144+1</f>
        <v>133</v>
      </c>
      <c r="B145" s="67" t="n">
        <f aca="false" ca="false" dt2D="false" dtr="false" t="normal">+B144+1</f>
        <v>133</v>
      </c>
      <c r="C145" s="68" t="s">
        <v>226</v>
      </c>
      <c r="D145" s="67" t="s">
        <v>231</v>
      </c>
      <c r="E145" s="69" t="s">
        <v>228</v>
      </c>
      <c r="F145" s="70" t="s">
        <v>58</v>
      </c>
      <c r="G145" s="70" t="n">
        <v>3</v>
      </c>
      <c r="H145" s="70" t="n">
        <v>3</v>
      </c>
      <c r="I145" s="69" t="n">
        <v>934.1</v>
      </c>
      <c r="J145" s="69" t="n">
        <v>851.4</v>
      </c>
      <c r="K145" s="69" t="n">
        <v>82.7</v>
      </c>
      <c r="L145" s="71" t="n">
        <v>38</v>
      </c>
      <c r="M145" s="72" t="n">
        <v>40791334.35</v>
      </c>
      <c r="N145" s="72" t="n"/>
      <c r="O145" s="72" t="n">
        <v>5886108.03</v>
      </c>
      <c r="P145" s="72" t="n">
        <v>0</v>
      </c>
      <c r="Q145" s="72" t="n">
        <v>119789.21</v>
      </c>
      <c r="R145" s="72" t="n">
        <v>4227854.4</v>
      </c>
      <c r="S145" s="72" t="n">
        <v>30557582.72</v>
      </c>
      <c r="T145" s="69" t="n">
        <v>38214.86</v>
      </c>
      <c r="U145" s="69" t="n">
        <v>43669.13</v>
      </c>
      <c r="V145" s="70" t="n">
        <v>2025</v>
      </c>
      <c r="W145" s="77" t="n"/>
      <c r="X145" s="74" t="n">
        <f aca="false" ca="false" dt2D="false" dtr="false" t="normal">+(J145*11.55+K145*23.1)*12*0.85</f>
        <v>119789.208</v>
      </c>
      <c r="Y145" s="77" t="n">
        <f aca="false" ca="false" dt2D="false" dtr="false" t="normal">+(J145*11.55+K145*23.1)*12*30</f>
        <v>4227854.4</v>
      </c>
      <c r="Z145" s="64" t="n"/>
      <c r="AA145" s="75" t="n">
        <f aca="false" ca="false" dt2D="false" dtr="false" t="normal">SUM(AB145:AP145)</f>
        <v>40791334.35362174</v>
      </c>
      <c r="AB145" s="74" t="n">
        <v>3709234.29</v>
      </c>
      <c r="AC145" s="74" t="n">
        <v>2257013.65</v>
      </c>
      <c r="AD145" s="74" t="n">
        <v>1063540.14</v>
      </c>
      <c r="AE145" s="74" t="n">
        <v>906342.7</v>
      </c>
      <c r="AF145" s="74" t="n">
        <v>0</v>
      </c>
      <c r="AG145" s="74" t="n">
        <v>0</v>
      </c>
      <c r="AH145" s="74" t="n">
        <v>0</v>
      </c>
      <c r="AI145" s="74" t="n">
        <v>0</v>
      </c>
      <c r="AJ145" s="74" t="n">
        <v>10730178.17</v>
      </c>
      <c r="AK145" s="74" t="n">
        <v>0</v>
      </c>
      <c r="AL145" s="74" t="n">
        <v>8773695.64</v>
      </c>
      <c r="AM145" s="74" t="n">
        <v>8256500.46</v>
      </c>
      <c r="AN145" s="74" t="n">
        <v>3906305.6924</v>
      </c>
      <c r="AO145" s="74" t="n">
        <v>407913.3435</v>
      </c>
      <c r="AP145" s="74" t="n">
        <v>780610.26772174</v>
      </c>
      <c r="AQ145" s="5" t="n">
        <f aca="false" ca="false" dt2D="false" dtr="false" t="normal">COUNTIF(AB145:AM145, "&gt;0")</f>
        <v>7</v>
      </c>
    </row>
    <row customHeight="true" ht="12.75" outlineLevel="0" r="146">
      <c r="A146" s="67" t="n">
        <f aca="false" ca="false" dt2D="false" dtr="false" t="normal">+A145+1</f>
        <v>134</v>
      </c>
      <c r="B146" s="67" t="n">
        <f aca="false" ca="false" dt2D="false" dtr="false" t="normal">+B145+1</f>
        <v>134</v>
      </c>
      <c r="C146" s="68" t="s">
        <v>226</v>
      </c>
      <c r="D146" s="67" t="s">
        <v>232</v>
      </c>
      <c r="E146" s="69" t="s">
        <v>129</v>
      </c>
      <c r="F146" s="70" t="s">
        <v>58</v>
      </c>
      <c r="G146" s="70" t="n">
        <v>9</v>
      </c>
      <c r="H146" s="70" t="n">
        <v>3</v>
      </c>
      <c r="I146" s="69" t="n">
        <v>7292.6</v>
      </c>
      <c r="J146" s="69" t="n">
        <v>7292.6</v>
      </c>
      <c r="K146" s="69" t="n">
        <v>0</v>
      </c>
      <c r="L146" s="71" t="n">
        <v>273</v>
      </c>
      <c r="M146" s="72" t="n">
        <v>12813150</v>
      </c>
      <c r="N146" s="72" t="n"/>
      <c r="O146" s="72" t="n">
        <v>0</v>
      </c>
      <c r="P146" s="72" t="n">
        <v>0</v>
      </c>
      <c r="Q146" s="72" t="n">
        <v>6411189.44</v>
      </c>
      <c r="R146" s="72" t="n">
        <v>6401960.56</v>
      </c>
      <c r="S146" s="72" t="n">
        <v>0</v>
      </c>
      <c r="T146" s="69" t="n">
        <v>1650.63</v>
      </c>
      <c r="U146" s="69" t="n">
        <v>1757.01</v>
      </c>
      <c r="V146" s="70" t="n">
        <v>2025</v>
      </c>
      <c r="W146" s="74" t="n">
        <v>5269387.06</v>
      </c>
      <c r="X146" s="74" t="n">
        <f aca="false" ca="false" dt2D="false" dtr="false" t="normal">+(J146*15.35+K146*26.02)*12*0.85</f>
        <v>1141802.382</v>
      </c>
      <c r="Y146" s="74" t="n">
        <f aca="false" ca="false" dt2D="false" dtr="false" t="normal">+(J146*15.35+K146*26.02)*12*30</f>
        <v>40298907.599999994</v>
      </c>
      <c r="Z146" s="64" t="n"/>
      <c r="AA146" s="74" t="n">
        <f aca="false" ca="false" dt2D="false" dtr="false" t="normal">SUM(AB146:AP146)</f>
        <v>12813150.0036</v>
      </c>
      <c r="AB146" s="74" t="n">
        <v>0</v>
      </c>
      <c r="AC146" s="74" t="n">
        <v>0</v>
      </c>
      <c r="AD146" s="74" t="n">
        <v>0</v>
      </c>
      <c r="AE146" s="74" t="n">
        <v>0</v>
      </c>
      <c r="AF146" s="74" t="n">
        <v>0</v>
      </c>
      <c r="AG146" s="74" t="n">
        <v>0</v>
      </c>
      <c r="AH146" s="74" t="n">
        <v>0</v>
      </c>
      <c r="AI146" s="74" t="n">
        <v>12037390.65</v>
      </c>
      <c r="AJ146" s="74" t="n">
        <v>0</v>
      </c>
      <c r="AK146" s="74" t="n">
        <v>0</v>
      </c>
      <c r="AL146" s="74" t="n">
        <v>0</v>
      </c>
      <c r="AM146" s="74" t="n">
        <v>0</v>
      </c>
      <c r="AN146" s="74" t="n">
        <v>384394.5</v>
      </c>
      <c r="AO146" s="74" t="n">
        <v>128131.5</v>
      </c>
      <c r="AP146" s="74" t="n">
        <v>263233.3536</v>
      </c>
      <c r="AQ146" s="5" t="n">
        <f aca="false" ca="false" dt2D="false" dtr="false" t="normal">COUNTIF(AB146:AM146, "&gt;0")</f>
        <v>1</v>
      </c>
    </row>
    <row customHeight="true" ht="12.75" outlineLevel="0" r="147">
      <c r="A147" s="67" t="n">
        <f aca="false" ca="false" dt2D="false" dtr="false" t="normal">+A146+1</f>
        <v>135</v>
      </c>
      <c r="B147" s="67" t="n">
        <f aca="false" ca="false" dt2D="false" dtr="false" t="normal">+B146+1</f>
        <v>135</v>
      </c>
      <c r="C147" s="68" t="s">
        <v>233</v>
      </c>
      <c r="D147" s="67" t="s">
        <v>234</v>
      </c>
      <c r="E147" s="69" t="s">
        <v>171</v>
      </c>
      <c r="F147" s="70" t="s">
        <v>58</v>
      </c>
      <c r="G147" s="70" t="n">
        <v>4</v>
      </c>
      <c r="H147" s="70" t="n">
        <v>6</v>
      </c>
      <c r="I147" s="69" t="n">
        <v>3691.8</v>
      </c>
      <c r="J147" s="69" t="n">
        <v>3283.1</v>
      </c>
      <c r="K147" s="69" t="n">
        <v>408.7</v>
      </c>
      <c r="L147" s="71" t="n">
        <v>166</v>
      </c>
      <c r="M147" s="72" t="n">
        <v>54158447.57</v>
      </c>
      <c r="N147" s="72" t="n"/>
      <c r="O147" s="72" t="n">
        <v>5049492.2</v>
      </c>
      <c r="P147" s="72" t="n">
        <v>0</v>
      </c>
      <c r="Q147" s="72" t="n">
        <v>2269722.82</v>
      </c>
      <c r="R147" s="72" t="n">
        <v>17049879</v>
      </c>
      <c r="S147" s="72" t="n">
        <v>29789353.55</v>
      </c>
      <c r="T147" s="69" t="n">
        <v>12851.59</v>
      </c>
      <c r="U147" s="69" t="n">
        <v>14669.93</v>
      </c>
      <c r="V147" s="70" t="n">
        <v>2025</v>
      </c>
      <c r="W147" s="74" t="n">
        <v>1786642.91</v>
      </c>
      <c r="X147" s="74" t="n">
        <f aca="false" ca="false" dt2D="false" dtr="false" t="normal">+(J147*11.55+K147*23.1)*12*0.85</f>
        <v>483079.905</v>
      </c>
      <c r="Y147" s="74" t="n">
        <f aca="false" ca="false" dt2D="false" dtr="false" t="normal">+(J147*11.55+K147*23.1)*12*30</f>
        <v>17049879</v>
      </c>
      <c r="Z147" s="64" t="n"/>
      <c r="AA147" s="75" t="n">
        <f aca="false" ca="false" dt2D="false" dtr="false" t="normal">SUM(AB147:AP147)</f>
        <v>54158447.566824615</v>
      </c>
      <c r="AB147" s="74" t="n">
        <v>12558076.36</v>
      </c>
      <c r="AC147" s="74" t="n">
        <v>0</v>
      </c>
      <c r="AD147" s="74" t="n">
        <v>5924802.5</v>
      </c>
      <c r="AE147" s="74" t="n">
        <v>0</v>
      </c>
      <c r="AF147" s="74" t="n">
        <v>0</v>
      </c>
      <c r="AG147" s="74" t="n">
        <v>0</v>
      </c>
      <c r="AH147" s="74" t="n">
        <v>0</v>
      </c>
      <c r="AI147" s="74" t="n">
        <v>0</v>
      </c>
      <c r="AJ147" s="74" t="n">
        <v>0</v>
      </c>
      <c r="AK147" s="74" t="n">
        <v>0</v>
      </c>
      <c r="AL147" s="74" t="n">
        <v>15731832.3</v>
      </c>
      <c r="AM147" s="74" t="n">
        <v>13230807.06</v>
      </c>
      <c r="AN147" s="74" t="n">
        <v>5133807.481</v>
      </c>
      <c r="AO147" s="74" t="n">
        <v>541584.4757</v>
      </c>
      <c r="AP147" s="74" t="n">
        <v>1037537.39012462</v>
      </c>
      <c r="AQ147" s="5" t="n">
        <f aca="false" ca="false" dt2D="false" dtr="false" t="normal">COUNTIF(AB147:AM147, "&gt;0")</f>
        <v>4</v>
      </c>
    </row>
    <row customHeight="true" ht="12.75" outlineLevel="0" r="148">
      <c r="A148" s="67" t="n">
        <f aca="false" ca="false" dt2D="false" dtr="false" t="normal">+A147+1</f>
        <v>136</v>
      </c>
      <c r="B148" s="67" t="n">
        <f aca="false" ca="false" dt2D="false" dtr="false" t="normal">+B147+1</f>
        <v>136</v>
      </c>
      <c r="C148" s="68" t="s">
        <v>233</v>
      </c>
      <c r="D148" s="67" t="s">
        <v>235</v>
      </c>
      <c r="E148" s="69" t="s">
        <v>107</v>
      </c>
      <c r="F148" s="70" t="s">
        <v>58</v>
      </c>
      <c r="G148" s="70" t="n">
        <v>9</v>
      </c>
      <c r="H148" s="70" t="n">
        <v>3</v>
      </c>
      <c r="I148" s="69" t="n">
        <v>6170.3</v>
      </c>
      <c r="J148" s="69" t="n">
        <v>6102.5</v>
      </c>
      <c r="K148" s="69" t="n">
        <v>67.8000000000002</v>
      </c>
      <c r="L148" s="71" t="n">
        <v>265</v>
      </c>
      <c r="M148" s="72" t="n">
        <v>12813150</v>
      </c>
      <c r="N148" s="72" t="n"/>
      <c r="O148" s="72" t="n">
        <v>1442690.65</v>
      </c>
      <c r="P148" s="72" t="n">
        <v>0</v>
      </c>
      <c r="Q148" s="72" t="n">
        <v>973462.82</v>
      </c>
      <c r="R148" s="72" t="n">
        <v>4611042</v>
      </c>
      <c r="S148" s="72" t="n">
        <v>5785954.53</v>
      </c>
      <c r="T148" s="69" t="n">
        <v>1950.86</v>
      </c>
      <c r="U148" s="69" t="n">
        <v>2076.58</v>
      </c>
      <c r="V148" s="70" t="n">
        <v>2025</v>
      </c>
      <c r="W148" s="77" t="n"/>
      <c r="X148" s="74" t="n">
        <f aca="false" ca="false" dt2D="false" dtr="false" t="normal">+(J148*15.35+K148*26.02)*12*0.85</f>
        <v>973462.8162</v>
      </c>
      <c r="Y148" s="77" t="e">
        <f aca="false" ca="false" dt2D="false" dtr="false" t="normal">+(J148*15.35+K148*26.02)*12*30-'[4]Приложение №1'!$S$154</f>
        <v>#REF!</v>
      </c>
      <c r="Z148" s="64" t="n"/>
      <c r="AA148" s="74" t="n">
        <f aca="false" ca="false" dt2D="false" dtr="false" t="normal">SUM(AB148:AP148)</f>
        <v>12813150.0036</v>
      </c>
      <c r="AB148" s="74" t="n">
        <v>0</v>
      </c>
      <c r="AC148" s="74" t="n">
        <v>0</v>
      </c>
      <c r="AD148" s="74" t="n">
        <v>0</v>
      </c>
      <c r="AE148" s="74" t="n">
        <v>0</v>
      </c>
      <c r="AF148" s="74" t="n">
        <v>0</v>
      </c>
      <c r="AG148" s="74" t="n">
        <v>0</v>
      </c>
      <c r="AH148" s="74" t="n">
        <v>0</v>
      </c>
      <c r="AI148" s="74" t="n">
        <v>12037390.65</v>
      </c>
      <c r="AJ148" s="74" t="n">
        <v>0</v>
      </c>
      <c r="AK148" s="74" t="n">
        <v>0</v>
      </c>
      <c r="AL148" s="74" t="n">
        <v>0</v>
      </c>
      <c r="AM148" s="74" t="n">
        <v>0</v>
      </c>
      <c r="AN148" s="74" t="n">
        <v>384394.5</v>
      </c>
      <c r="AO148" s="74" t="n">
        <v>128131.5</v>
      </c>
      <c r="AP148" s="74" t="n">
        <v>263233.3536</v>
      </c>
      <c r="AQ148" s="5" t="n">
        <f aca="false" ca="false" dt2D="false" dtr="false" t="normal">COUNTIF(AB148:AM148, "&gt;0")</f>
        <v>1</v>
      </c>
    </row>
    <row customHeight="true" ht="12.75" outlineLevel="0" r="149">
      <c r="A149" s="67" t="n">
        <f aca="false" ca="false" dt2D="false" dtr="false" t="normal">+A148+1</f>
        <v>137</v>
      </c>
      <c r="B149" s="67" t="n">
        <f aca="false" ca="false" dt2D="false" dtr="false" t="normal">+B148+1</f>
        <v>137</v>
      </c>
      <c r="C149" s="68" t="s">
        <v>233</v>
      </c>
      <c r="D149" s="67" t="s">
        <v>236</v>
      </c>
      <c r="E149" s="69" t="s">
        <v>199</v>
      </c>
      <c r="F149" s="70" t="s">
        <v>58</v>
      </c>
      <c r="G149" s="70" t="n">
        <v>9</v>
      </c>
      <c r="H149" s="70" t="n">
        <v>1</v>
      </c>
      <c r="I149" s="69" t="n">
        <v>1882.91</v>
      </c>
      <c r="J149" s="69" t="n">
        <v>1882.91</v>
      </c>
      <c r="K149" s="69" t="n">
        <v>0</v>
      </c>
      <c r="L149" s="71" t="n">
        <v>77</v>
      </c>
      <c r="M149" s="72" t="n">
        <v>31800918.89</v>
      </c>
      <c r="N149" s="72" t="n"/>
      <c r="O149" s="72" t="n">
        <v>3035455.74</v>
      </c>
      <c r="P149" s="72" t="n">
        <v>0</v>
      </c>
      <c r="Q149" s="72" t="n">
        <v>426332.22</v>
      </c>
      <c r="R149" s="72" t="n">
        <v>10404960.66</v>
      </c>
      <c r="S149" s="72" t="n">
        <v>17934170.27</v>
      </c>
      <c r="T149" s="69" t="n">
        <v>14709.75</v>
      </c>
      <c r="U149" s="69" t="n">
        <v>16889.24</v>
      </c>
      <c r="V149" s="70" t="n">
        <v>2025</v>
      </c>
      <c r="W149" s="74" t="n">
        <v>131525</v>
      </c>
      <c r="X149" s="74" t="n">
        <f aca="false" ca="false" dt2D="false" dtr="false" t="normal">+(J149*15.35+K149*26.02)*12*0.85</f>
        <v>294807.21869999997</v>
      </c>
      <c r="Y149" s="74" t="n">
        <f aca="false" ca="false" dt2D="false" dtr="false" t="normal">+(J149*15.35+K149*26.02)*12*30</f>
        <v>10404960.66</v>
      </c>
      <c r="Z149" s="64" t="n"/>
      <c r="AA149" s="75" t="n">
        <f aca="false" ca="false" dt2D="false" dtr="false" t="normal">SUM(AB149:AP149)</f>
        <v>31800918.88907894</v>
      </c>
      <c r="AB149" s="74" t="n">
        <v>0</v>
      </c>
      <c r="AC149" s="74" t="n">
        <v>0</v>
      </c>
      <c r="AD149" s="74" t="n">
        <v>0</v>
      </c>
      <c r="AE149" s="74" t="n">
        <v>0</v>
      </c>
      <c r="AF149" s="74" t="n">
        <v>0</v>
      </c>
      <c r="AG149" s="74" t="n">
        <v>0</v>
      </c>
      <c r="AH149" s="74" t="n">
        <v>0</v>
      </c>
      <c r="AI149" s="74" t="n">
        <v>0</v>
      </c>
      <c r="AJ149" s="74" t="n">
        <v>0</v>
      </c>
      <c r="AK149" s="74" t="n">
        <v>0</v>
      </c>
      <c r="AL149" s="74" t="n">
        <v>21930019.12</v>
      </c>
      <c r="AM149" s="74" t="n">
        <v>5767118.39</v>
      </c>
      <c r="AN149" s="74" t="n">
        <v>3180091.889</v>
      </c>
      <c r="AO149" s="74" t="n">
        <v>318009.1889</v>
      </c>
      <c r="AP149" s="74" t="n">
        <v>605680.30117894</v>
      </c>
      <c r="AQ149" s="5" t="n">
        <f aca="false" ca="false" dt2D="false" dtr="false" t="normal">COUNTIF(AB149:AM149, "&gt;0")</f>
        <v>2</v>
      </c>
    </row>
    <row customHeight="true" ht="12.75" outlineLevel="0" r="150">
      <c r="A150" s="67" t="n">
        <f aca="false" ca="false" dt2D="false" dtr="false" t="normal">+A149+1</f>
        <v>138</v>
      </c>
      <c r="B150" s="67" t="n">
        <f aca="false" ca="false" dt2D="false" dtr="false" t="normal">+B149+1</f>
        <v>138</v>
      </c>
      <c r="C150" s="68" t="s">
        <v>233</v>
      </c>
      <c r="D150" s="67" t="s">
        <v>237</v>
      </c>
      <c r="E150" s="69" t="s">
        <v>199</v>
      </c>
      <c r="F150" s="70" t="s">
        <v>58</v>
      </c>
      <c r="G150" s="70" t="n">
        <v>9</v>
      </c>
      <c r="H150" s="70" t="n">
        <v>1</v>
      </c>
      <c r="I150" s="69" t="n">
        <v>1995.96</v>
      </c>
      <c r="J150" s="69" t="n">
        <v>1951.96</v>
      </c>
      <c r="K150" s="69" t="n">
        <v>44</v>
      </c>
      <c r="L150" s="71" t="n">
        <v>70</v>
      </c>
      <c r="M150" s="72" t="n">
        <v>49936384.33</v>
      </c>
      <c r="N150" s="72" t="n"/>
      <c r="O150" s="72" t="n">
        <v>7181023.3</v>
      </c>
      <c r="P150" s="72" t="n">
        <v>0</v>
      </c>
      <c r="Q150" s="72" t="n">
        <v>317296.15</v>
      </c>
      <c r="R150" s="72" t="n">
        <v>10632156.04</v>
      </c>
      <c r="S150" s="72" t="n">
        <v>31805908.84</v>
      </c>
      <c r="T150" s="69" t="n">
        <v>21814.45</v>
      </c>
      <c r="U150" s="69" t="n">
        <v>25018.73</v>
      </c>
      <c r="V150" s="70" t="n">
        <v>2025</v>
      </c>
      <c r="W150" s="77" t="n"/>
      <c r="X150" s="74" t="n">
        <f aca="false" ca="false" dt2D="false" dtr="false" t="normal">+(J150*15.35+K150*26.02)*12*0.85</f>
        <v>317296.1532</v>
      </c>
      <c r="Y150" s="77" t="e">
        <f aca="false" ca="false" dt2D="false" dtr="false" t="normal">+(J150*15.35+K150*26.02)*12*30-'[7]Приложение №1'!$S$764</f>
        <v>#REF!</v>
      </c>
      <c r="Z150" s="64" t="n"/>
      <c r="AA150" s="75" t="n">
        <f aca="false" ca="false" dt2D="false" dtr="false" t="normal">SUM(AB150:AP150)</f>
        <v>49936384.331931196</v>
      </c>
      <c r="AB150" s="74" t="n">
        <v>5489080.97</v>
      </c>
      <c r="AC150" s="74" t="n">
        <v>3767176.63</v>
      </c>
      <c r="AD150" s="74" t="n">
        <v>2855478.34</v>
      </c>
      <c r="AE150" s="74" t="n">
        <v>2068949.35</v>
      </c>
      <c r="AF150" s="74" t="n">
        <v>0</v>
      </c>
      <c r="AG150" s="74" t="n">
        <v>0</v>
      </c>
      <c r="AH150" s="74" t="n">
        <v>0</v>
      </c>
      <c r="AI150" s="74" t="n">
        <v>0</v>
      </c>
      <c r="AJ150" s="74" t="n">
        <v>0</v>
      </c>
      <c r="AK150" s="74" t="n">
        <v>0</v>
      </c>
      <c r="AL150" s="74" t="n">
        <v>23246698.45</v>
      </c>
      <c r="AM150" s="74" t="n">
        <v>6113376.43</v>
      </c>
      <c r="AN150" s="74" t="n">
        <v>4944112.0787</v>
      </c>
      <c r="AO150" s="74" t="n">
        <v>499363.8433</v>
      </c>
      <c r="AP150" s="74" t="n">
        <v>952148.2399312</v>
      </c>
      <c r="AQ150" s="5" t="n">
        <f aca="false" ca="false" dt2D="false" dtr="false" t="normal">COUNTIF(AB150:AM150, "&gt;0")</f>
        <v>6</v>
      </c>
    </row>
    <row customHeight="true" ht="12.75" outlineLevel="0" r="151">
      <c r="A151" s="67" t="n">
        <f aca="false" ca="false" dt2D="false" dtr="false" t="normal">+A150+1</f>
        <v>139</v>
      </c>
      <c r="B151" s="67" t="n">
        <f aca="false" ca="false" dt2D="false" dtr="false" t="normal">+B150+1</f>
        <v>139</v>
      </c>
      <c r="C151" s="68" t="s">
        <v>233</v>
      </c>
      <c r="D151" s="67" t="s">
        <v>238</v>
      </c>
      <c r="E151" s="69" t="s">
        <v>136</v>
      </c>
      <c r="F151" s="70" t="s">
        <v>58</v>
      </c>
      <c r="G151" s="70" t="n">
        <v>9</v>
      </c>
      <c r="H151" s="70" t="n">
        <v>1</v>
      </c>
      <c r="I151" s="69" t="n">
        <v>1988.05</v>
      </c>
      <c r="J151" s="69" t="n">
        <v>1988.05</v>
      </c>
      <c r="K151" s="69" t="n">
        <v>0</v>
      </c>
      <c r="L151" s="71" t="n">
        <v>92</v>
      </c>
      <c r="M151" s="72" t="n">
        <v>49738486.16</v>
      </c>
      <c r="N151" s="72" t="n"/>
      <c r="O151" s="72" t="n">
        <v>7153255.15</v>
      </c>
      <c r="P151" s="72" t="n">
        <v>0</v>
      </c>
      <c r="Q151" s="72" t="n">
        <v>311268.99</v>
      </c>
      <c r="R151" s="72" t="n">
        <v>9886467.81</v>
      </c>
      <c r="S151" s="72" t="n">
        <v>32387494.21</v>
      </c>
      <c r="T151" s="69" t="n">
        <v>21814.45</v>
      </c>
      <c r="U151" s="69" t="n">
        <v>25018.73</v>
      </c>
      <c r="V151" s="70" t="n">
        <v>2025</v>
      </c>
      <c r="W151" s="77" t="n"/>
      <c r="X151" s="74" t="n">
        <f aca="false" ca="false" dt2D="false" dtr="false" t="normal">+(J151*15.35+K151*26.02)*12*0.85</f>
        <v>311268.9884999999</v>
      </c>
      <c r="Y151" s="77" t="e">
        <f aca="false" ca="false" dt2D="false" dtr="false" t="normal">+(J151*15.35+K151*26.02)*12*30-'[7]Приложение №1'!$S$765</f>
        <v>#REF!</v>
      </c>
      <c r="Z151" s="64" t="n"/>
      <c r="AA151" s="75" t="n">
        <f aca="false" ca="false" dt2D="false" dtr="false" t="normal">SUM(AB151:AP151)</f>
        <v>49738486.1588315</v>
      </c>
      <c r="AB151" s="74" t="n">
        <v>5467327.71</v>
      </c>
      <c r="AC151" s="74" t="n">
        <v>3752247.29</v>
      </c>
      <c r="AD151" s="74" t="n">
        <v>2844162.06</v>
      </c>
      <c r="AE151" s="74" t="n">
        <v>2060750.09</v>
      </c>
      <c r="AF151" s="74" t="n">
        <v>0</v>
      </c>
      <c r="AG151" s="74" t="n">
        <v>0</v>
      </c>
      <c r="AH151" s="74" t="n">
        <v>0</v>
      </c>
      <c r="AI151" s="74" t="n">
        <v>0</v>
      </c>
      <c r="AJ151" s="74" t="n">
        <v>0</v>
      </c>
      <c r="AK151" s="74" t="n">
        <v>0</v>
      </c>
      <c r="AL151" s="74" t="n">
        <v>23154571.66</v>
      </c>
      <c r="AM151" s="74" t="n">
        <v>6089149.08</v>
      </c>
      <c r="AN151" s="74" t="n">
        <v>4924518.5358</v>
      </c>
      <c r="AO151" s="74" t="n">
        <v>497384.8617</v>
      </c>
      <c r="AP151" s="74" t="n">
        <v>948374.8713315</v>
      </c>
      <c r="AQ151" s="5" t="n">
        <f aca="false" ca="false" dt2D="false" dtr="false" t="normal">COUNTIF(AB151:AM151, "&gt;0")</f>
        <v>6</v>
      </c>
    </row>
    <row customHeight="true" ht="12.75" outlineLevel="0" r="152">
      <c r="A152" s="67" t="n">
        <f aca="false" ca="false" dt2D="false" dtr="false" t="normal">+A151+1</f>
        <v>140</v>
      </c>
      <c r="B152" s="67" t="n">
        <f aca="false" ca="false" dt2D="false" dtr="false" t="normal">+B151+1</f>
        <v>140</v>
      </c>
      <c r="C152" s="68" t="s">
        <v>233</v>
      </c>
      <c r="D152" s="67" t="s">
        <v>239</v>
      </c>
      <c r="E152" s="69" t="s">
        <v>134</v>
      </c>
      <c r="F152" s="70" t="s">
        <v>58</v>
      </c>
      <c r="G152" s="70" t="n">
        <v>4</v>
      </c>
      <c r="H152" s="70" t="n">
        <v>2</v>
      </c>
      <c r="I152" s="69" t="n">
        <v>1409.7</v>
      </c>
      <c r="J152" s="69" t="n">
        <v>1248.2</v>
      </c>
      <c r="K152" s="69" t="n">
        <v>80.8999999999999</v>
      </c>
      <c r="L152" s="71" t="n">
        <v>51</v>
      </c>
      <c r="M152" s="72" t="n">
        <v>2288670.33</v>
      </c>
      <c r="N152" s="72" t="n"/>
      <c r="O152" s="72" t="n">
        <v>0</v>
      </c>
      <c r="P152" s="72" t="n">
        <v>0</v>
      </c>
      <c r="Q152" s="72" t="n">
        <v>166112.1</v>
      </c>
      <c r="R152" s="72" t="n">
        <v>2122558.23</v>
      </c>
      <c r="S152" s="72" t="n">
        <v>0</v>
      </c>
      <c r="T152" s="69" t="n">
        <v>1499.76</v>
      </c>
      <c r="U152" s="69" t="n">
        <v>1721.97</v>
      </c>
      <c r="V152" s="70" t="n">
        <v>2025</v>
      </c>
      <c r="W152" s="77" t="n"/>
      <c r="X152" s="74" t="n">
        <f aca="false" ca="false" dt2D="false" dtr="false" t="normal">+(J152*11.55+K152*23.1)*12*0.85</f>
        <v>166112.09999999998</v>
      </c>
      <c r="Y152" s="77" t="e">
        <f aca="false" ca="false" dt2D="false" dtr="false" t="normal">+(J152*11.55+K152*23.1)*12*30-'[6]Приложение №1'!$S$198</f>
        <v>#REF!</v>
      </c>
      <c r="Z152" s="64" t="n"/>
      <c r="AA152" s="75" t="n">
        <f aca="false" ca="false" dt2D="false" dtr="false" t="normal">SUM(AB152:AP152)</f>
        <v>2288670.33140518</v>
      </c>
      <c r="AB152" s="74" t="n">
        <v>0</v>
      </c>
      <c r="AC152" s="74" t="n">
        <v>1993326.58</v>
      </c>
      <c r="AD152" s="74" t="n">
        <v>0</v>
      </c>
      <c r="AE152" s="74" t="n">
        <v>0</v>
      </c>
      <c r="AF152" s="74" t="n">
        <v>0</v>
      </c>
      <c r="AG152" s="74" t="n">
        <v>0</v>
      </c>
      <c r="AH152" s="74" t="n">
        <v>0</v>
      </c>
      <c r="AI152" s="74" t="n">
        <v>0</v>
      </c>
      <c r="AJ152" s="74" t="n">
        <v>0</v>
      </c>
      <c r="AK152" s="74" t="n">
        <v>0</v>
      </c>
      <c r="AL152" s="74" t="n">
        <v>0</v>
      </c>
      <c r="AM152" s="74" t="n">
        <v>0</v>
      </c>
      <c r="AN152" s="74" t="n">
        <v>228867.033</v>
      </c>
      <c r="AO152" s="74" t="n">
        <v>22886.7033</v>
      </c>
      <c r="AP152" s="74" t="n">
        <v>43590.01510518</v>
      </c>
      <c r="AQ152" s="5" t="n">
        <f aca="false" ca="false" dt2D="false" dtr="false" t="normal">COUNTIF(AB152:AM152, "&gt;0")</f>
        <v>1</v>
      </c>
    </row>
    <row customHeight="true" ht="12.75" outlineLevel="0" r="153">
      <c r="A153" s="67" t="n">
        <f aca="false" ca="false" dt2D="false" dtr="false" t="normal">+A152+1</f>
        <v>141</v>
      </c>
      <c r="B153" s="67" t="n">
        <f aca="false" ca="false" dt2D="false" dtr="false" t="normal">+B152+1</f>
        <v>141</v>
      </c>
      <c r="C153" s="68" t="s">
        <v>233</v>
      </c>
      <c r="D153" s="67" t="s">
        <v>240</v>
      </c>
      <c r="E153" s="69" t="s">
        <v>136</v>
      </c>
      <c r="F153" s="70" t="s">
        <v>58</v>
      </c>
      <c r="G153" s="70" t="n">
        <v>5</v>
      </c>
      <c r="H153" s="70" t="n">
        <v>6</v>
      </c>
      <c r="I153" s="69" t="n">
        <v>5494.57</v>
      </c>
      <c r="J153" s="69" t="n">
        <v>4425.17</v>
      </c>
      <c r="K153" s="69" t="n">
        <v>1069.4</v>
      </c>
      <c r="L153" s="71" t="n">
        <v>214</v>
      </c>
      <c r="M153" s="72" t="n">
        <v>128421177.99</v>
      </c>
      <c r="N153" s="72" t="n"/>
      <c r="O153" s="72" t="n">
        <v>14167017.94</v>
      </c>
      <c r="P153" s="72" t="n">
        <v>0</v>
      </c>
      <c r="Q153" s="72" t="n">
        <v>3356752.42</v>
      </c>
      <c r="R153" s="72" t="n">
        <v>27292987.26</v>
      </c>
      <c r="S153" s="72" t="n">
        <v>83604420.37</v>
      </c>
      <c r="T153" s="69" t="n">
        <v>20459.97</v>
      </c>
      <c r="U153" s="69" t="n">
        <v>23372.38</v>
      </c>
      <c r="V153" s="70" t="n">
        <v>2025</v>
      </c>
      <c r="W153" s="74" t="n">
        <v>2583451.11</v>
      </c>
      <c r="X153" s="74" t="n">
        <f aca="false" ca="false" dt2D="false" dtr="false" t="normal">+(J153*11.55+K153*23.1)*12*0.85</f>
        <v>773301.3057</v>
      </c>
      <c r="Y153" s="74" t="n">
        <f aca="false" ca="false" dt2D="false" dtr="false" t="normal">+(J153*11.55+K153*23.1)*12*30</f>
        <v>27292987.26</v>
      </c>
      <c r="Z153" s="64" t="n"/>
      <c r="AA153" s="75" t="n">
        <f aca="false" ca="false" dt2D="false" dtr="false" t="normal">SUM(AB153:AP153)</f>
        <v>128421177.98634638</v>
      </c>
      <c r="AB153" s="74" t="n">
        <v>18690402.96</v>
      </c>
      <c r="AC153" s="74" t="n">
        <v>0</v>
      </c>
      <c r="AD153" s="74" t="n">
        <v>8817986.37</v>
      </c>
      <c r="AE153" s="74" t="n">
        <v>6642073.84</v>
      </c>
      <c r="AF153" s="74" t="n">
        <v>0</v>
      </c>
      <c r="AG153" s="74" t="n">
        <v>0</v>
      </c>
      <c r="AH153" s="74" t="n">
        <v>0</v>
      </c>
      <c r="AI153" s="74" t="n">
        <v>0</v>
      </c>
      <c r="AJ153" s="74" t="n">
        <v>35162650.72</v>
      </c>
      <c r="AK153" s="74" t="n">
        <v>0</v>
      </c>
      <c r="AL153" s="74" t="n">
        <v>23413958.98</v>
      </c>
      <c r="AM153" s="74" t="n">
        <v>19691639.74</v>
      </c>
      <c r="AN153" s="74" t="n">
        <v>12259884.0386</v>
      </c>
      <c r="AO153" s="74" t="n">
        <v>1284211.7797</v>
      </c>
      <c r="AP153" s="74" t="n">
        <v>2458369.55804638</v>
      </c>
      <c r="AQ153" s="5" t="n">
        <f aca="false" ca="false" dt2D="false" dtr="false" t="normal">COUNTIF(AB153:AM153, "&gt;0")</f>
        <v>6</v>
      </c>
    </row>
    <row outlineLevel="0" r="154">
      <c r="A154" s="67" t="n">
        <f aca="false" ca="false" dt2D="false" dtr="false" t="normal">+A153+1</f>
        <v>142</v>
      </c>
      <c r="B154" s="67" t="n">
        <f aca="false" ca="false" dt2D="false" dtr="false" t="normal">+B153+1</f>
        <v>142</v>
      </c>
      <c r="C154" s="68" t="s">
        <v>233</v>
      </c>
      <c r="D154" s="67" t="s">
        <v>241</v>
      </c>
      <c r="E154" s="69" t="s">
        <v>114</v>
      </c>
      <c r="F154" s="70" t="s">
        <v>58</v>
      </c>
      <c r="G154" s="70" t="n">
        <v>9</v>
      </c>
      <c r="H154" s="70" t="n">
        <v>1</v>
      </c>
      <c r="I154" s="69" t="n">
        <v>1996.8</v>
      </c>
      <c r="J154" s="69" t="n">
        <v>1892.9</v>
      </c>
      <c r="K154" s="69" t="n">
        <v>103.9</v>
      </c>
      <c r="L154" s="71" t="n">
        <v>75</v>
      </c>
      <c r="M154" s="72" t="n">
        <v>4271050</v>
      </c>
      <c r="N154" s="72" t="n"/>
      <c r="O154" s="72" t="n">
        <v>0</v>
      </c>
      <c r="P154" s="72" t="n">
        <v>0</v>
      </c>
      <c r="Q154" s="72" t="n">
        <v>323946.83</v>
      </c>
      <c r="R154" s="72" t="n">
        <v>3947103.17</v>
      </c>
      <c r="S154" s="72" t="n">
        <v>0</v>
      </c>
      <c r="T154" s="69" t="n">
        <v>2009.45</v>
      </c>
      <c r="U154" s="69" t="n">
        <v>2138.95</v>
      </c>
      <c r="V154" s="70" t="n">
        <v>2025</v>
      </c>
      <c r="W154" s="77" t="n"/>
      <c r="X154" s="74" t="n">
        <f aca="false" ca="false" dt2D="false" dtr="false" t="normal">+(J154*15.35+K154*26.02)*12*0.85</f>
        <v>323946.82859999995</v>
      </c>
      <c r="Y154" s="77" t="e">
        <f aca="false" ca="false" dt2D="false" dtr="false" t="normal">+(J154*15.35+K154*26.02)*12*30-'[4]Приложение №1'!$S$160</f>
        <v>#REF!</v>
      </c>
      <c r="Z154" s="64" t="n"/>
      <c r="AA154" s="78" t="n">
        <f aca="false" ca="false" dt2D="false" dtr="false" t="normal">SUM(AB154:AP154)</f>
        <v>4271050.0012</v>
      </c>
      <c r="AB154" s="74" t="n">
        <v>0</v>
      </c>
      <c r="AC154" s="74" t="n">
        <v>0</v>
      </c>
      <c r="AD154" s="74" t="n">
        <v>0</v>
      </c>
      <c r="AE154" s="74" t="n">
        <v>0</v>
      </c>
      <c r="AF154" s="74" t="n">
        <v>0</v>
      </c>
      <c r="AG154" s="74" t="n">
        <v>0</v>
      </c>
      <c r="AH154" s="74" t="n">
        <v>0</v>
      </c>
      <c r="AI154" s="74" t="n">
        <v>4012463.55</v>
      </c>
      <c r="AJ154" s="74" t="n">
        <v>0</v>
      </c>
      <c r="AK154" s="74" t="n">
        <v>0</v>
      </c>
      <c r="AL154" s="74" t="n">
        <v>0</v>
      </c>
      <c r="AM154" s="74" t="n">
        <v>0</v>
      </c>
      <c r="AN154" s="74" t="n">
        <v>128131.5</v>
      </c>
      <c r="AO154" s="74" t="n">
        <v>42710.5</v>
      </c>
      <c r="AP154" s="74" t="n">
        <v>87744.4512</v>
      </c>
      <c r="AQ154" s="5" t="n">
        <f aca="false" ca="false" dt2D="false" dtr="false" t="normal">COUNTIF(AB154:AM154, "&gt;0")</f>
        <v>1</v>
      </c>
    </row>
    <row customHeight="true" ht="12.75" outlineLevel="0" r="155">
      <c r="A155" s="67" t="n">
        <f aca="false" ca="false" dt2D="false" dtr="false" t="normal">+A154+1</f>
        <v>143</v>
      </c>
      <c r="B155" s="67" t="n">
        <f aca="false" ca="false" dt2D="false" dtr="false" t="normal">+B154+1</f>
        <v>143</v>
      </c>
      <c r="C155" s="68" t="s">
        <v>233</v>
      </c>
      <c r="D155" s="67" t="s">
        <v>242</v>
      </c>
      <c r="E155" s="69" t="s">
        <v>114</v>
      </c>
      <c r="F155" s="70" t="s">
        <v>58</v>
      </c>
      <c r="G155" s="70" t="n">
        <v>9</v>
      </c>
      <c r="H155" s="70" t="n">
        <v>1</v>
      </c>
      <c r="I155" s="69" t="n">
        <v>2006.7</v>
      </c>
      <c r="J155" s="69" t="n">
        <v>1890</v>
      </c>
      <c r="K155" s="69" t="n">
        <v>116.7</v>
      </c>
      <c r="L155" s="71" t="n">
        <v>81</v>
      </c>
      <c r="M155" s="72" t="n">
        <v>4271050</v>
      </c>
      <c r="N155" s="72" t="n"/>
      <c r="O155" s="72" t="n">
        <v>0</v>
      </c>
      <c r="P155" s="72" t="n">
        <v>0</v>
      </c>
      <c r="Q155" s="72" t="n">
        <v>1575825.83</v>
      </c>
      <c r="R155" s="72" t="n">
        <v>2695224.17</v>
      </c>
      <c r="S155" s="72" t="n">
        <v>0</v>
      </c>
      <c r="T155" s="69" t="n">
        <v>1999.53</v>
      </c>
      <c r="U155" s="69" t="n">
        <v>2128.39</v>
      </c>
      <c r="V155" s="70" t="n">
        <v>2025</v>
      </c>
      <c r="W155" s="74" t="n">
        <v>1248935.88</v>
      </c>
      <c r="X155" s="74" t="n">
        <f aca="false" ca="false" dt2D="false" dtr="false" t="normal">+(J155*15.35+K155*26.02)*12*0.85</f>
        <v>326889.9468</v>
      </c>
      <c r="Y155" s="74" t="n">
        <f aca="false" ca="false" dt2D="false" dtr="false" t="normal">+(J155*15.35+K155*26.02)*12*30</f>
        <v>11537292.24</v>
      </c>
      <c r="Z155" s="64" t="n"/>
      <c r="AA155" s="78" t="n">
        <f aca="false" ca="false" dt2D="false" dtr="false" t="normal">SUM(AB155:AP155)</f>
        <v>4271050.0012</v>
      </c>
      <c r="AB155" s="74" t="n">
        <v>0</v>
      </c>
      <c r="AC155" s="74" t="n">
        <v>0</v>
      </c>
      <c r="AD155" s="74" t="n">
        <v>0</v>
      </c>
      <c r="AE155" s="74" t="n">
        <v>0</v>
      </c>
      <c r="AF155" s="74" t="n">
        <v>0</v>
      </c>
      <c r="AG155" s="74" t="n">
        <v>0</v>
      </c>
      <c r="AH155" s="74" t="n">
        <v>0</v>
      </c>
      <c r="AI155" s="74" t="n">
        <v>4012463.55</v>
      </c>
      <c r="AJ155" s="74" t="n">
        <v>0</v>
      </c>
      <c r="AK155" s="74" t="n">
        <v>0</v>
      </c>
      <c r="AL155" s="74" t="n">
        <v>0</v>
      </c>
      <c r="AM155" s="74" t="n">
        <v>0</v>
      </c>
      <c r="AN155" s="74" t="n">
        <v>128131.5</v>
      </c>
      <c r="AO155" s="74" t="n">
        <v>42710.5</v>
      </c>
      <c r="AP155" s="74" t="n">
        <v>87744.4512</v>
      </c>
      <c r="AQ155" s="5" t="n">
        <f aca="false" ca="false" dt2D="false" dtr="false" t="normal">COUNTIF(AB155:AM155, "&gt;0")</f>
        <v>1</v>
      </c>
    </row>
    <row outlineLevel="0" r="156">
      <c r="A156" s="67" t="n">
        <f aca="false" ca="false" dt2D="false" dtr="false" t="normal">+A155+1</f>
        <v>144</v>
      </c>
      <c r="B156" s="67" t="n">
        <f aca="false" ca="false" dt2D="false" dtr="false" t="normal">+B155+1</f>
        <v>144</v>
      </c>
      <c r="C156" s="68" t="s">
        <v>233</v>
      </c>
      <c r="D156" s="67" t="s">
        <v>243</v>
      </c>
      <c r="E156" s="69" t="s">
        <v>105</v>
      </c>
      <c r="F156" s="70" t="s">
        <v>58</v>
      </c>
      <c r="G156" s="70" t="n">
        <v>9</v>
      </c>
      <c r="H156" s="70" t="n">
        <v>1</v>
      </c>
      <c r="I156" s="69" t="n">
        <v>2000.79</v>
      </c>
      <c r="J156" s="69" t="n">
        <v>2000.79</v>
      </c>
      <c r="K156" s="69" t="n">
        <v>0</v>
      </c>
      <c r="L156" s="71" t="n">
        <v>99</v>
      </c>
      <c r="M156" s="72" t="n">
        <v>4271050</v>
      </c>
      <c r="N156" s="72" t="n"/>
      <c r="O156" s="72" t="n">
        <v>0</v>
      </c>
      <c r="P156" s="72" t="n">
        <v>0</v>
      </c>
      <c r="Q156" s="72" t="n">
        <v>313263.69</v>
      </c>
      <c r="R156" s="72" t="n">
        <v>3957786.31</v>
      </c>
      <c r="S156" s="72" t="n">
        <v>0</v>
      </c>
      <c r="T156" s="69" t="n">
        <v>2005.44</v>
      </c>
      <c r="U156" s="69" t="n">
        <v>2134.68</v>
      </c>
      <c r="V156" s="70" t="n">
        <v>2025</v>
      </c>
      <c r="W156" s="77" t="n"/>
      <c r="X156" s="74" t="n">
        <f aca="false" ca="false" dt2D="false" dtr="false" t="normal">+(J156*15.35+K156*26.02)*12*0.85</f>
        <v>313263.69029999996</v>
      </c>
      <c r="Y156" s="77" t="e">
        <f aca="false" ca="false" dt2D="false" dtr="false" t="normal">+(J156*15.35+K156*26.02)*12*30-'[1]Приложение №1'!$S$63-'[1]Приложение №1'!$S$185-'[3]Приложение №1'!$S$560</f>
        <v>#REF!</v>
      </c>
      <c r="Z156" s="64" t="n"/>
      <c r="AA156" s="78" t="n">
        <f aca="false" ca="false" dt2D="false" dtr="false" t="normal">SUM(AB156:AP156)</f>
        <v>4271050.0012</v>
      </c>
      <c r="AB156" s="74" t="n">
        <v>0</v>
      </c>
      <c r="AC156" s="74" t="n">
        <v>0</v>
      </c>
      <c r="AD156" s="74" t="n">
        <v>0</v>
      </c>
      <c r="AE156" s="74" t="n">
        <v>0</v>
      </c>
      <c r="AF156" s="74" t="n">
        <v>0</v>
      </c>
      <c r="AG156" s="74" t="n">
        <v>0</v>
      </c>
      <c r="AH156" s="74" t="n">
        <v>0</v>
      </c>
      <c r="AI156" s="74" t="n">
        <v>4012463.55</v>
      </c>
      <c r="AJ156" s="74" t="n">
        <v>0</v>
      </c>
      <c r="AK156" s="74" t="n">
        <v>0</v>
      </c>
      <c r="AL156" s="74" t="n">
        <v>0</v>
      </c>
      <c r="AM156" s="74" t="n">
        <v>0</v>
      </c>
      <c r="AN156" s="74" t="n">
        <v>128131.5</v>
      </c>
      <c r="AO156" s="74" t="n">
        <v>42710.5</v>
      </c>
      <c r="AP156" s="74" t="n">
        <v>87744.4512</v>
      </c>
      <c r="AQ156" s="5" t="n">
        <f aca="false" ca="false" dt2D="false" dtr="false" t="normal">COUNTIF(AB156:AM156, "&gt;0")</f>
        <v>1</v>
      </c>
    </row>
    <row customHeight="true" ht="12.75" outlineLevel="0" r="157">
      <c r="A157" s="67" t="n">
        <f aca="false" ca="false" dt2D="false" dtr="false" t="normal">+A156+1</f>
        <v>145</v>
      </c>
      <c r="B157" s="67" t="n">
        <f aca="false" ca="false" dt2D="false" dtr="false" t="normal">+B156+1</f>
        <v>145</v>
      </c>
      <c r="C157" s="68" t="s">
        <v>244</v>
      </c>
      <c r="D157" s="67" t="s">
        <v>245</v>
      </c>
      <c r="E157" s="69" t="s">
        <v>107</v>
      </c>
      <c r="F157" s="70" t="s">
        <v>58</v>
      </c>
      <c r="G157" s="70" t="n">
        <v>5</v>
      </c>
      <c r="H157" s="70" t="n">
        <v>3</v>
      </c>
      <c r="I157" s="69" t="n">
        <v>2862</v>
      </c>
      <c r="J157" s="69" t="n">
        <v>2862</v>
      </c>
      <c r="K157" s="69" t="n">
        <v>0</v>
      </c>
      <c r="L157" s="71" t="n">
        <v>82</v>
      </c>
      <c r="M157" s="72" t="n">
        <v>15874769.88</v>
      </c>
      <c r="N157" s="72" t="n"/>
      <c r="O157" s="72" t="n">
        <v>4381369.87</v>
      </c>
      <c r="P157" s="72" t="n">
        <v>0</v>
      </c>
      <c r="Q157" s="72" t="n">
        <v>337172.22</v>
      </c>
      <c r="R157" s="72" t="n">
        <v>6764840.95</v>
      </c>
      <c r="S157" s="72" t="n">
        <v>4391386.85</v>
      </c>
      <c r="T157" s="69" t="n">
        <v>4830.96</v>
      </c>
      <c r="U157" s="69" t="n">
        <v>5546.74</v>
      </c>
      <c r="V157" s="70" t="n">
        <v>2025</v>
      </c>
      <c r="W157" s="77" t="n"/>
      <c r="X157" s="74" t="n">
        <f aca="false" ca="false" dt2D="false" dtr="false" t="normal">+(J157*11.55+K157*23.1)*12*0.85</f>
        <v>337172.22</v>
      </c>
      <c r="Y157" s="77" t="e">
        <f aca="false" ca="false" dt2D="false" dtr="false" t="normal">+(J157*11.55+K157*23.1)*12*30-'[9]Приложение №1'!$S$723-'[7]Приложение №1'!$S$474-'[7]Приложение №1'!$S$819</f>
        <v>#REF!</v>
      </c>
      <c r="Z157" s="64" t="n"/>
      <c r="AA157" s="74" t="n">
        <f aca="false" ca="false" dt2D="false" dtr="false" t="normal">SUM(AB157:AP157)</f>
        <v>15874769.88393448</v>
      </c>
      <c r="AB157" s="74" t="n">
        <v>0</v>
      </c>
      <c r="AC157" s="74" t="n">
        <v>0</v>
      </c>
      <c r="AD157" s="74" t="n">
        <v>0</v>
      </c>
      <c r="AE157" s="74" t="n">
        <v>0</v>
      </c>
      <c r="AF157" s="74" t="n">
        <v>0</v>
      </c>
      <c r="AG157" s="74" t="n">
        <v>0</v>
      </c>
      <c r="AH157" s="74" t="n">
        <v>0</v>
      </c>
      <c r="AI157" s="74" t="n">
        <v>0</v>
      </c>
      <c r="AJ157" s="74" t="n">
        <v>0</v>
      </c>
      <c r="AK157" s="74" t="n">
        <v>0</v>
      </c>
      <c r="AL157" s="74" t="n">
        <v>13826194.33</v>
      </c>
      <c r="AM157" s="74" t="n">
        <v>0</v>
      </c>
      <c r="AN157" s="74" t="n">
        <v>1587476.988</v>
      </c>
      <c r="AO157" s="74" t="n">
        <v>158747.6988</v>
      </c>
      <c r="AP157" s="74" t="n">
        <v>302350.86713448</v>
      </c>
      <c r="AQ157" s="5" t="n">
        <f aca="false" ca="false" dt2D="false" dtr="false" t="normal">COUNTIF(AB157:AM157, "&gt;0")</f>
        <v>1</v>
      </c>
    </row>
    <row customHeight="true" ht="12.75" outlineLevel="0" r="158">
      <c r="A158" s="67" t="n">
        <f aca="false" ca="false" dt2D="false" dtr="false" t="normal">+A157+1</f>
        <v>146</v>
      </c>
      <c r="B158" s="67" t="n">
        <f aca="false" ca="false" dt2D="false" dtr="false" t="normal">+B157+1</f>
        <v>146</v>
      </c>
      <c r="C158" s="68" t="s">
        <v>244</v>
      </c>
      <c r="D158" s="67" t="s">
        <v>246</v>
      </c>
      <c r="E158" s="69" t="s">
        <v>57</v>
      </c>
      <c r="F158" s="70" t="s">
        <v>58</v>
      </c>
      <c r="G158" s="70" t="n">
        <v>4</v>
      </c>
      <c r="H158" s="70" t="n">
        <v>2</v>
      </c>
      <c r="I158" s="69" t="n">
        <v>1251.7</v>
      </c>
      <c r="J158" s="69" t="n">
        <v>1251.7</v>
      </c>
      <c r="K158" s="69" t="n">
        <v>0</v>
      </c>
      <c r="L158" s="71" t="n">
        <v>44</v>
      </c>
      <c r="M158" s="72" t="n">
        <v>6942854.46</v>
      </c>
      <c r="N158" s="72" t="n"/>
      <c r="O158" s="72" t="n">
        <v>4200081.73</v>
      </c>
      <c r="P158" s="72" t="n">
        <v>0</v>
      </c>
      <c r="Q158" s="72" t="n">
        <v>147462.78</v>
      </c>
      <c r="R158" s="72" t="n">
        <v>0</v>
      </c>
      <c r="S158" s="72" t="n">
        <v>2595309.95</v>
      </c>
      <c r="T158" s="69" t="n">
        <v>4830.96</v>
      </c>
      <c r="U158" s="69" t="n">
        <v>5546.74</v>
      </c>
      <c r="V158" s="70" t="n">
        <v>2025</v>
      </c>
      <c r="W158" s="77" t="n"/>
      <c r="X158" s="74" t="n">
        <f aca="false" ca="false" dt2D="false" dtr="false" t="normal">+(J158*11.55+K158*23.1)*12*0.85</f>
        <v>147462.77700000003</v>
      </c>
      <c r="Y158" s="77" t="e">
        <f aca="false" ca="false" dt2D="false" dtr="false" t="normal">+(J158*11.55+K158*23.1)*12*30-'[1]Приложение №1'!$S$483-'[1]Приложение №1'!$S$727-'[4]Приложение №1'!$S$478-'[4]Приложение №1'!$S$817</f>
        <v>#REF!</v>
      </c>
      <c r="Z158" s="64" t="n"/>
      <c r="AA158" s="74" t="n">
        <f aca="false" ca="false" dt2D="false" dtr="false" t="normal">SUM(AB158:AP158)</f>
        <v>6942854.45664516</v>
      </c>
      <c r="AB158" s="74" t="n">
        <v>0</v>
      </c>
      <c r="AC158" s="74" t="n">
        <v>0</v>
      </c>
      <c r="AD158" s="74" t="n">
        <v>0</v>
      </c>
      <c r="AE158" s="74" t="n">
        <v>0</v>
      </c>
      <c r="AF158" s="74" t="n">
        <v>0</v>
      </c>
      <c r="AG158" s="74" t="n">
        <v>0</v>
      </c>
      <c r="AH158" s="74" t="n">
        <v>0</v>
      </c>
      <c r="AI158" s="74" t="n">
        <v>0</v>
      </c>
      <c r="AJ158" s="74" t="n">
        <v>0</v>
      </c>
      <c r="AK158" s="74" t="n">
        <v>0</v>
      </c>
      <c r="AL158" s="74" t="n">
        <v>6046906.86</v>
      </c>
      <c r="AM158" s="74" t="n">
        <v>0</v>
      </c>
      <c r="AN158" s="74" t="n">
        <v>694285.446</v>
      </c>
      <c r="AO158" s="74" t="n">
        <v>69428.5446</v>
      </c>
      <c r="AP158" s="74" t="n">
        <v>132233.60604516</v>
      </c>
      <c r="AQ158" s="5" t="n">
        <f aca="false" ca="false" dt2D="false" dtr="false" t="normal">COUNTIF(AB158:AM158, "&gt;0")</f>
        <v>1</v>
      </c>
    </row>
    <row customHeight="true" ht="12.75" outlineLevel="0" r="159">
      <c r="A159" s="67" t="n">
        <f aca="false" ca="false" dt2D="false" dtr="false" t="normal">+A158+1</f>
        <v>147</v>
      </c>
      <c r="B159" s="67" t="n">
        <f aca="false" ca="false" dt2D="false" dtr="false" t="normal">+B158+1</f>
        <v>147</v>
      </c>
      <c r="C159" s="68" t="s">
        <v>247</v>
      </c>
      <c r="D159" s="68" t="s">
        <v>248</v>
      </c>
      <c r="E159" s="69" t="s">
        <v>93</v>
      </c>
      <c r="F159" s="70" t="s">
        <v>58</v>
      </c>
      <c r="G159" s="70" t="n">
        <v>4</v>
      </c>
      <c r="H159" s="70" t="n">
        <v>4</v>
      </c>
      <c r="I159" s="70" t="n">
        <v>2432.4</v>
      </c>
      <c r="J159" s="70" t="n">
        <v>2212.3</v>
      </c>
      <c r="K159" s="80" t="n">
        <v>220.1</v>
      </c>
      <c r="L159" s="71" t="n">
        <v>87</v>
      </c>
      <c r="M159" s="72" t="n">
        <v>47344403.86</v>
      </c>
      <c r="N159" s="72" t="n"/>
      <c r="O159" s="72" t="n">
        <v>5088933.94</v>
      </c>
      <c r="P159" s="72" t="n">
        <v>0</v>
      </c>
      <c r="Q159" s="72" t="n">
        <v>1225616.89</v>
      </c>
      <c r="R159" s="72" t="n">
        <v>11029095</v>
      </c>
      <c r="S159" s="72" t="n">
        <v>30000758.03</v>
      </c>
      <c r="T159" s="69" t="n">
        <v>16971.82</v>
      </c>
      <c r="U159" s="69" t="n">
        <v>19464.07</v>
      </c>
      <c r="V159" s="70" t="n">
        <v>2025</v>
      </c>
      <c r="W159" s="73" t="n">
        <v>913125.86</v>
      </c>
      <c r="X159" s="74" t="n">
        <f aca="false" ca="false" dt2D="false" dtr="false" t="normal">+(J159*11.55+K159*23.1)*12*0.85</f>
        <v>312491.025</v>
      </c>
      <c r="Y159" s="74" t="n">
        <f aca="false" ca="false" dt2D="false" dtr="false" t="normal">+(J159*11.55+K159*23.1)*12*30</f>
        <v>11029095.000000002</v>
      </c>
      <c r="Z159" s="64" t="n"/>
      <c r="AA159" s="74" t="n">
        <f aca="false" ca="false" dt2D="false" dtr="false" t="normal">SUM(AB159:AP159)</f>
        <v>47344403.859013416</v>
      </c>
      <c r="AB159" s="74" t="n">
        <v>7106244.97</v>
      </c>
      <c r="AC159" s="74" t="n">
        <v>3867188.99</v>
      </c>
      <c r="AD159" s="74" t="n">
        <v>4087895.2</v>
      </c>
      <c r="AE159" s="74" t="n">
        <v>3117075.35</v>
      </c>
      <c r="AF159" s="74" t="n">
        <v>0</v>
      </c>
      <c r="AG159" s="74" t="n">
        <v>0</v>
      </c>
      <c r="AH159" s="74" t="n">
        <v>0</v>
      </c>
      <c r="AI159" s="74" t="n">
        <v>0</v>
      </c>
      <c r="AJ159" s="74" t="n">
        <v>0</v>
      </c>
      <c r="AK159" s="74" t="n">
        <v>0</v>
      </c>
      <c r="AL159" s="74" t="n">
        <v>23103839.43</v>
      </c>
      <c r="AM159" s="74" t="n">
        <v>0</v>
      </c>
      <c r="AN159" s="74" t="n">
        <v>4685956.8161</v>
      </c>
      <c r="AO159" s="74" t="n">
        <v>473444.0386</v>
      </c>
      <c r="AP159" s="74" t="n">
        <v>902759.06431342</v>
      </c>
      <c r="AQ159" s="5" t="n">
        <f aca="false" ca="false" dt2D="false" dtr="false" t="normal">COUNTIF(AB159:AM159, "&gt;0")</f>
        <v>5</v>
      </c>
    </row>
    <row customHeight="true" ht="12.75" outlineLevel="0" r="160">
      <c r="A160" s="67" t="n">
        <f aca="false" ca="false" dt2D="false" dtr="false" t="normal">+A159+1</f>
        <v>148</v>
      </c>
      <c r="B160" s="67" t="n">
        <f aca="false" ca="false" dt2D="false" dtr="false" t="normal">+B159+1</f>
        <v>148</v>
      </c>
      <c r="C160" s="68" t="s">
        <v>249</v>
      </c>
      <c r="D160" s="67" t="s">
        <v>250</v>
      </c>
      <c r="E160" s="69" t="s">
        <v>89</v>
      </c>
      <c r="F160" s="70" t="s">
        <v>58</v>
      </c>
      <c r="G160" s="70" t="n">
        <v>1</v>
      </c>
      <c r="H160" s="70" t="n">
        <v>1</v>
      </c>
      <c r="I160" s="69" t="n">
        <v>255.3</v>
      </c>
      <c r="J160" s="69" t="n">
        <v>253</v>
      </c>
      <c r="K160" s="69" t="n">
        <v>2.30000000000001</v>
      </c>
      <c r="L160" s="71" t="n">
        <v>10</v>
      </c>
      <c r="M160" s="72" t="n">
        <v>12265260.46</v>
      </c>
      <c r="N160" s="72" t="n"/>
      <c r="O160" s="72" t="n">
        <v>3727124.24</v>
      </c>
      <c r="P160" s="72" t="n">
        <v>0</v>
      </c>
      <c r="Q160" s="72" t="n">
        <v>30347.86</v>
      </c>
      <c r="R160" s="72" t="n">
        <v>1071100.8</v>
      </c>
      <c r="S160" s="72" t="n">
        <v>7436687.56</v>
      </c>
      <c r="T160" s="69" t="n">
        <v>42105.88</v>
      </c>
      <c r="U160" s="69" t="n">
        <v>48042.54</v>
      </c>
      <c r="V160" s="70" t="n">
        <v>2025</v>
      </c>
      <c r="W160" s="77" t="n"/>
      <c r="X160" s="74" t="n">
        <f aca="false" ca="false" dt2D="false" dtr="false" t="normal">+(J160*11.55+K160*23.1)*12*0.85</f>
        <v>30347.856</v>
      </c>
      <c r="Y160" s="77" t="n">
        <f aca="false" ca="false" dt2D="false" dtr="false" t="normal">+(J160*11.55+K160*23.1)*12*30</f>
        <v>1071100.8</v>
      </c>
      <c r="Z160" s="64" t="n"/>
      <c r="AA160" s="74" t="n">
        <f aca="false" ca="false" dt2D="false" dtr="false" t="normal">SUM(AB160:AP160)</f>
        <v>12265260.46218562</v>
      </c>
      <c r="AB160" s="74" t="n">
        <v>1255531.57</v>
      </c>
      <c r="AC160" s="74" t="n">
        <v>0</v>
      </c>
      <c r="AD160" s="74" t="n">
        <v>360316.67</v>
      </c>
      <c r="AE160" s="74" t="n">
        <v>0</v>
      </c>
      <c r="AF160" s="74" t="n">
        <v>0</v>
      </c>
      <c r="AG160" s="74" t="n">
        <v>0</v>
      </c>
      <c r="AH160" s="74" t="n">
        <v>0</v>
      </c>
      <c r="AI160" s="74" t="n">
        <v>0</v>
      </c>
      <c r="AJ160" s="74" t="n">
        <v>3560381.88</v>
      </c>
      <c r="AK160" s="74" t="n">
        <v>0</v>
      </c>
      <c r="AL160" s="74" t="n">
        <v>2949719.96</v>
      </c>
      <c r="AM160" s="74" t="n">
        <v>2623681.48</v>
      </c>
      <c r="AN160" s="74" t="n">
        <v>1157903.6271</v>
      </c>
      <c r="AO160" s="74" t="n">
        <v>122652.6046</v>
      </c>
      <c r="AP160" s="74" t="n">
        <v>235072.67048562</v>
      </c>
      <c r="AQ160" s="5" t="n">
        <f aca="false" ca="false" dt2D="false" dtr="false" t="normal">COUNTIF(AB160:AM160, "&gt;0")</f>
        <v>5</v>
      </c>
    </row>
    <row customHeight="true" ht="12.75" outlineLevel="0" r="161">
      <c r="A161" s="67" t="n">
        <f aca="false" ca="false" dt2D="false" dtr="false" t="normal">+A160+1</f>
        <v>149</v>
      </c>
      <c r="B161" s="67" t="n">
        <f aca="false" ca="false" dt2D="false" dtr="false" t="normal">+B160+1</f>
        <v>149</v>
      </c>
      <c r="C161" s="68" t="s">
        <v>251</v>
      </c>
      <c r="D161" s="67" t="s">
        <v>252</v>
      </c>
      <c r="E161" s="69" t="s">
        <v>78</v>
      </c>
      <c r="F161" s="70" t="s">
        <v>58</v>
      </c>
      <c r="G161" s="70" t="n">
        <v>5</v>
      </c>
      <c r="H161" s="70" t="n">
        <v>4</v>
      </c>
      <c r="I161" s="69" t="n">
        <v>4316.7</v>
      </c>
      <c r="J161" s="69" t="n">
        <v>4246.4</v>
      </c>
      <c r="K161" s="69" t="n">
        <v>70.3000000000002</v>
      </c>
      <c r="L161" s="71" t="n">
        <v>164</v>
      </c>
      <c r="M161" s="72" t="n">
        <v>23847436.48</v>
      </c>
      <c r="N161" s="72" t="n"/>
      <c r="O161" s="72" t="n">
        <v>693987.04</v>
      </c>
      <c r="P161" s="72" t="n">
        <v>0</v>
      </c>
      <c r="Q161" s="72" t="n">
        <v>3415047.68</v>
      </c>
      <c r="R161" s="72" t="n">
        <v>18241146</v>
      </c>
      <c r="S161" s="72" t="n">
        <v>1497255.76</v>
      </c>
      <c r="T161" s="69" t="n">
        <v>4674.74</v>
      </c>
      <c r="U161" s="69" t="n">
        <v>5524.46</v>
      </c>
      <c r="V161" s="70" t="n">
        <v>2025</v>
      </c>
      <c r="W161" s="74" t="n">
        <v>2898215.21</v>
      </c>
      <c r="X161" s="74" t="n">
        <f aca="false" ca="false" dt2D="false" dtr="false" t="normal">+(J161*11.55+K161*23.1)*12*0.85</f>
        <v>516832.47000000003</v>
      </c>
      <c r="Y161" s="74" t="n">
        <f aca="false" ca="false" dt2D="false" dtr="false" t="normal">+(J161*11.55+K161*23.1)*12*30</f>
        <v>18241146.000000004</v>
      </c>
      <c r="Z161" s="64" t="n"/>
      <c r="AA161" s="74" t="n">
        <f aca="false" ca="false" dt2D="false" dtr="false" t="normal">SUM(AB161:AP161)</f>
        <v>23847436.48435014</v>
      </c>
      <c r="AB161" s="74" t="n">
        <v>0</v>
      </c>
      <c r="AC161" s="74" t="n">
        <v>0</v>
      </c>
      <c r="AD161" s="74" t="n">
        <v>4273778.88</v>
      </c>
      <c r="AE161" s="74" t="n">
        <v>2760799.29</v>
      </c>
      <c r="AF161" s="74" t="n">
        <v>1705206.12</v>
      </c>
      <c r="AG161" s="74" t="n">
        <v>0</v>
      </c>
      <c r="AH161" s="74" t="n">
        <v>0</v>
      </c>
      <c r="AI161" s="74" t="n">
        <v>0</v>
      </c>
      <c r="AJ161" s="74" t="n">
        <v>0</v>
      </c>
      <c r="AK161" s="74" t="n">
        <v>0</v>
      </c>
      <c r="AL161" s="74" t="n">
        <v>0</v>
      </c>
      <c r="AM161" s="74" t="n">
        <v>11439666.31</v>
      </c>
      <c r="AN161" s="74" t="n">
        <v>2988227.805</v>
      </c>
      <c r="AO161" s="74" t="n">
        <v>238474.3649</v>
      </c>
      <c r="AP161" s="74" t="n">
        <v>441283.71445014</v>
      </c>
      <c r="AQ161" s="5" t="n">
        <f aca="false" ca="false" dt2D="false" dtr="false" t="normal">COUNTIF(AB161:AM161, "&gt;0")</f>
        <v>4</v>
      </c>
    </row>
    <row customHeight="true" ht="12.75" outlineLevel="0" r="162">
      <c r="A162" s="67" t="n">
        <f aca="false" ca="false" dt2D="false" dtr="false" t="normal">+A161+1</f>
        <v>150</v>
      </c>
      <c r="B162" s="67" t="n">
        <f aca="false" ca="false" dt2D="false" dtr="false" t="normal">+B161+1</f>
        <v>150</v>
      </c>
      <c r="C162" s="68" t="s">
        <v>251</v>
      </c>
      <c r="D162" s="67" t="s">
        <v>253</v>
      </c>
      <c r="E162" s="69" t="s">
        <v>66</v>
      </c>
      <c r="F162" s="70" t="s">
        <v>58</v>
      </c>
      <c r="G162" s="70" t="n">
        <v>4</v>
      </c>
      <c r="H162" s="70" t="n">
        <v>3</v>
      </c>
      <c r="I162" s="69" t="n">
        <v>1612.7</v>
      </c>
      <c r="J162" s="69" t="n">
        <v>1539.8</v>
      </c>
      <c r="K162" s="69" t="n">
        <v>72.9000000000001</v>
      </c>
      <c r="L162" s="71" t="n">
        <v>60</v>
      </c>
      <c r="M162" s="72" t="n">
        <v>943461.75</v>
      </c>
      <c r="N162" s="72" t="n"/>
      <c r="O162" s="72" t="n">
        <v>546300.67</v>
      </c>
      <c r="P162" s="72" t="n">
        <v>0</v>
      </c>
      <c r="Q162" s="72" t="n">
        <v>198580.54</v>
      </c>
      <c r="R162" s="72" t="n">
        <v>0</v>
      </c>
      <c r="S162" s="72" t="n">
        <v>198580.54</v>
      </c>
      <c r="T162" s="69" t="n">
        <v>395.03</v>
      </c>
      <c r="U162" s="69" t="n">
        <v>585.02</v>
      </c>
      <c r="V162" s="70" t="n">
        <v>2025</v>
      </c>
      <c r="W162" s="77" t="n"/>
      <c r="X162" s="74" t="n">
        <f aca="false" ca="false" dt2D="false" dtr="false" t="normal">+(J162*11.55+K162*23.1)*12*0.85</f>
        <v>198580.53600000002</v>
      </c>
      <c r="Y162" s="77" t="e">
        <f aca="false" ca="false" dt2D="false" dtr="false" t="normal">+(J162*11.55+K162*23.1)*12*30-'[4]Приложение №1'!$S$190</f>
        <v>#REF!</v>
      </c>
      <c r="Z162" s="64" t="n"/>
      <c r="AA162" s="74" t="n">
        <f aca="false" ca="false" dt2D="false" dtr="false" t="normal">SUM(AB162:AP162)</f>
        <v>943461.7487005</v>
      </c>
      <c r="AB162" s="74" t="n">
        <v>0</v>
      </c>
      <c r="AC162" s="74" t="n">
        <v>0</v>
      </c>
      <c r="AD162" s="74" t="n">
        <v>0</v>
      </c>
      <c r="AE162" s="74" t="n">
        <v>0</v>
      </c>
      <c r="AF162" s="74" t="n">
        <v>637057.45</v>
      </c>
      <c r="AG162" s="74" t="n">
        <v>0</v>
      </c>
      <c r="AH162" s="74" t="n">
        <v>0</v>
      </c>
      <c r="AI162" s="74" t="n">
        <v>0</v>
      </c>
      <c r="AJ162" s="74" t="n">
        <v>0</v>
      </c>
      <c r="AK162" s="74" t="n">
        <v>0</v>
      </c>
      <c r="AL162" s="74" t="n">
        <v>0</v>
      </c>
      <c r="AM162" s="74" t="n">
        <v>0</v>
      </c>
      <c r="AN162" s="74" t="n">
        <v>283038.525</v>
      </c>
      <c r="AO162" s="74" t="n">
        <v>9434.6175</v>
      </c>
      <c r="AP162" s="74" t="n">
        <v>13931.1562005</v>
      </c>
      <c r="AQ162" s="5" t="n">
        <f aca="false" ca="false" dt2D="false" dtr="false" t="normal">COUNTIF(AB162:AM162, "&gt;0")</f>
        <v>1</v>
      </c>
    </row>
    <row customHeight="true" ht="12.75" outlineLevel="0" r="163">
      <c r="A163" s="67" t="n">
        <f aca="false" ca="false" dt2D="false" dtr="false" t="normal">+A162+1</f>
        <v>151</v>
      </c>
      <c r="B163" s="67" t="n">
        <f aca="false" ca="false" dt2D="false" dtr="false" t="normal">+B162+1</f>
        <v>151</v>
      </c>
      <c r="C163" s="68" t="s">
        <v>251</v>
      </c>
      <c r="D163" s="67" t="s">
        <v>254</v>
      </c>
      <c r="E163" s="69" t="s">
        <v>209</v>
      </c>
      <c r="F163" s="70" t="s">
        <v>58</v>
      </c>
      <c r="G163" s="70" t="n">
        <v>2</v>
      </c>
      <c r="H163" s="70" t="n">
        <v>1</v>
      </c>
      <c r="I163" s="69" t="n">
        <v>370.7</v>
      </c>
      <c r="J163" s="69" t="n">
        <v>370.7</v>
      </c>
      <c r="K163" s="69" t="n">
        <v>0</v>
      </c>
      <c r="L163" s="71" t="n">
        <v>21</v>
      </c>
      <c r="M163" s="72" t="n">
        <v>256698.63</v>
      </c>
      <c r="N163" s="72" t="n"/>
      <c r="O163" s="72" t="n">
        <v>0</v>
      </c>
      <c r="P163" s="72" t="n">
        <v>0</v>
      </c>
      <c r="Q163" s="72" t="n">
        <v>43672.17</v>
      </c>
      <c r="R163" s="72" t="n">
        <v>213026.46</v>
      </c>
      <c r="S163" s="72" t="n">
        <v>0</v>
      </c>
      <c r="T163" s="69" t="n">
        <v>467.58</v>
      </c>
      <c r="U163" s="69" t="n">
        <v>692.47</v>
      </c>
      <c r="V163" s="70" t="n">
        <v>2025</v>
      </c>
      <c r="W163" s="77" t="n"/>
      <c r="X163" s="74" t="n">
        <f aca="false" ca="false" dt2D="false" dtr="false" t="normal">+(J163*11.55+K163*23.1)*12*0.85</f>
        <v>43672.167</v>
      </c>
      <c r="Y163" s="77" t="e">
        <f aca="false" ca="false" dt2D="false" dtr="false" t="normal">+(J163*11.55+K163*23.1)*12*30-'[4]Приложение №1'!$S$191</f>
        <v>#REF!</v>
      </c>
      <c r="Z163" s="64" t="n"/>
      <c r="AA163" s="74" t="n">
        <f aca="false" ca="false" dt2D="false" dtr="false" t="normal">SUM(AB163:AP163)</f>
        <v>256698.62727058</v>
      </c>
      <c r="AB163" s="74" t="n">
        <v>0</v>
      </c>
      <c r="AC163" s="74" t="n">
        <v>0</v>
      </c>
      <c r="AD163" s="74" t="n">
        <v>0</v>
      </c>
      <c r="AE163" s="74" t="n">
        <v>0</v>
      </c>
      <c r="AF163" s="74" t="n">
        <v>173331.64</v>
      </c>
      <c r="AG163" s="74" t="n">
        <v>0</v>
      </c>
      <c r="AH163" s="74" t="n">
        <v>0</v>
      </c>
      <c r="AI163" s="74" t="n">
        <v>0</v>
      </c>
      <c r="AJ163" s="74" t="n">
        <v>0</v>
      </c>
      <c r="AK163" s="74" t="n">
        <v>0</v>
      </c>
      <c r="AL163" s="74" t="n">
        <v>0</v>
      </c>
      <c r="AM163" s="74" t="n">
        <v>0</v>
      </c>
      <c r="AN163" s="74" t="n">
        <v>77009.589</v>
      </c>
      <c r="AO163" s="74" t="n">
        <v>2566.9863</v>
      </c>
      <c r="AP163" s="74" t="n">
        <v>3790.41197058</v>
      </c>
      <c r="AQ163" s="5" t="n">
        <f aca="false" ca="false" dt2D="false" dtr="false" t="normal">COUNTIF(AB163:AM163, "&gt;0")</f>
        <v>1</v>
      </c>
    </row>
    <row customHeight="true" ht="12.75" outlineLevel="0" r="164">
      <c r="A164" s="67" t="n">
        <f aca="false" ca="false" dt2D="false" dtr="false" t="normal">+A163+1</f>
        <v>152</v>
      </c>
      <c r="B164" s="67" t="n">
        <f aca="false" ca="false" dt2D="false" dtr="false" t="normal">+B163+1</f>
        <v>152</v>
      </c>
      <c r="C164" s="68" t="s">
        <v>251</v>
      </c>
      <c r="D164" s="67" t="s">
        <v>255</v>
      </c>
      <c r="E164" s="69" t="s">
        <v>124</v>
      </c>
      <c r="F164" s="70" t="s">
        <v>58</v>
      </c>
      <c r="G164" s="70" t="n">
        <v>5</v>
      </c>
      <c r="H164" s="70" t="n">
        <v>4</v>
      </c>
      <c r="I164" s="69" t="n">
        <v>4324</v>
      </c>
      <c r="J164" s="69" t="n">
        <v>4252.6</v>
      </c>
      <c r="K164" s="69" t="n">
        <v>71.3999999999996</v>
      </c>
      <c r="L164" s="71" t="n">
        <v>160</v>
      </c>
      <c r="M164" s="72" t="n">
        <v>34159210.85</v>
      </c>
      <c r="N164" s="72" t="n"/>
      <c r="O164" s="72" t="n">
        <v>1225583.91</v>
      </c>
      <c r="P164" s="72" t="n">
        <v>0</v>
      </c>
      <c r="Q164" s="72" t="n">
        <v>2573035.64</v>
      </c>
      <c r="R164" s="72" t="n">
        <v>18276073.2</v>
      </c>
      <c r="S164" s="72" t="n">
        <v>12084518.09</v>
      </c>
      <c r="T164" s="69" t="n">
        <v>6790.14</v>
      </c>
      <c r="U164" s="69" t="n">
        <v>7899.91</v>
      </c>
      <c r="V164" s="70" t="n">
        <v>2025</v>
      </c>
      <c r="W164" s="74" t="n">
        <v>2055213.57</v>
      </c>
      <c r="X164" s="74" t="n">
        <f aca="false" ca="false" dt2D="false" dtr="false" t="normal">+(J164*11.55+K164*23.1)*12*0.85</f>
        <v>517822.07399999996</v>
      </c>
      <c r="Y164" s="74" t="n">
        <f aca="false" ca="false" dt2D="false" dtr="false" t="normal">+(J164*11.55+K164*23.1)*12*30</f>
        <v>18276073.2</v>
      </c>
      <c r="Z164" s="64" t="n"/>
      <c r="AA164" s="75" t="n">
        <f aca="false" ca="false" dt2D="false" dtr="false" t="normal">SUM(AB164:AP164)</f>
        <v>34159210.84680712</v>
      </c>
      <c r="AB164" s="74" t="n">
        <v>9146989.54</v>
      </c>
      <c r="AC164" s="74" t="n">
        <v>0</v>
      </c>
      <c r="AD164" s="74" t="n">
        <v>4281006.29</v>
      </c>
      <c r="AE164" s="74" t="n">
        <v>2765468.1</v>
      </c>
      <c r="AF164" s="74" t="n">
        <v>1708089.81</v>
      </c>
      <c r="AG164" s="74" t="n">
        <v>0</v>
      </c>
      <c r="AH164" s="74" t="n">
        <v>0</v>
      </c>
      <c r="AI164" s="74" t="n">
        <v>0</v>
      </c>
      <c r="AJ164" s="74" t="n">
        <v>0</v>
      </c>
      <c r="AK164" s="74" t="n">
        <v>0</v>
      </c>
      <c r="AL164" s="74" t="n">
        <v>0</v>
      </c>
      <c r="AM164" s="74" t="n">
        <v>11459012.01</v>
      </c>
      <c r="AN164" s="74" t="n">
        <v>3814996.8808</v>
      </c>
      <c r="AO164" s="74" t="n">
        <v>341592.1084</v>
      </c>
      <c r="AP164" s="74" t="n">
        <v>642056.10760712</v>
      </c>
      <c r="AQ164" s="5" t="n">
        <f aca="false" ca="false" dt2D="false" dtr="false" t="normal">COUNTIF(AB164:AM164, "&gt;0")</f>
        <v>5</v>
      </c>
    </row>
    <row customHeight="true" ht="12.75" outlineLevel="0" r="165">
      <c r="A165" s="67" t="n">
        <f aca="false" ca="false" dt2D="false" dtr="false" t="normal">+A164+1</f>
        <v>153</v>
      </c>
      <c r="B165" s="67" t="n">
        <f aca="false" ca="false" dt2D="false" dtr="false" t="normal">+B164+1</f>
        <v>153</v>
      </c>
      <c r="C165" s="68" t="s">
        <v>251</v>
      </c>
      <c r="D165" s="67" t="s">
        <v>256</v>
      </c>
      <c r="E165" s="69" t="s">
        <v>105</v>
      </c>
      <c r="F165" s="70" t="s">
        <v>58</v>
      </c>
      <c r="G165" s="70" t="n">
        <v>2</v>
      </c>
      <c r="H165" s="70" t="n">
        <v>2</v>
      </c>
      <c r="I165" s="69" t="n">
        <v>1659.7</v>
      </c>
      <c r="J165" s="69" t="n">
        <v>870.6</v>
      </c>
      <c r="K165" s="69" t="n">
        <v>789.1</v>
      </c>
      <c r="L165" s="71" t="n">
        <v>27</v>
      </c>
      <c r="M165" s="72" t="n">
        <v>1716627.71</v>
      </c>
      <c r="N165" s="72" t="n"/>
      <c r="O165" s="72" t="n">
        <v>0</v>
      </c>
      <c r="P165" s="72" t="n">
        <v>0</v>
      </c>
      <c r="Q165" s="72" t="n">
        <v>288493.13</v>
      </c>
      <c r="R165" s="72" t="n">
        <v>1428134.58</v>
      </c>
      <c r="S165" s="72" t="n">
        <v>0</v>
      </c>
      <c r="T165" s="69" t="n">
        <v>870.46</v>
      </c>
      <c r="U165" s="69" t="n">
        <v>1034.3</v>
      </c>
      <c r="V165" s="70" t="n">
        <v>2025</v>
      </c>
      <c r="W165" s="77" t="n"/>
      <c r="X165" s="74" t="n">
        <f aca="false" ca="false" dt2D="false" dtr="false" t="normal">+(J165*11.55+K165*23.1)*12*0.85</f>
        <v>288493.128</v>
      </c>
      <c r="Y165" s="77" t="e">
        <f aca="false" ca="false" dt2D="false" dtr="false" t="normal">+(J165*11.55+K165*23.1)*12*30-'[1]Приложение №1'!$S$284-'[3]Приложение №1'!$S$693</f>
        <v>#REF!</v>
      </c>
      <c r="Z165" s="64" t="n"/>
      <c r="AA165" s="78" t="n">
        <f aca="false" ca="false" dt2D="false" dtr="false" t="normal">SUM(AB165:AP165)</f>
        <v>1716627.70577484</v>
      </c>
      <c r="AB165" s="74" t="n">
        <v>0</v>
      </c>
      <c r="AC165" s="74" t="n">
        <v>0</v>
      </c>
      <c r="AD165" s="74" t="n">
        <v>0</v>
      </c>
      <c r="AE165" s="74" t="n">
        <v>1444707.01</v>
      </c>
      <c r="AF165" s="74" t="n">
        <v>0</v>
      </c>
      <c r="AG165" s="74" t="n">
        <v>0</v>
      </c>
      <c r="AH165" s="74" t="n">
        <v>0</v>
      </c>
      <c r="AI165" s="74" t="n">
        <v>0</v>
      </c>
      <c r="AJ165" s="74" t="n">
        <v>0</v>
      </c>
      <c r="AK165" s="74" t="n">
        <v>0</v>
      </c>
      <c r="AL165" s="74" t="n">
        <v>0</v>
      </c>
      <c r="AM165" s="74" t="n">
        <v>0</v>
      </c>
      <c r="AN165" s="74" t="n">
        <v>223161.6023</v>
      </c>
      <c r="AO165" s="74" t="n">
        <v>17166.2771</v>
      </c>
      <c r="AP165" s="74" t="n">
        <v>31592.81637484</v>
      </c>
      <c r="AQ165" s="5" t="n">
        <f aca="false" ca="false" dt2D="false" dtr="false" t="normal">COUNTIF(AB165:AM165, "&gt;0")</f>
        <v>1</v>
      </c>
    </row>
    <row customHeight="true" ht="12.75" outlineLevel="0" r="166">
      <c r="A166" s="67" t="n">
        <f aca="false" ca="false" dt2D="false" dtr="false" t="normal">+A165+1</f>
        <v>154</v>
      </c>
      <c r="B166" s="67" t="n">
        <f aca="false" ca="false" dt2D="false" dtr="false" t="normal">+B165+1</f>
        <v>154</v>
      </c>
      <c r="C166" s="68" t="s">
        <v>257</v>
      </c>
      <c r="D166" s="67" t="s">
        <v>258</v>
      </c>
      <c r="E166" s="69" t="s">
        <v>57</v>
      </c>
      <c r="F166" s="70" t="s">
        <v>58</v>
      </c>
      <c r="G166" s="70" t="n">
        <v>5</v>
      </c>
      <c r="H166" s="70" t="n">
        <v>2</v>
      </c>
      <c r="I166" s="69" t="n">
        <v>1575.1</v>
      </c>
      <c r="J166" s="69" t="n">
        <v>1575.1</v>
      </c>
      <c r="K166" s="69" t="n">
        <v>0</v>
      </c>
      <c r="L166" s="71" t="n">
        <v>61</v>
      </c>
      <c r="M166" s="72" t="n">
        <v>19247611.75</v>
      </c>
      <c r="N166" s="72" t="n"/>
      <c r="O166" s="72" t="n">
        <v>5806876.44</v>
      </c>
      <c r="P166" s="72" t="n">
        <v>0</v>
      </c>
      <c r="Q166" s="72" t="n">
        <v>185562.53</v>
      </c>
      <c r="R166" s="72" t="n">
        <v>6549265.8</v>
      </c>
      <c r="S166" s="72" t="n">
        <v>6705906.98</v>
      </c>
      <c r="T166" s="69" t="n">
        <v>10583.73</v>
      </c>
      <c r="U166" s="69" t="n">
        <v>12219.93</v>
      </c>
      <c r="V166" s="70" t="n">
        <v>2025</v>
      </c>
      <c r="W166" s="77" t="n"/>
      <c r="X166" s="74" t="n">
        <f aca="false" ca="false" dt2D="false" dtr="false" t="normal">+(J166*11.55+K166*23.1)*12*0.85</f>
        <v>185562.531</v>
      </c>
      <c r="Y166" s="77" t="n">
        <f aca="false" ca="false" dt2D="false" dtr="false" t="normal">+(J166*11.55+K166*23.1)*12*30</f>
        <v>6549265.8</v>
      </c>
      <c r="Z166" s="64" t="n"/>
      <c r="AA166" s="75" t="n">
        <f aca="false" ca="false" dt2D="false" dtr="false" t="normal">SUM(AB166:AP166)</f>
        <v>19247611.74819446</v>
      </c>
      <c r="AB166" s="74" t="n">
        <v>0</v>
      </c>
      <c r="AC166" s="74" t="n">
        <v>0</v>
      </c>
      <c r="AD166" s="74" t="n">
        <v>0</v>
      </c>
      <c r="AE166" s="74" t="n">
        <v>0</v>
      </c>
      <c r="AF166" s="74" t="n">
        <v>622204.5</v>
      </c>
      <c r="AG166" s="74" t="n">
        <v>0</v>
      </c>
      <c r="AH166" s="74" t="n">
        <v>0</v>
      </c>
      <c r="AI166" s="74" t="n">
        <v>0</v>
      </c>
      <c r="AJ166" s="74" t="n">
        <v>7829506.57</v>
      </c>
      <c r="AK166" s="74" t="n">
        <v>0</v>
      </c>
      <c r="AL166" s="74" t="n">
        <v>4044553.67</v>
      </c>
      <c r="AM166" s="74" t="n">
        <v>4174165.09</v>
      </c>
      <c r="AN166" s="74" t="n">
        <v>2020157.2636</v>
      </c>
      <c r="AO166" s="74" t="n">
        <v>192476.1175</v>
      </c>
      <c r="AP166" s="74" t="n">
        <v>364548.53709446</v>
      </c>
      <c r="AQ166" s="5" t="n">
        <f aca="false" ca="false" dt2D="false" dtr="false" t="normal">COUNTIF(AB166:AM166, "&gt;0")</f>
        <v>4</v>
      </c>
    </row>
    <row customHeight="true" ht="12.75" outlineLevel="0" r="167">
      <c r="A167" s="67" t="n">
        <f aca="false" ca="false" dt2D="false" dtr="false" t="normal">+A166+1</f>
        <v>155</v>
      </c>
      <c r="B167" s="67" t="n">
        <f aca="false" ca="false" dt2D="false" dtr="false" t="normal">+B166+1</f>
        <v>155</v>
      </c>
      <c r="C167" s="68" t="s">
        <v>257</v>
      </c>
      <c r="D167" s="67" t="s">
        <v>259</v>
      </c>
      <c r="E167" s="69" t="s">
        <v>105</v>
      </c>
      <c r="F167" s="70" t="s">
        <v>58</v>
      </c>
      <c r="G167" s="70" t="n">
        <v>5</v>
      </c>
      <c r="H167" s="70" t="n">
        <v>2</v>
      </c>
      <c r="I167" s="69" t="n">
        <v>1560.9</v>
      </c>
      <c r="J167" s="69" t="n">
        <v>1356.3</v>
      </c>
      <c r="K167" s="69" t="n">
        <v>204.6</v>
      </c>
      <c r="L167" s="71" t="n">
        <v>51</v>
      </c>
      <c r="M167" s="72" t="n">
        <v>913157.72</v>
      </c>
      <c r="N167" s="72" t="n"/>
      <c r="O167" s="72" t="n">
        <v>0</v>
      </c>
      <c r="P167" s="72" t="n">
        <v>0</v>
      </c>
      <c r="Q167" s="72" t="n">
        <v>207993.56</v>
      </c>
      <c r="R167" s="72" t="n">
        <v>705164.17</v>
      </c>
      <c r="S167" s="72" t="n">
        <v>0</v>
      </c>
      <c r="T167" s="69" t="n">
        <v>395.03</v>
      </c>
      <c r="U167" s="69" t="n">
        <v>585.02</v>
      </c>
      <c r="V167" s="70" t="n">
        <v>2025</v>
      </c>
      <c r="W167" s="77" t="n"/>
      <c r="X167" s="74" t="n">
        <f aca="false" ca="false" dt2D="false" dtr="false" t="normal">+(J167*11.55+K167*23.1)*12*0.85</f>
        <v>207993.55500000002</v>
      </c>
      <c r="Y167" s="77" t="e">
        <f aca="false" ca="false" dt2D="false" dtr="false" t="normal">+(J167*11.55+K167*23.1)*12*30-'[1]Приложение №1'!$S$504</f>
        <v>#REF!</v>
      </c>
      <c r="Z167" s="64" t="n"/>
      <c r="AA167" s="74" t="n">
        <f aca="false" ca="false" dt2D="false" dtr="false" t="normal">SUM(AB167:AP167)</f>
        <v>913157.7200935199</v>
      </c>
      <c r="AB167" s="74" t="n">
        <v>0</v>
      </c>
      <c r="AC167" s="74" t="n">
        <v>0</v>
      </c>
      <c r="AD167" s="74" t="n">
        <v>0</v>
      </c>
      <c r="AE167" s="74" t="n">
        <v>0</v>
      </c>
      <c r="AF167" s="74" t="n">
        <v>616595.14</v>
      </c>
      <c r="AG167" s="74" t="n">
        <v>0</v>
      </c>
      <c r="AH167" s="74" t="n">
        <v>0</v>
      </c>
      <c r="AI167" s="74" t="n">
        <v>0</v>
      </c>
      <c r="AJ167" s="74" t="n">
        <v>0</v>
      </c>
      <c r="AK167" s="74" t="n">
        <v>0</v>
      </c>
      <c r="AL167" s="74" t="n">
        <v>0</v>
      </c>
      <c r="AM167" s="74" t="n">
        <v>0</v>
      </c>
      <c r="AN167" s="74" t="n">
        <v>273947.316</v>
      </c>
      <c r="AO167" s="74" t="n">
        <v>9131.5772</v>
      </c>
      <c r="AP167" s="74" t="n">
        <v>13483.68689352</v>
      </c>
      <c r="AQ167" s="5" t="n">
        <f aca="false" ca="false" dt2D="false" dtr="false" t="normal">COUNTIF(AB167:AM167, "&gt;0")</f>
        <v>1</v>
      </c>
    </row>
    <row customHeight="true" ht="12.75" outlineLevel="0" r="168">
      <c r="A168" s="67" t="n">
        <f aca="false" ca="false" dt2D="false" dtr="false" t="normal">+A167+1</f>
        <v>156</v>
      </c>
      <c r="B168" s="67" t="n">
        <f aca="false" ca="false" dt2D="false" dtr="false" t="normal">+B167+1</f>
        <v>156</v>
      </c>
      <c r="C168" s="68" t="s">
        <v>257</v>
      </c>
      <c r="D168" s="67" t="s">
        <v>260</v>
      </c>
      <c r="E168" s="69" t="s">
        <v>78</v>
      </c>
      <c r="F168" s="70" t="s">
        <v>58</v>
      </c>
      <c r="G168" s="70" t="n">
        <v>4</v>
      </c>
      <c r="H168" s="70" t="n">
        <v>6</v>
      </c>
      <c r="I168" s="69" t="n">
        <v>4977.4</v>
      </c>
      <c r="J168" s="69" t="n">
        <v>4942.2</v>
      </c>
      <c r="K168" s="69" t="n">
        <v>35.1999999999998</v>
      </c>
      <c r="L168" s="71" t="n">
        <v>212</v>
      </c>
      <c r="M168" s="72" t="n">
        <v>2911878.55</v>
      </c>
      <c r="N168" s="72" t="n"/>
      <c r="O168" s="72" t="n">
        <v>0</v>
      </c>
      <c r="P168" s="72" t="n">
        <v>0</v>
      </c>
      <c r="Q168" s="72" t="n">
        <v>590534.41</v>
      </c>
      <c r="R168" s="72" t="n">
        <v>2321344.14</v>
      </c>
      <c r="S168" s="72" t="n">
        <v>0</v>
      </c>
      <c r="T168" s="69" t="n">
        <v>395.03</v>
      </c>
      <c r="U168" s="69" t="n">
        <v>585.02</v>
      </c>
      <c r="V168" s="70" t="n">
        <v>2025</v>
      </c>
      <c r="W168" s="77" t="n"/>
      <c r="X168" s="74" t="n">
        <f aca="false" ca="false" dt2D="false" dtr="false" t="normal">+(J168*11.55+K168*23.1)*12*0.85</f>
        <v>590534.406</v>
      </c>
      <c r="Y168" s="77" t="e">
        <f aca="false" ca="false" dt2D="false" dtr="false" t="normal">+(J168*11.55+K168*23.1)*12*30-'[1]Приложение №1'!$S$511-'[4]Приложение №1'!$S$199</f>
        <v>#REF!</v>
      </c>
      <c r="Z168" s="64" t="n"/>
      <c r="AA168" s="74" t="n">
        <f aca="false" ca="false" dt2D="false" dtr="false" t="normal">SUM(AB168:AP168)</f>
        <v>2911878.5491693</v>
      </c>
      <c r="AB168" s="74" t="n">
        <v>0</v>
      </c>
      <c r="AC168" s="74" t="n">
        <v>0</v>
      </c>
      <c r="AD168" s="74" t="n">
        <v>0</v>
      </c>
      <c r="AE168" s="74" t="n">
        <v>0</v>
      </c>
      <c r="AF168" s="74" t="n">
        <v>1966199.4</v>
      </c>
      <c r="AG168" s="74" t="n">
        <v>0</v>
      </c>
      <c r="AH168" s="74" t="n">
        <v>0</v>
      </c>
      <c r="AI168" s="74" t="n">
        <v>0</v>
      </c>
      <c r="AJ168" s="74" t="n">
        <v>0</v>
      </c>
      <c r="AK168" s="74" t="n">
        <v>0</v>
      </c>
      <c r="AL168" s="74" t="n">
        <v>0</v>
      </c>
      <c r="AM168" s="74" t="n">
        <v>0</v>
      </c>
      <c r="AN168" s="74" t="n">
        <v>873563.565</v>
      </c>
      <c r="AO168" s="74" t="n">
        <v>29118.7855</v>
      </c>
      <c r="AP168" s="74" t="n">
        <v>42996.7986693</v>
      </c>
      <c r="AQ168" s="5" t="n">
        <f aca="false" ca="false" dt2D="false" dtr="false" t="normal">COUNTIF(AB168:AM168, "&gt;0")</f>
        <v>1</v>
      </c>
    </row>
    <row customHeight="true" ht="12.75" outlineLevel="0" r="169">
      <c r="A169" s="67" t="n">
        <f aca="false" ca="false" dt2D="false" dtr="false" t="normal">+A168+1</f>
        <v>157</v>
      </c>
      <c r="B169" s="67" t="n">
        <f aca="false" ca="false" dt2D="false" dtr="false" t="normal">+B168+1</f>
        <v>157</v>
      </c>
      <c r="C169" s="68" t="s">
        <v>257</v>
      </c>
      <c r="D169" s="67" t="s">
        <v>261</v>
      </c>
      <c r="E169" s="69" t="s">
        <v>134</v>
      </c>
      <c r="F169" s="70" t="s">
        <v>58</v>
      </c>
      <c r="G169" s="70" t="n">
        <v>5</v>
      </c>
      <c r="H169" s="70" t="n">
        <v>4</v>
      </c>
      <c r="I169" s="69" t="n">
        <v>3370</v>
      </c>
      <c r="J169" s="69" t="n">
        <v>2494.1</v>
      </c>
      <c r="K169" s="69" t="n">
        <v>875.9</v>
      </c>
      <c r="L169" s="71" t="n">
        <v>129</v>
      </c>
      <c r="M169" s="72" t="n">
        <v>1971517.4</v>
      </c>
      <c r="N169" s="72" t="n"/>
      <c r="O169" s="72" t="n">
        <v>0</v>
      </c>
      <c r="P169" s="72" t="n">
        <v>0</v>
      </c>
      <c r="Q169" s="72" t="n">
        <v>500209.48</v>
      </c>
      <c r="R169" s="72" t="n">
        <v>1471307.92</v>
      </c>
      <c r="S169" s="72" t="n">
        <v>0</v>
      </c>
      <c r="T169" s="69" t="n">
        <v>395.03</v>
      </c>
      <c r="U169" s="69" t="n">
        <v>585.02</v>
      </c>
      <c r="V169" s="70" t="n">
        <v>2025</v>
      </c>
      <c r="W169" s="77" t="n"/>
      <c r="X169" s="74" t="n">
        <f aca="false" ca="false" dt2D="false" dtr="false" t="normal">+(J169*11.55+K169*23.1)*12*0.85</f>
        <v>500209.479</v>
      </c>
      <c r="Y169" s="77" t="e">
        <f aca="false" ca="false" dt2D="false" dtr="false" t="normal">+(J169*11.55+K169*23.1)*12*30-'[1]Приложение №1'!$S$506-'[4]Приложение №1'!$S$846</f>
        <v>#REF!</v>
      </c>
      <c r="Z169" s="64" t="n"/>
      <c r="AA169" s="74" t="n">
        <f aca="false" ca="false" dt2D="false" dtr="false" t="normal">SUM(AB169:AP169)</f>
        <v>1971517.3999283998</v>
      </c>
      <c r="AB169" s="74" t="n">
        <v>0</v>
      </c>
      <c r="AC169" s="74" t="n">
        <v>0</v>
      </c>
      <c r="AD169" s="74" t="n">
        <v>0</v>
      </c>
      <c r="AE169" s="74" t="n">
        <v>0</v>
      </c>
      <c r="AF169" s="74" t="n">
        <v>1331235.58</v>
      </c>
      <c r="AG169" s="74" t="n">
        <v>0</v>
      </c>
      <c r="AH169" s="74" t="n">
        <v>0</v>
      </c>
      <c r="AI169" s="74" t="n">
        <v>0</v>
      </c>
      <c r="AJ169" s="74" t="n">
        <v>0</v>
      </c>
      <c r="AK169" s="74" t="n">
        <v>0</v>
      </c>
      <c r="AL169" s="74" t="n">
        <v>0</v>
      </c>
      <c r="AM169" s="74" t="n">
        <v>0</v>
      </c>
      <c r="AN169" s="74" t="n">
        <v>591455.22</v>
      </c>
      <c r="AO169" s="74" t="n">
        <v>19715.174</v>
      </c>
      <c r="AP169" s="74" t="n">
        <v>29111.4259284</v>
      </c>
      <c r="AQ169" s="5" t="n">
        <f aca="false" ca="false" dt2D="false" dtr="false" t="normal">COUNTIF(AB169:AM169, "&gt;0")</f>
        <v>1</v>
      </c>
    </row>
    <row customHeight="true" ht="12.75" outlineLevel="0" r="170">
      <c r="A170" s="67" t="n">
        <f aca="false" ca="false" dt2D="false" dtr="false" t="normal">+A169+1</f>
        <v>158</v>
      </c>
      <c r="B170" s="67" t="n">
        <f aca="false" ca="false" dt2D="false" dtr="false" t="normal">+B169+1</f>
        <v>158</v>
      </c>
      <c r="C170" s="68" t="s">
        <v>257</v>
      </c>
      <c r="D170" s="67" t="s">
        <v>262</v>
      </c>
      <c r="E170" s="69" t="s">
        <v>199</v>
      </c>
      <c r="F170" s="70" t="s">
        <v>58</v>
      </c>
      <c r="G170" s="70" t="n">
        <v>5</v>
      </c>
      <c r="H170" s="70" t="n">
        <v>4</v>
      </c>
      <c r="I170" s="69" t="n">
        <v>3081.6</v>
      </c>
      <c r="J170" s="69" t="n">
        <v>1856.9</v>
      </c>
      <c r="K170" s="69" t="n">
        <v>1224.7</v>
      </c>
      <c r="L170" s="71" t="n">
        <v>88</v>
      </c>
      <c r="M170" s="72" t="n">
        <v>1802797.63</v>
      </c>
      <c r="N170" s="72" t="n"/>
      <c r="O170" s="72" t="n">
        <v>0</v>
      </c>
      <c r="P170" s="72" t="n">
        <v>0</v>
      </c>
      <c r="Q170" s="72" t="n">
        <v>507325.2</v>
      </c>
      <c r="R170" s="72" t="n">
        <v>1295472.42</v>
      </c>
      <c r="S170" s="72" t="n">
        <v>0</v>
      </c>
      <c r="T170" s="69" t="n">
        <v>395.03</v>
      </c>
      <c r="U170" s="69" t="n">
        <v>585.02</v>
      </c>
      <c r="V170" s="70" t="n">
        <v>2025</v>
      </c>
      <c r="W170" s="77" t="n"/>
      <c r="X170" s="74" t="n">
        <f aca="false" ca="false" dt2D="false" dtr="false" t="normal">+(J170*11.55+K170*23.1)*12*0.85</f>
        <v>507325.20300000004</v>
      </c>
      <c r="Y170" s="77" t="e">
        <f aca="false" ca="false" dt2D="false" dtr="false" t="normal">+(J170*11.55+K170*23.1)*12*30-'[1]Приложение №1'!$S$71-'[4]Приложение №1'!$S$373</f>
        <v>#REF!</v>
      </c>
      <c r="Z170" s="64" t="n"/>
      <c r="AA170" s="74" t="n">
        <f aca="false" ca="false" dt2D="false" dtr="false" t="normal">SUM(AB170:AP170)</f>
        <v>1802797.6251045798</v>
      </c>
      <c r="AB170" s="74" t="n">
        <v>0</v>
      </c>
      <c r="AC170" s="74" t="n">
        <v>0</v>
      </c>
      <c r="AD170" s="74" t="n">
        <v>0</v>
      </c>
      <c r="AE170" s="74" t="n">
        <v>0</v>
      </c>
      <c r="AF170" s="74" t="n">
        <v>1217310.25</v>
      </c>
      <c r="AG170" s="74" t="n">
        <v>0</v>
      </c>
      <c r="AH170" s="74" t="n">
        <v>0</v>
      </c>
      <c r="AI170" s="74" t="n">
        <v>0</v>
      </c>
      <c r="AJ170" s="74" t="n">
        <v>0</v>
      </c>
      <c r="AK170" s="74" t="n">
        <v>0</v>
      </c>
      <c r="AL170" s="74" t="n">
        <v>0</v>
      </c>
      <c r="AM170" s="74" t="n">
        <v>0</v>
      </c>
      <c r="AN170" s="74" t="n">
        <v>540839.289</v>
      </c>
      <c r="AO170" s="74" t="n">
        <v>18027.9763</v>
      </c>
      <c r="AP170" s="74" t="n">
        <v>26620.10980458</v>
      </c>
      <c r="AQ170" s="5" t="n">
        <f aca="false" ca="false" dt2D="false" dtr="false" t="normal">COUNTIF(AB170:AM170, "&gt;0")</f>
        <v>1</v>
      </c>
    </row>
    <row customHeight="true" ht="12.75" outlineLevel="0" r="171">
      <c r="A171" s="67" t="n">
        <f aca="false" ca="false" dt2D="false" dtr="false" t="normal">+A170+1</f>
        <v>159</v>
      </c>
      <c r="B171" s="67" t="n">
        <f aca="false" ca="false" dt2D="false" dtr="false" t="normal">+B170+1</f>
        <v>159</v>
      </c>
      <c r="C171" s="68" t="s">
        <v>257</v>
      </c>
      <c r="D171" s="67" t="s">
        <v>263</v>
      </c>
      <c r="E171" s="69" t="s">
        <v>264</v>
      </c>
      <c r="F171" s="70" t="s">
        <v>58</v>
      </c>
      <c r="G171" s="70" t="n">
        <v>4</v>
      </c>
      <c r="H171" s="70" t="n">
        <v>4</v>
      </c>
      <c r="I171" s="69" t="n">
        <v>2520.5</v>
      </c>
      <c r="J171" s="69" t="n">
        <v>2454</v>
      </c>
      <c r="K171" s="69" t="n">
        <v>66.5</v>
      </c>
      <c r="L171" s="71" t="n">
        <v>120</v>
      </c>
      <c r="M171" s="72" t="n">
        <v>4302846.37</v>
      </c>
      <c r="N171" s="72" t="n"/>
      <c r="O171" s="72" t="n">
        <v>0</v>
      </c>
      <c r="P171" s="72" t="n">
        <v>0</v>
      </c>
      <c r="Q171" s="72" t="n">
        <v>304774.47</v>
      </c>
      <c r="R171" s="72" t="n">
        <v>3998071.9</v>
      </c>
      <c r="S171" s="72" t="n">
        <v>0</v>
      </c>
      <c r="T171" s="69" t="n">
        <v>1372.34</v>
      </c>
      <c r="U171" s="69" t="n">
        <v>1707.14</v>
      </c>
      <c r="V171" s="70" t="n">
        <v>2025</v>
      </c>
      <c r="W171" s="77" t="n"/>
      <c r="X171" s="74" t="n">
        <f aca="false" ca="false" dt2D="false" dtr="false" t="normal">+(J171*11.55+K171*23.1)*12*0.85</f>
        <v>304774.47000000003</v>
      </c>
      <c r="Y171" s="77" t="e">
        <f aca="false" ca="false" dt2D="false" dtr="false" t="normal">+(J171*11.55+K171*23.1)*12*30-'[4]Приложение №1'!$S$200</f>
        <v>#REF!</v>
      </c>
      <c r="Z171" s="64" t="n"/>
      <c r="AA171" s="74" t="n">
        <f aca="false" ca="false" dt2D="false" dtr="false" t="normal">SUM(AB171:AP171)</f>
        <v>4302846.371008219</v>
      </c>
      <c r="AB171" s="74" t="n">
        <v>0</v>
      </c>
      <c r="AC171" s="74" t="n">
        <v>2463322.21</v>
      </c>
      <c r="AD171" s="74" t="n">
        <v>0</v>
      </c>
      <c r="AE171" s="74" t="n">
        <v>0</v>
      </c>
      <c r="AF171" s="74" t="n">
        <v>995661.51</v>
      </c>
      <c r="AG171" s="74" t="n">
        <v>0</v>
      </c>
      <c r="AH171" s="74" t="n">
        <v>0</v>
      </c>
      <c r="AI171" s="74" t="n">
        <v>0</v>
      </c>
      <c r="AJ171" s="74" t="n">
        <v>0</v>
      </c>
      <c r="AK171" s="74" t="n">
        <v>0</v>
      </c>
      <c r="AL171" s="74" t="n">
        <v>0</v>
      </c>
      <c r="AM171" s="74" t="n">
        <v>0</v>
      </c>
      <c r="AN171" s="74" t="n">
        <v>725193.219</v>
      </c>
      <c r="AO171" s="74" t="n">
        <v>43028.4637</v>
      </c>
      <c r="AP171" s="74" t="n">
        <v>75640.96830822</v>
      </c>
      <c r="AQ171" s="5" t="n">
        <f aca="false" ca="false" dt2D="false" dtr="false" t="normal">COUNTIF(AB171:AM171, "&gt;0")</f>
        <v>2</v>
      </c>
    </row>
    <row customHeight="true" ht="12.75" outlineLevel="0" r="172">
      <c r="A172" s="67" t="n">
        <f aca="false" ca="false" dt2D="false" dtr="false" t="normal">+A171+1</f>
        <v>160</v>
      </c>
      <c r="B172" s="67" t="n">
        <f aca="false" ca="false" dt2D="false" dtr="false" t="normal">+B171+1</f>
        <v>160</v>
      </c>
      <c r="C172" s="68" t="s">
        <v>257</v>
      </c>
      <c r="D172" s="67" t="s">
        <v>265</v>
      </c>
      <c r="E172" s="69" t="s">
        <v>266</v>
      </c>
      <c r="F172" s="70" t="s">
        <v>58</v>
      </c>
      <c r="G172" s="70" t="n">
        <v>4</v>
      </c>
      <c r="H172" s="70" t="n">
        <v>4</v>
      </c>
      <c r="I172" s="69" t="n">
        <v>2534.5</v>
      </c>
      <c r="J172" s="69" t="n">
        <v>2436</v>
      </c>
      <c r="K172" s="69" t="n">
        <v>98.5</v>
      </c>
      <c r="L172" s="71" t="n">
        <v>116</v>
      </c>
      <c r="M172" s="72" t="n">
        <v>4326746.33</v>
      </c>
      <c r="N172" s="72" t="n"/>
      <c r="O172" s="72" t="n">
        <v>2237144.87</v>
      </c>
      <c r="P172" s="72" t="n">
        <v>0</v>
      </c>
      <c r="Q172" s="72" t="n">
        <v>310193.73</v>
      </c>
      <c r="R172" s="72" t="n">
        <v>1469214</v>
      </c>
      <c r="S172" s="72" t="n">
        <v>310193.73</v>
      </c>
      <c r="T172" s="69" t="n">
        <v>1372.34</v>
      </c>
      <c r="U172" s="69" t="n">
        <v>1707.14</v>
      </c>
      <c r="V172" s="70" t="n">
        <v>2025</v>
      </c>
      <c r="W172" s="77" t="n"/>
      <c r="X172" s="74" t="n">
        <f aca="false" ca="false" dt2D="false" dtr="false" t="normal">+(J172*11.55+K172*23.1)*12*0.85</f>
        <v>310193.73000000004</v>
      </c>
      <c r="Y172" s="77" t="e">
        <f aca="false" ca="false" dt2D="false" dtr="false" t="normal">+(J172*11.55+K172*23.1)*12*30-'[4]Приложение №1'!$S$201</f>
        <v>#REF!</v>
      </c>
      <c r="Z172" s="64" t="n"/>
      <c r="AA172" s="74" t="n">
        <f aca="false" ca="false" dt2D="false" dtr="false" t="normal">SUM(AB172:AP172)</f>
        <v>4326746.32684798</v>
      </c>
      <c r="AB172" s="74" t="n">
        <v>0</v>
      </c>
      <c r="AC172" s="74" t="n">
        <v>2477004.62</v>
      </c>
      <c r="AD172" s="74" t="n">
        <v>0</v>
      </c>
      <c r="AE172" s="74" t="n">
        <v>0</v>
      </c>
      <c r="AF172" s="74" t="n">
        <v>1001191.86</v>
      </c>
      <c r="AG172" s="74" t="n">
        <v>0</v>
      </c>
      <c r="AH172" s="74" t="n">
        <v>0</v>
      </c>
      <c r="AI172" s="74" t="n">
        <v>0</v>
      </c>
      <c r="AJ172" s="74" t="n">
        <v>0</v>
      </c>
      <c r="AK172" s="74" t="n">
        <v>0</v>
      </c>
      <c r="AL172" s="74" t="n">
        <v>0</v>
      </c>
      <c r="AM172" s="74" t="n">
        <v>0</v>
      </c>
      <c r="AN172" s="74" t="n">
        <v>729221.271</v>
      </c>
      <c r="AO172" s="74" t="n">
        <v>43267.4633</v>
      </c>
      <c r="AP172" s="74" t="n">
        <v>76061.11254798</v>
      </c>
      <c r="AQ172" s="5" t="n">
        <f aca="false" ca="false" dt2D="false" dtr="false" t="normal">COUNTIF(AB172:AM172, "&gt;0")</f>
        <v>2</v>
      </c>
    </row>
    <row customHeight="true" ht="12.75" outlineLevel="0" r="173">
      <c r="A173" s="67" t="n">
        <f aca="false" ca="false" dt2D="false" dtr="false" t="normal">+A172+1</f>
        <v>161</v>
      </c>
      <c r="B173" s="67" t="n">
        <f aca="false" ca="false" dt2D="false" dtr="false" t="normal">+B172+1</f>
        <v>161</v>
      </c>
      <c r="C173" s="68" t="s">
        <v>257</v>
      </c>
      <c r="D173" s="67" t="s">
        <v>267</v>
      </c>
      <c r="E173" s="69" t="s">
        <v>105</v>
      </c>
      <c r="F173" s="70" t="s">
        <v>58</v>
      </c>
      <c r="G173" s="70" t="n">
        <v>5</v>
      </c>
      <c r="H173" s="70" t="n">
        <v>3</v>
      </c>
      <c r="I173" s="69" t="n">
        <v>2240</v>
      </c>
      <c r="J173" s="69" t="n">
        <v>2237</v>
      </c>
      <c r="K173" s="69" t="n">
        <v>3</v>
      </c>
      <c r="L173" s="71" t="n">
        <v>106</v>
      </c>
      <c r="M173" s="72" t="n">
        <v>6631452.8</v>
      </c>
      <c r="N173" s="72" t="n"/>
      <c r="O173" s="72" t="n">
        <v>0</v>
      </c>
      <c r="P173" s="72" t="n">
        <v>0</v>
      </c>
      <c r="Q173" s="72" t="n">
        <v>1016200.9</v>
      </c>
      <c r="R173" s="72" t="n">
        <v>5615251.9</v>
      </c>
      <c r="S173" s="72" t="n">
        <v>0</v>
      </c>
      <c r="T173" s="69" t="n">
        <v>2510.43</v>
      </c>
      <c r="U173" s="69" t="n">
        <v>2960.47</v>
      </c>
      <c r="V173" s="70" t="n">
        <v>2025</v>
      </c>
      <c r="W173" s="74" t="n">
        <v>751953.07</v>
      </c>
      <c r="X173" s="74" t="n">
        <f aca="false" ca="false" dt2D="false" dtr="false" t="normal">+(J173*11.55+K173*23.1)*12*0.85</f>
        <v>264247.83</v>
      </c>
      <c r="Y173" s="74" t="n">
        <f aca="false" ca="false" dt2D="false" dtr="false" t="normal">+(J173*11.55+K173*23.1)*12*30</f>
        <v>9326394.000000002</v>
      </c>
      <c r="Z173" s="64" t="n"/>
      <c r="AA173" s="74" t="n">
        <f aca="false" ca="false" dt2D="false" dtr="false" t="normal">SUM(AB173:AP173)</f>
        <v>6631452.7957088</v>
      </c>
      <c r="AB173" s="74" t="n">
        <v>4738495.97</v>
      </c>
      <c r="AC173" s="74" t="n">
        <v>0</v>
      </c>
      <c r="AD173" s="74" t="n">
        <v>0</v>
      </c>
      <c r="AE173" s="74" t="n">
        <v>0</v>
      </c>
      <c r="AF173" s="74" t="n">
        <v>884856.88</v>
      </c>
      <c r="AG173" s="74" t="n">
        <v>0</v>
      </c>
      <c r="AH173" s="74" t="n">
        <v>0</v>
      </c>
      <c r="AI173" s="74" t="n">
        <v>0</v>
      </c>
      <c r="AJ173" s="74" t="n">
        <v>0</v>
      </c>
      <c r="AK173" s="74" t="n">
        <v>0</v>
      </c>
      <c r="AL173" s="74" t="n">
        <v>0</v>
      </c>
      <c r="AM173" s="74" t="n">
        <v>0</v>
      </c>
      <c r="AN173" s="74" t="n">
        <v>818814.08</v>
      </c>
      <c r="AO173" s="74" t="n">
        <v>66314.528</v>
      </c>
      <c r="AP173" s="74" t="n">
        <v>122971.3377088</v>
      </c>
      <c r="AQ173" s="5" t="n">
        <f aca="false" ca="false" dt2D="false" dtr="false" t="normal">COUNTIF(AB173:AM173, "&gt;0")</f>
        <v>2</v>
      </c>
    </row>
    <row customHeight="true" ht="12.75" outlineLevel="0" r="174">
      <c r="A174" s="67" t="n">
        <f aca="false" ca="false" dt2D="false" dtr="false" t="normal">+A173+1</f>
        <v>162</v>
      </c>
      <c r="B174" s="67" t="n">
        <f aca="false" ca="false" dt2D="false" dtr="false" t="normal">+B173+1</f>
        <v>162</v>
      </c>
      <c r="C174" s="68" t="s">
        <v>257</v>
      </c>
      <c r="D174" s="67" t="s">
        <v>268</v>
      </c>
      <c r="E174" s="69" t="s">
        <v>105</v>
      </c>
      <c r="F174" s="70" t="s">
        <v>58</v>
      </c>
      <c r="G174" s="70" t="n">
        <v>5</v>
      </c>
      <c r="H174" s="70" t="n">
        <v>3</v>
      </c>
      <c r="I174" s="69" t="n">
        <v>2178.8</v>
      </c>
      <c r="J174" s="69" t="n">
        <v>2178.8</v>
      </c>
      <c r="K174" s="69" t="n">
        <v>0</v>
      </c>
      <c r="L174" s="71" t="n">
        <v>97</v>
      </c>
      <c r="M174" s="72" t="n">
        <v>1274641.58</v>
      </c>
      <c r="N174" s="72" t="n"/>
      <c r="O174" s="72" t="n">
        <v>0</v>
      </c>
      <c r="P174" s="72" t="n">
        <v>0</v>
      </c>
      <c r="Q174" s="72" t="n">
        <v>256684.43</v>
      </c>
      <c r="R174" s="72" t="n">
        <v>1017957.15</v>
      </c>
      <c r="S174" s="72" t="n">
        <v>0</v>
      </c>
      <c r="T174" s="69" t="n">
        <v>395.03</v>
      </c>
      <c r="U174" s="69" t="n">
        <v>585.02</v>
      </c>
      <c r="V174" s="70" t="n">
        <v>2025</v>
      </c>
      <c r="W174" s="77" t="n"/>
      <c r="X174" s="74" t="n">
        <f aca="false" ca="false" dt2D="false" dtr="false" t="normal">+(J174*11.55+K174*23.1)*12*0.85</f>
        <v>256684.42800000004</v>
      </c>
      <c r="Y174" s="77" t="e">
        <f aca="false" ca="false" dt2D="false" dtr="false" t="normal">+(J174*11.55+K174*23.1)*12*30-'[1]Приложение №1'!$S$508</f>
        <v>#REF!</v>
      </c>
      <c r="Z174" s="64" t="n"/>
      <c r="AA174" s="74" t="n">
        <f aca="false" ca="false" dt2D="false" dtr="false" t="normal">SUM(AB174:AP174)</f>
        <v>1274641.5773702802</v>
      </c>
      <c r="AB174" s="74" t="n">
        <v>0</v>
      </c>
      <c r="AC174" s="74" t="n">
        <v>0</v>
      </c>
      <c r="AD174" s="74" t="n">
        <v>0</v>
      </c>
      <c r="AE174" s="74" t="n">
        <v>0</v>
      </c>
      <c r="AF174" s="74" t="n">
        <v>860681.33</v>
      </c>
      <c r="AG174" s="74" t="n">
        <v>0</v>
      </c>
      <c r="AH174" s="74" t="n">
        <v>0</v>
      </c>
      <c r="AI174" s="74" t="n">
        <v>0</v>
      </c>
      <c r="AJ174" s="74" t="n">
        <v>0</v>
      </c>
      <c r="AK174" s="74" t="n">
        <v>0</v>
      </c>
      <c r="AL174" s="74" t="n">
        <v>0</v>
      </c>
      <c r="AM174" s="74" t="n">
        <v>0</v>
      </c>
      <c r="AN174" s="74" t="n">
        <v>382392.474</v>
      </c>
      <c r="AO174" s="74" t="n">
        <v>12746.4158</v>
      </c>
      <c r="AP174" s="74" t="n">
        <v>18821.35757028</v>
      </c>
      <c r="AQ174" s="5" t="n">
        <f aca="false" ca="false" dt2D="false" dtr="false" t="normal">COUNTIF(AB174:AM174, "&gt;0")</f>
        <v>1</v>
      </c>
    </row>
    <row customHeight="true" ht="12.75" outlineLevel="0" r="175">
      <c r="A175" s="67" t="n">
        <f aca="false" ca="false" dt2D="false" dtr="false" t="normal">+A174+1</f>
        <v>163</v>
      </c>
      <c r="B175" s="67" t="n">
        <f aca="false" ca="false" dt2D="false" dtr="false" t="normal">+B174+1</f>
        <v>163</v>
      </c>
      <c r="C175" s="68" t="s">
        <v>257</v>
      </c>
      <c r="D175" s="67" t="s">
        <v>269</v>
      </c>
      <c r="E175" s="69" t="s">
        <v>143</v>
      </c>
      <c r="F175" s="70" t="s">
        <v>58</v>
      </c>
      <c r="G175" s="70" t="n">
        <v>4</v>
      </c>
      <c r="H175" s="70" t="n">
        <v>4</v>
      </c>
      <c r="I175" s="69" t="n">
        <v>2493.9</v>
      </c>
      <c r="J175" s="69" t="n">
        <v>2493.9</v>
      </c>
      <c r="K175" s="69" t="n">
        <v>0</v>
      </c>
      <c r="L175" s="71" t="n">
        <v>121</v>
      </c>
      <c r="M175" s="72" t="n">
        <v>16399986.16</v>
      </c>
      <c r="N175" s="72" t="n"/>
      <c r="O175" s="72" t="n">
        <v>4906429.26</v>
      </c>
      <c r="P175" s="72" t="n">
        <v>0</v>
      </c>
      <c r="Q175" s="72" t="n">
        <v>293806.36</v>
      </c>
      <c r="R175" s="72" t="n">
        <v>7413829.75</v>
      </c>
      <c r="S175" s="72" t="n">
        <v>3785920.79</v>
      </c>
      <c r="T175" s="69" t="n">
        <v>5612.93</v>
      </c>
      <c r="U175" s="69" t="n">
        <v>6576.04</v>
      </c>
      <c r="V175" s="70" t="n">
        <v>2025</v>
      </c>
      <c r="W175" s="77" t="n"/>
      <c r="X175" s="74" t="n">
        <f aca="false" ca="false" dt2D="false" dtr="false" t="normal">+(J175*11.55+K175*23.1)*12*0.85</f>
        <v>293806.359</v>
      </c>
      <c r="Y175" s="77" t="e">
        <f aca="false" ca="false" dt2D="false" dtr="false" t="normal">+(J175*11.55+K175*23.1)*12*30-'[1]Приложение №1'!$S$72-'[3]Приложение №1'!$S$707</f>
        <v>#REF!</v>
      </c>
      <c r="Z175" s="64" t="n"/>
      <c r="AA175" s="75" t="n">
        <f aca="false" ca="false" dt2D="false" dtr="false" t="normal">SUM(AB175:AP175)</f>
        <v>16399986.159696963</v>
      </c>
      <c r="AB175" s="74" t="n">
        <v>0</v>
      </c>
      <c r="AC175" s="74" t="n">
        <v>0</v>
      </c>
      <c r="AD175" s="74" t="n">
        <v>0</v>
      </c>
      <c r="AE175" s="74" t="n">
        <v>0</v>
      </c>
      <c r="AF175" s="74" t="n">
        <v>985153.83</v>
      </c>
      <c r="AG175" s="74" t="n">
        <v>0</v>
      </c>
      <c r="AH175" s="74" t="n">
        <v>0</v>
      </c>
      <c r="AI175" s="74" t="n">
        <v>0</v>
      </c>
      <c r="AJ175" s="74" t="n">
        <v>0</v>
      </c>
      <c r="AK175" s="74" t="n">
        <v>0</v>
      </c>
      <c r="AL175" s="74" t="n">
        <v>6403855.25</v>
      </c>
      <c r="AM175" s="74" t="n">
        <v>6609072.63</v>
      </c>
      <c r="AN175" s="74" t="n">
        <v>1931794.892</v>
      </c>
      <c r="AO175" s="74" t="n">
        <v>163999.8616</v>
      </c>
      <c r="AP175" s="74" t="n">
        <v>306109.69609696</v>
      </c>
      <c r="AQ175" s="5" t="n">
        <f aca="false" ca="false" dt2D="false" dtr="false" t="normal">COUNTIF(AB175:AM175, "&gt;0")</f>
        <v>3</v>
      </c>
    </row>
    <row customHeight="true" ht="12.75" outlineLevel="0" r="176">
      <c r="A176" s="67" t="n">
        <f aca="false" ca="false" dt2D="false" dtr="false" t="normal">+A175+1</f>
        <v>164</v>
      </c>
      <c r="B176" s="67" t="n">
        <f aca="false" ca="false" dt2D="false" dtr="false" t="normal">+B175+1</f>
        <v>164</v>
      </c>
      <c r="C176" s="68" t="s">
        <v>257</v>
      </c>
      <c r="D176" s="67" t="s">
        <v>270</v>
      </c>
      <c r="E176" s="69" t="s">
        <v>76</v>
      </c>
      <c r="F176" s="70" t="s">
        <v>58</v>
      </c>
      <c r="G176" s="70" t="n">
        <v>5</v>
      </c>
      <c r="H176" s="70" t="n">
        <v>4</v>
      </c>
      <c r="I176" s="69" t="n">
        <v>4673.6</v>
      </c>
      <c r="J176" s="69" t="n">
        <v>4481.6</v>
      </c>
      <c r="K176" s="69" t="n">
        <v>192</v>
      </c>
      <c r="L176" s="71" t="n">
        <v>189</v>
      </c>
      <c r="M176" s="72" t="n">
        <v>2734149.47</v>
      </c>
      <c r="N176" s="72" t="n"/>
      <c r="O176" s="72" t="n">
        <v>0</v>
      </c>
      <c r="P176" s="72" t="n">
        <v>0</v>
      </c>
      <c r="Q176" s="72" t="n">
        <v>573216.34</v>
      </c>
      <c r="R176" s="72" t="n">
        <v>2160933.13</v>
      </c>
      <c r="S176" s="72" t="n">
        <v>0</v>
      </c>
      <c r="T176" s="69" t="n">
        <v>395.03</v>
      </c>
      <c r="U176" s="69" t="n">
        <v>585.02</v>
      </c>
      <c r="V176" s="70" t="n">
        <v>2025</v>
      </c>
      <c r="W176" s="77" t="n"/>
      <c r="X176" s="74" t="n">
        <f aca="false" ca="false" dt2D="false" dtr="false" t="normal">+(J176*11.55+K176*23.1)*12*0.85</f>
        <v>573216.3360000001</v>
      </c>
      <c r="Y176" s="77" t="e">
        <f aca="false" ca="false" dt2D="false" dtr="false" t="normal">+(J176*11.55+K176*23.1)*12*30-'[1]Приложение №1'!$S$144</f>
        <v>#REF!</v>
      </c>
      <c r="Z176" s="64" t="n"/>
      <c r="AA176" s="74" t="n">
        <f aca="false" ca="false" dt2D="false" dtr="false" t="normal">SUM(AB176:AP176)</f>
        <v>2734149.46677402</v>
      </c>
      <c r="AB176" s="74" t="n">
        <v>0</v>
      </c>
      <c r="AC176" s="74" t="n">
        <v>0</v>
      </c>
      <c r="AD176" s="74" t="n">
        <v>0</v>
      </c>
      <c r="AE176" s="74" t="n">
        <v>0</v>
      </c>
      <c r="AF176" s="74" t="n">
        <v>1846190.68</v>
      </c>
      <c r="AG176" s="74" t="n">
        <v>0</v>
      </c>
      <c r="AH176" s="74" t="n">
        <v>0</v>
      </c>
      <c r="AI176" s="74" t="n">
        <v>0</v>
      </c>
      <c r="AJ176" s="74" t="n">
        <v>0</v>
      </c>
      <c r="AK176" s="74" t="n">
        <v>0</v>
      </c>
      <c r="AL176" s="74" t="n">
        <v>0</v>
      </c>
      <c r="AM176" s="74" t="n">
        <v>0</v>
      </c>
      <c r="AN176" s="74" t="n">
        <v>820244.841</v>
      </c>
      <c r="AO176" s="74" t="n">
        <v>27341.4947</v>
      </c>
      <c r="AP176" s="74" t="n">
        <v>40372.45107402</v>
      </c>
      <c r="AQ176" s="5" t="n">
        <f aca="false" ca="false" dt2D="false" dtr="false" t="normal">COUNTIF(AB176:AM176, "&gt;0")</f>
        <v>1</v>
      </c>
    </row>
    <row customHeight="true" ht="12.75" outlineLevel="0" r="177">
      <c r="A177" s="67" t="n">
        <f aca="false" ca="false" dt2D="false" dtr="false" t="normal">+A176+1</f>
        <v>165</v>
      </c>
      <c r="B177" s="67" t="n">
        <f aca="false" ca="false" dt2D="false" dtr="false" t="normal">+B176+1</f>
        <v>165</v>
      </c>
      <c r="C177" s="68" t="s">
        <v>257</v>
      </c>
      <c r="D177" s="67" t="s">
        <v>271</v>
      </c>
      <c r="E177" s="69" t="s">
        <v>57</v>
      </c>
      <c r="F177" s="70" t="s">
        <v>58</v>
      </c>
      <c r="G177" s="70" t="n">
        <v>4</v>
      </c>
      <c r="H177" s="70" t="n">
        <v>4</v>
      </c>
      <c r="I177" s="69" t="n">
        <v>3488.7</v>
      </c>
      <c r="J177" s="69" t="n">
        <v>3488.7</v>
      </c>
      <c r="K177" s="69" t="n">
        <v>0</v>
      </c>
      <c r="L177" s="71" t="n">
        <v>160</v>
      </c>
      <c r="M177" s="72" t="n">
        <v>22941830.75</v>
      </c>
      <c r="N177" s="72" t="n"/>
      <c r="O177" s="72" t="n">
        <v>6863571.01</v>
      </c>
      <c r="P177" s="72" t="n">
        <v>0</v>
      </c>
      <c r="Q177" s="72" t="n">
        <v>411003.75</v>
      </c>
      <c r="R177" s="72" t="n">
        <v>13443686.39</v>
      </c>
      <c r="S177" s="72" t="n">
        <v>2223569.6</v>
      </c>
      <c r="T177" s="69" t="n">
        <v>5612.93</v>
      </c>
      <c r="U177" s="69" t="n">
        <v>6576.04</v>
      </c>
      <c r="V177" s="70" t="n">
        <v>2025</v>
      </c>
      <c r="W177" s="77" t="n"/>
      <c r="X177" s="74" t="n">
        <f aca="false" ca="false" dt2D="false" dtr="false" t="normal">+(J177*11.55+K177*23.1)*12*0.85</f>
        <v>411003.747</v>
      </c>
      <c r="Y177" s="77" t="e">
        <f aca="false" ca="false" dt2D="false" dtr="false" t="normal">+(J177*11.55+K177*23.1)*12*30-'[1]Приложение №1'!$S$73-'[3]Приложение №1'!$S$152</f>
        <v>#REF!</v>
      </c>
      <c r="Z177" s="64" t="n"/>
      <c r="AA177" s="75" t="n">
        <f aca="false" ca="false" dt2D="false" dtr="false" t="normal">SUM(AB177:AP177)</f>
        <v>22941830.7492889</v>
      </c>
      <c r="AB177" s="74" t="n">
        <v>0</v>
      </c>
      <c r="AC177" s="74" t="n">
        <v>0</v>
      </c>
      <c r="AD177" s="74" t="n">
        <v>0</v>
      </c>
      <c r="AE177" s="74" t="n">
        <v>0</v>
      </c>
      <c r="AF177" s="74" t="n">
        <v>1378125.09</v>
      </c>
      <c r="AG177" s="74" t="n">
        <v>0</v>
      </c>
      <c r="AH177" s="74" t="n">
        <v>0</v>
      </c>
      <c r="AI177" s="74" t="n">
        <v>0</v>
      </c>
      <c r="AJ177" s="74" t="n">
        <v>0</v>
      </c>
      <c r="AK177" s="74" t="n">
        <v>0</v>
      </c>
      <c r="AL177" s="74" t="n">
        <v>8958310.2</v>
      </c>
      <c r="AM177" s="74" t="n">
        <v>9245387.42</v>
      </c>
      <c r="AN177" s="74" t="n">
        <v>2702374.929</v>
      </c>
      <c r="AO177" s="74" t="n">
        <v>229418.3075</v>
      </c>
      <c r="AP177" s="74" t="n">
        <v>428214.8027889</v>
      </c>
      <c r="AQ177" s="5" t="n">
        <f aca="false" ca="false" dt2D="false" dtr="false" t="normal">COUNTIF(AB177:AM177, "&gt;0")</f>
        <v>3</v>
      </c>
    </row>
    <row customHeight="true" ht="12.75" outlineLevel="0" r="178">
      <c r="A178" s="67" t="n">
        <f aca="false" ca="false" dt2D="false" dtr="false" t="normal">+A177+1</f>
        <v>166</v>
      </c>
      <c r="B178" s="67" t="n">
        <f aca="false" ca="false" dt2D="false" dtr="false" t="normal">+B177+1</f>
        <v>166</v>
      </c>
      <c r="C178" s="68" t="s">
        <v>272</v>
      </c>
      <c r="D178" s="67" t="s">
        <v>273</v>
      </c>
      <c r="E178" s="69" t="s">
        <v>78</v>
      </c>
      <c r="F178" s="70" t="s">
        <v>58</v>
      </c>
      <c r="G178" s="70" t="n">
        <v>2</v>
      </c>
      <c r="H178" s="70" t="n">
        <v>2</v>
      </c>
      <c r="I178" s="69" t="n">
        <v>837.7</v>
      </c>
      <c r="J178" s="69" t="n">
        <v>837.7</v>
      </c>
      <c r="K178" s="69" t="n">
        <v>0</v>
      </c>
      <c r="L178" s="71" t="n">
        <v>33</v>
      </c>
      <c r="M178" s="72" t="n">
        <v>7157183.15</v>
      </c>
      <c r="N178" s="72" t="n"/>
      <c r="O178" s="72" t="n">
        <v>287503.33</v>
      </c>
      <c r="P178" s="72" t="n">
        <v>0</v>
      </c>
      <c r="Q178" s="72" t="n">
        <v>539556.32</v>
      </c>
      <c r="R178" s="72" t="n">
        <v>3483156.6</v>
      </c>
      <c r="S178" s="72" t="n">
        <v>2846966.9</v>
      </c>
      <c r="T178" s="69" t="n">
        <v>7441.3</v>
      </c>
      <c r="U178" s="69" t="n">
        <v>8543.85</v>
      </c>
      <c r="V178" s="70" t="n">
        <v>2025</v>
      </c>
      <c r="W178" s="74" t="n">
        <v>440866.88</v>
      </c>
      <c r="X178" s="74" t="n">
        <f aca="false" ca="false" dt2D="false" dtr="false" t="normal">+(J178*11.55+K178*23.1)*12*0.85</f>
        <v>98689.437</v>
      </c>
      <c r="Y178" s="74" t="n">
        <f aca="false" ca="false" dt2D="false" dtr="false" t="normal">+(J178*11.55+K178*23.1)*12*30</f>
        <v>3483156.6000000006</v>
      </c>
      <c r="Z178" s="64" t="n"/>
      <c r="AA178" s="75" t="n">
        <f aca="false" ca="false" dt2D="false" dtr="false" t="normal">SUM(AB178:AP178)</f>
        <v>7157183.146774901</v>
      </c>
      <c r="AB178" s="74" t="n">
        <v>0</v>
      </c>
      <c r="AC178" s="74" t="n">
        <v>0</v>
      </c>
      <c r="AD178" s="74" t="n">
        <v>0</v>
      </c>
      <c r="AE178" s="74" t="n">
        <v>0</v>
      </c>
      <c r="AF178" s="74" t="n">
        <v>0</v>
      </c>
      <c r="AG178" s="74" t="n">
        <v>0</v>
      </c>
      <c r="AH178" s="74" t="n">
        <v>0</v>
      </c>
      <c r="AI178" s="74" t="n">
        <v>0</v>
      </c>
      <c r="AJ178" s="74" t="n">
        <v>0</v>
      </c>
      <c r="AK178" s="74" t="n">
        <v>0</v>
      </c>
      <c r="AL178" s="74" t="n">
        <v>0</v>
      </c>
      <c r="AM178" s="74" t="n">
        <v>6233577.29</v>
      </c>
      <c r="AN178" s="74" t="n">
        <v>715718.315</v>
      </c>
      <c r="AO178" s="74" t="n">
        <v>71571.8315</v>
      </c>
      <c r="AP178" s="74" t="n">
        <v>136315.7102749</v>
      </c>
      <c r="AQ178" s="5" t="n">
        <f aca="false" ca="false" dt2D="false" dtr="false" t="normal">COUNTIF(AB178:AM178, "&gt;0")</f>
        <v>1</v>
      </c>
    </row>
    <row customHeight="true" ht="12.75" outlineLevel="0" r="179">
      <c r="A179" s="67" t="n">
        <f aca="false" ca="false" dt2D="false" dtr="false" t="normal">+A178+1</f>
        <v>167</v>
      </c>
      <c r="B179" s="67" t="n">
        <f aca="false" ca="false" dt2D="false" dtr="false" t="normal">+B178+1</f>
        <v>167</v>
      </c>
      <c r="C179" s="68" t="s">
        <v>272</v>
      </c>
      <c r="D179" s="67" t="s">
        <v>274</v>
      </c>
      <c r="E179" s="69" t="s">
        <v>78</v>
      </c>
      <c r="F179" s="70" t="s">
        <v>58</v>
      </c>
      <c r="G179" s="70" t="n">
        <v>2</v>
      </c>
      <c r="H179" s="70" t="n">
        <v>2</v>
      </c>
      <c r="I179" s="69" t="n">
        <v>855.3</v>
      </c>
      <c r="J179" s="69" t="n">
        <v>855.3</v>
      </c>
      <c r="K179" s="69" t="n">
        <v>0</v>
      </c>
      <c r="L179" s="71" t="n">
        <v>28</v>
      </c>
      <c r="M179" s="72" t="n">
        <v>7307554.91</v>
      </c>
      <c r="N179" s="72" t="n"/>
      <c r="O179" s="72" t="n">
        <v>288672.67</v>
      </c>
      <c r="P179" s="72" t="n">
        <v>0</v>
      </c>
      <c r="Q179" s="72" t="n">
        <v>613431.35</v>
      </c>
      <c r="R179" s="72" t="n">
        <v>3556337.4</v>
      </c>
      <c r="S179" s="72" t="n">
        <v>2849113.49</v>
      </c>
      <c r="T179" s="69" t="n">
        <v>7441.3</v>
      </c>
      <c r="U179" s="69" t="n">
        <v>8543.85</v>
      </c>
      <c r="V179" s="70" t="n">
        <v>2025</v>
      </c>
      <c r="W179" s="74" t="n">
        <v>512668.46</v>
      </c>
      <c r="X179" s="74" t="n">
        <f aca="false" ca="false" dt2D="false" dtr="false" t="normal">+(J179*11.55+K179*23.1)*12*0.85</f>
        <v>100762.893</v>
      </c>
      <c r="Y179" s="74" t="n">
        <f aca="false" ca="false" dt2D="false" dtr="false" t="normal">+(J179*11.55+K179*23.1)*12*30</f>
        <v>3556337.4</v>
      </c>
      <c r="Z179" s="64" t="n"/>
      <c r="AA179" s="75" t="n">
        <f aca="false" ca="false" dt2D="false" dtr="false" t="normal">SUM(AB179:AP179)</f>
        <v>7307554.910915861</v>
      </c>
      <c r="AB179" s="74" t="n">
        <v>0</v>
      </c>
      <c r="AC179" s="74" t="n">
        <v>0</v>
      </c>
      <c r="AD179" s="74" t="n">
        <v>0</v>
      </c>
      <c r="AE179" s="74" t="n">
        <v>0</v>
      </c>
      <c r="AF179" s="74" t="n">
        <v>0</v>
      </c>
      <c r="AG179" s="74" t="n">
        <v>0</v>
      </c>
      <c r="AH179" s="74" t="n">
        <v>0</v>
      </c>
      <c r="AI179" s="74" t="n">
        <v>0</v>
      </c>
      <c r="AJ179" s="74" t="n">
        <v>0</v>
      </c>
      <c r="AK179" s="74" t="n">
        <v>0</v>
      </c>
      <c r="AL179" s="74" t="n">
        <v>0</v>
      </c>
      <c r="AM179" s="74" t="n">
        <v>6364544.18</v>
      </c>
      <c r="AN179" s="74" t="n">
        <v>730755.491</v>
      </c>
      <c r="AO179" s="74" t="n">
        <v>73075.5491</v>
      </c>
      <c r="AP179" s="74" t="n">
        <v>139179.69081586</v>
      </c>
      <c r="AQ179" s="5" t="n">
        <f aca="false" ca="false" dt2D="false" dtr="false" t="normal">COUNTIF(AB179:AM179, "&gt;0")</f>
        <v>1</v>
      </c>
    </row>
    <row customHeight="true" ht="12.75" outlineLevel="0" r="180">
      <c r="A180" s="67" t="n">
        <f aca="false" ca="false" dt2D="false" dtr="false" t="normal">+A179+1</f>
        <v>168</v>
      </c>
      <c r="B180" s="67" t="n">
        <f aca="false" ca="false" dt2D="false" dtr="false" t="normal">+B179+1</f>
        <v>168</v>
      </c>
      <c r="C180" s="68" t="s">
        <v>275</v>
      </c>
      <c r="D180" s="67" t="s">
        <v>276</v>
      </c>
      <c r="E180" s="69" t="s">
        <v>277</v>
      </c>
      <c r="F180" s="70" t="s">
        <v>58</v>
      </c>
      <c r="G180" s="70" t="n">
        <v>2</v>
      </c>
      <c r="H180" s="70" t="n">
        <v>2</v>
      </c>
      <c r="I180" s="69" t="n">
        <v>669.33</v>
      </c>
      <c r="J180" s="69" t="n">
        <v>588.33</v>
      </c>
      <c r="K180" s="69" t="n">
        <v>81</v>
      </c>
      <c r="L180" s="71" t="n">
        <v>22</v>
      </c>
      <c r="M180" s="72" t="n">
        <v>7817874.8</v>
      </c>
      <c r="N180" s="72" t="n"/>
      <c r="O180" s="72" t="n">
        <v>706389.84</v>
      </c>
      <c r="P180" s="72" t="n">
        <v>0</v>
      </c>
      <c r="Q180" s="72" t="n">
        <v>88396.38</v>
      </c>
      <c r="R180" s="72" t="n">
        <v>0</v>
      </c>
      <c r="S180" s="72" t="n">
        <v>7023088.58</v>
      </c>
      <c r="T180" s="69" t="n">
        <v>10287.18</v>
      </c>
      <c r="U180" s="69" t="n">
        <v>11680.15</v>
      </c>
      <c r="V180" s="70" t="n">
        <v>2025</v>
      </c>
      <c r="W180" s="77" t="n"/>
      <c r="X180" s="74" t="n">
        <f aca="false" ca="false" dt2D="false" dtr="false" t="normal">+(J180*11.55+K180*23.1)*12*0.85</f>
        <v>88396.37730000001</v>
      </c>
      <c r="Y180" s="77" t="e">
        <f aca="false" ca="false" dt2D="false" dtr="false" t="normal">+(J180*11.55+K180*23.1)*12*30-'[1]Приложение №1'!$S$513</f>
        <v>#REF!</v>
      </c>
      <c r="Z180" s="64" t="n"/>
      <c r="AA180" s="75" t="n">
        <f aca="false" ca="false" dt2D="false" dtr="false" t="normal">SUM(AB180:AP180)</f>
        <v>7817874.798648</v>
      </c>
      <c r="AB180" s="74" t="n">
        <v>0</v>
      </c>
      <c r="AC180" s="74" t="n">
        <v>0</v>
      </c>
      <c r="AD180" s="74" t="n">
        <v>0</v>
      </c>
      <c r="AE180" s="74" t="n">
        <v>0</v>
      </c>
      <c r="AF180" s="74" t="n">
        <v>0</v>
      </c>
      <c r="AG180" s="74" t="n">
        <v>0</v>
      </c>
      <c r="AH180" s="74" t="n">
        <v>0</v>
      </c>
      <c r="AI180" s="74" t="n">
        <v>0</v>
      </c>
      <c r="AJ180" s="74" t="n">
        <v>6885515.05</v>
      </c>
      <c r="AK180" s="74" t="n">
        <v>0</v>
      </c>
      <c r="AL180" s="74" t="n">
        <v>0</v>
      </c>
      <c r="AM180" s="74" t="n">
        <v>0</v>
      </c>
      <c r="AN180" s="74" t="n">
        <v>703608.732</v>
      </c>
      <c r="AO180" s="74" t="n">
        <v>78178.748</v>
      </c>
      <c r="AP180" s="74" t="n">
        <v>150572.268648</v>
      </c>
      <c r="AQ180" s="5" t="n">
        <f aca="false" ca="false" dt2D="false" dtr="false" t="normal">COUNTIF(AB180:AM180, "&gt;0")</f>
        <v>1</v>
      </c>
    </row>
    <row customHeight="true" ht="12.75" outlineLevel="0" r="181">
      <c r="A181" s="67" t="n">
        <f aca="false" ca="false" dt2D="false" dtr="false" t="normal">+A180+1</f>
        <v>169</v>
      </c>
      <c r="B181" s="67" t="n">
        <f aca="false" ca="false" dt2D="false" dtr="false" t="normal">+B180+1</f>
        <v>169</v>
      </c>
      <c r="C181" s="68" t="s">
        <v>275</v>
      </c>
      <c r="D181" s="67" t="s">
        <v>278</v>
      </c>
      <c r="E181" s="69" t="s">
        <v>74</v>
      </c>
      <c r="F181" s="70" t="s">
        <v>58</v>
      </c>
      <c r="G181" s="70" t="n">
        <v>2</v>
      </c>
      <c r="H181" s="70" t="n">
        <v>2</v>
      </c>
      <c r="I181" s="69" t="n">
        <v>944.9</v>
      </c>
      <c r="J181" s="69" t="n">
        <v>864.8</v>
      </c>
      <c r="K181" s="69" t="n">
        <v>80.1</v>
      </c>
      <c r="L181" s="71" t="n">
        <v>31</v>
      </c>
      <c r="M181" s="72" t="n">
        <v>15469241.37</v>
      </c>
      <c r="N181" s="72" t="n"/>
      <c r="O181" s="72" t="n">
        <v>4675612.86</v>
      </c>
      <c r="P181" s="72" t="n">
        <v>0</v>
      </c>
      <c r="Q181" s="72" t="n">
        <v>120755.25</v>
      </c>
      <c r="R181" s="72" t="n">
        <v>296572.53</v>
      </c>
      <c r="S181" s="72" t="n">
        <v>10376300.74</v>
      </c>
      <c r="T181" s="69" t="n">
        <v>14315.68</v>
      </c>
      <c r="U181" s="69" t="n">
        <v>16371.3</v>
      </c>
      <c r="V181" s="70" t="n">
        <v>2025</v>
      </c>
      <c r="W181" s="77" t="n"/>
      <c r="X181" s="74" t="n">
        <f aca="false" ca="false" dt2D="false" dtr="false" t="normal">+(J181*11.55+K181*23.1)*12*0.85</f>
        <v>120755.25</v>
      </c>
      <c r="Y181" s="77" t="e">
        <f aca="false" ca="false" dt2D="false" dtr="false" t="normal">+(J181*11.55+K181*23.1)*12*30-'[1]Приложение №1'!$S$76-'[3]Приложение №1'!$S$712-'[4]Приложение №1'!$S$376</f>
        <v>#REF!</v>
      </c>
      <c r="Z181" s="64" t="n"/>
      <c r="AA181" s="74" t="n">
        <f aca="false" ca="false" dt2D="false" dtr="false" t="normal">SUM(AB181:AP181)</f>
        <v>15469241.37380982</v>
      </c>
      <c r="AB181" s="74" t="n">
        <v>3364721.34</v>
      </c>
      <c r="AC181" s="74" t="n">
        <v>0</v>
      </c>
      <c r="AD181" s="74" t="n">
        <v>0</v>
      </c>
      <c r="AE181" s="74" t="n">
        <v>0</v>
      </c>
      <c r="AF181" s="74" t="n">
        <v>441815.67</v>
      </c>
      <c r="AG181" s="74" t="n">
        <v>0</v>
      </c>
      <c r="AH181" s="74" t="n">
        <v>0</v>
      </c>
      <c r="AI181" s="74" t="n">
        <v>0</v>
      </c>
      <c r="AJ181" s="74" t="n">
        <v>9720351.96</v>
      </c>
      <c r="AK181" s="74" t="n">
        <v>0</v>
      </c>
      <c r="AL181" s="74" t="n">
        <v>0</v>
      </c>
      <c r="AM181" s="74" t="n">
        <v>0</v>
      </c>
      <c r="AN181" s="74" t="n">
        <v>1491854.325</v>
      </c>
      <c r="AO181" s="74" t="n">
        <v>154692.4137</v>
      </c>
      <c r="AP181" s="74" t="n">
        <v>295805.66510982</v>
      </c>
      <c r="AQ181" s="5" t="n">
        <f aca="false" ca="false" dt2D="false" dtr="false" t="normal">COUNTIF(AB181:AM181, "&gt;0")</f>
        <v>3</v>
      </c>
    </row>
    <row customHeight="true" ht="12.75" outlineLevel="0" r="182">
      <c r="A182" s="67" t="n">
        <f aca="false" ca="false" dt2D="false" dtr="false" t="normal">+A181+1</f>
        <v>170</v>
      </c>
      <c r="B182" s="67" t="n">
        <f aca="false" ca="false" dt2D="false" dtr="false" t="normal">+B181+1</f>
        <v>170</v>
      </c>
      <c r="C182" s="68" t="s">
        <v>279</v>
      </c>
      <c r="D182" s="67" t="s">
        <v>280</v>
      </c>
      <c r="E182" s="69" t="s">
        <v>124</v>
      </c>
      <c r="F182" s="70" t="s">
        <v>58</v>
      </c>
      <c r="G182" s="70" t="n">
        <v>4</v>
      </c>
      <c r="H182" s="70" t="n">
        <v>2</v>
      </c>
      <c r="I182" s="69" t="n">
        <v>2479.2</v>
      </c>
      <c r="J182" s="69" t="n">
        <v>1792.8</v>
      </c>
      <c r="K182" s="69" t="n">
        <v>686.4</v>
      </c>
      <c r="L182" s="71" t="n">
        <v>70</v>
      </c>
      <c r="M182" s="72" t="n">
        <v>13373449.38</v>
      </c>
      <c r="N182" s="72" t="n"/>
      <c r="O182" s="72" t="n">
        <v>0</v>
      </c>
      <c r="P182" s="72" t="n">
        <v>0</v>
      </c>
      <c r="Q182" s="72" t="n">
        <v>667443.79</v>
      </c>
      <c r="R182" s="72" t="n">
        <v>12706005.6</v>
      </c>
      <c r="S182" s="72" t="n">
        <v>0</v>
      </c>
      <c r="T182" s="69" t="n">
        <v>4722.33</v>
      </c>
      <c r="U182" s="69" t="n">
        <v>5394.26</v>
      </c>
      <c r="V182" s="70" t="n">
        <v>2025</v>
      </c>
      <c r="W182" s="74" t="n">
        <v>294504.45</v>
      </c>
      <c r="X182" s="74" t="n">
        <f aca="false" ca="false" dt2D="false" dtr="false" t="normal">+(J182*11.55+K182*23.1)*12*0.85</f>
        <v>372939.336</v>
      </c>
      <c r="Y182" s="74" t="n">
        <f aca="false" ca="false" dt2D="false" dtr="false" t="normal">+(J182*11.55+K182*23.1)*12*30</f>
        <v>13162564.8</v>
      </c>
      <c r="Z182" s="64" t="n"/>
      <c r="AA182" s="75" t="n">
        <f aca="false" ca="false" dt2D="false" dtr="false" t="normal">SUM(AB182:AP182)</f>
        <v>13373449.383209359</v>
      </c>
      <c r="AB182" s="74" t="n">
        <v>5244499.65</v>
      </c>
      <c r="AC182" s="74" t="n">
        <v>2422959.1</v>
      </c>
      <c r="AD182" s="74" t="n">
        <v>2454549.21</v>
      </c>
      <c r="AE182" s="74" t="n">
        <v>1585603.26</v>
      </c>
      <c r="AF182" s="74" t="n">
        <v>0</v>
      </c>
      <c r="AG182" s="74" t="n">
        <v>0</v>
      </c>
      <c r="AH182" s="74" t="n">
        <v>0</v>
      </c>
      <c r="AI182" s="74" t="n">
        <v>0</v>
      </c>
      <c r="AJ182" s="74" t="n">
        <v>0</v>
      </c>
      <c r="AK182" s="74" t="n">
        <v>0</v>
      </c>
      <c r="AL182" s="74" t="n">
        <v>0</v>
      </c>
      <c r="AM182" s="74" t="n">
        <v>0</v>
      </c>
      <c r="AN182" s="74" t="n">
        <v>1276081.9237</v>
      </c>
      <c r="AO182" s="74" t="n">
        <v>133734.4939</v>
      </c>
      <c r="AP182" s="74" t="n">
        <v>256021.74560936</v>
      </c>
      <c r="AQ182" s="5" t="n">
        <f aca="false" ca="false" dt2D="false" dtr="false" t="normal">COUNTIF(AB182:AM182, "&gt;0")</f>
        <v>4</v>
      </c>
    </row>
    <row customHeight="true" ht="12.75" outlineLevel="0" r="183">
      <c r="A183" s="67" t="n">
        <f aca="false" ca="false" dt2D="false" dtr="false" t="normal">+A182+1</f>
        <v>171</v>
      </c>
      <c r="B183" s="67" t="n">
        <f aca="false" ca="false" dt2D="false" dtr="false" t="normal">+B182+1</f>
        <v>171</v>
      </c>
      <c r="C183" s="68" t="s">
        <v>281</v>
      </c>
      <c r="D183" s="67" t="s">
        <v>282</v>
      </c>
      <c r="E183" s="69" t="s">
        <v>139</v>
      </c>
      <c r="F183" s="70" t="s">
        <v>58</v>
      </c>
      <c r="G183" s="70" t="n">
        <v>2</v>
      </c>
      <c r="H183" s="70" t="n">
        <v>1</v>
      </c>
      <c r="I183" s="69" t="n">
        <v>375.6</v>
      </c>
      <c r="J183" s="69" t="n">
        <v>375.6</v>
      </c>
      <c r="K183" s="69" t="n">
        <v>0</v>
      </c>
      <c r="L183" s="71" t="n">
        <v>38</v>
      </c>
      <c r="M183" s="72" t="n">
        <v>5668164.57</v>
      </c>
      <c r="N183" s="72" t="n"/>
      <c r="O183" s="72" t="n">
        <v>1713214.56</v>
      </c>
      <c r="P183" s="72" t="n">
        <v>0</v>
      </c>
      <c r="Q183" s="72" t="n">
        <v>44249.44</v>
      </c>
      <c r="R183" s="72" t="n">
        <v>141976.8</v>
      </c>
      <c r="S183" s="72" t="n">
        <v>3768723.77</v>
      </c>
      <c r="T183" s="69" t="n">
        <v>13264.86</v>
      </c>
      <c r="U183" s="69" t="n">
        <v>15090.96</v>
      </c>
      <c r="V183" s="70" t="n">
        <v>2025</v>
      </c>
      <c r="W183" s="77" t="n"/>
      <c r="X183" s="74" t="n">
        <f aca="false" ca="false" dt2D="false" dtr="false" t="normal">+(J183*11.55+K183*23.1)*12*0.85</f>
        <v>44249.436</v>
      </c>
      <c r="Y183" s="77" t="e">
        <f aca="false" ca="false" dt2D="false" dtr="false" t="normal">+(J183*11.55+K183*23.1)*12*30-'[4]Приложение №1'!$S$852</f>
        <v>#REF!</v>
      </c>
      <c r="Z183" s="64" t="n"/>
      <c r="AA183" s="74" t="n">
        <f aca="false" ca="false" dt2D="false" dtr="false" t="normal">SUM(AB183:AP183)</f>
        <v>5668164.56610516</v>
      </c>
      <c r="AB183" s="74" t="n">
        <v>0</v>
      </c>
      <c r="AC183" s="74" t="n">
        <v>880860.54</v>
      </c>
      <c r="AD183" s="74" t="n">
        <v>0</v>
      </c>
      <c r="AE183" s="74" t="n">
        <v>0</v>
      </c>
      <c r="AF183" s="74" t="n">
        <v>0</v>
      </c>
      <c r="AG183" s="74" t="n">
        <v>0</v>
      </c>
      <c r="AH183" s="74" t="n">
        <v>0</v>
      </c>
      <c r="AI183" s="74" t="n">
        <v>0</v>
      </c>
      <c r="AJ183" s="74" t="n">
        <v>4101421.41</v>
      </c>
      <c r="AK183" s="74" t="n">
        <v>0</v>
      </c>
      <c r="AL183" s="74" t="n">
        <v>0</v>
      </c>
      <c r="AM183" s="74" t="n">
        <v>0</v>
      </c>
      <c r="AN183" s="74" t="n">
        <v>520248.5549</v>
      </c>
      <c r="AO183" s="74" t="n">
        <v>56681.6457</v>
      </c>
      <c r="AP183" s="74" t="n">
        <v>108952.41550516</v>
      </c>
      <c r="AQ183" s="5" t="n">
        <f aca="false" ca="false" dt2D="false" dtr="false" t="normal">COUNTIF(AB183:AM183, "&gt;0")</f>
        <v>2</v>
      </c>
    </row>
    <row customFormat="true" ht="12.75" outlineLevel="0" r="184" s="81">
      <c r="A184" s="82" t="n"/>
      <c r="B184" s="82" t="n"/>
      <c r="C184" s="82" t="n"/>
      <c r="D184" s="58" t="n">
        <v>2026</v>
      </c>
      <c r="E184" s="83" t="n"/>
      <c r="F184" s="84" t="n"/>
      <c r="G184" s="84" t="n"/>
      <c r="H184" s="84" t="n"/>
      <c r="I184" s="59" t="n">
        <f aca="false" ca="false" dt2D="false" dtr="false" t="normal">SUM(I185:I488)</f>
        <v>695274.6300000001</v>
      </c>
      <c r="J184" s="59" t="n">
        <f aca="false" ca="false" dt2D="false" dtr="false" t="normal">SUM(J185:J488)</f>
        <v>659485.1699999999</v>
      </c>
      <c r="K184" s="59" t="n">
        <f aca="false" ca="false" dt2D="false" dtr="false" t="normal">SUM(K185:K488)</f>
        <v>35597.26000000002</v>
      </c>
      <c r="L184" s="59" t="n">
        <f aca="false" ca="false" dt2D="false" dtr="false" t="normal">SUM(L185:L488)</f>
        <v>28350</v>
      </c>
      <c r="M184" s="60" t="n">
        <v>4674264526.63</v>
      </c>
      <c r="N184" s="60" t="n"/>
      <c r="O184" s="60" t="n">
        <v>444755620</v>
      </c>
      <c r="P184" s="60" t="n">
        <v>0</v>
      </c>
      <c r="Q184" s="60" t="n">
        <v>173668618.9</v>
      </c>
      <c r="R184" s="60" t="n">
        <v>1465571590.73</v>
      </c>
      <c r="S184" s="60" t="n">
        <v>2590268697</v>
      </c>
      <c r="T184" s="59" t="n">
        <v>2554641.06</v>
      </c>
      <c r="U184" s="59" t="n">
        <v>2930333.57</v>
      </c>
      <c r="V184" s="59" t="n"/>
      <c r="W184" s="61" t="n"/>
      <c r="X184" s="61" t="n"/>
      <c r="Y184" s="61" t="n"/>
      <c r="Z184" s="62" t="n"/>
      <c r="AA184" s="65" t="n">
        <f aca="false" ca="false" dt2D="false" dtr="false" t="normal">SUM(AA185:AA488)</f>
        <v>4674264526.627455</v>
      </c>
      <c r="AB184" s="65" t="n">
        <f aca="false" ca="false" dt2D="false" dtr="false" t="normal">SUM(AB185:AB488)</f>
        <v>638101665.8299999</v>
      </c>
      <c r="AC184" s="65" t="n">
        <f aca="false" ca="false" dt2D="false" dtr="false" t="normal">SUM(AC185:AC488)</f>
        <v>354774206.2900001</v>
      </c>
      <c r="AD184" s="65" t="n">
        <f aca="false" ca="false" dt2D="false" dtr="false" t="normal">SUM(AD185:AD488)</f>
        <v>286498437.29</v>
      </c>
      <c r="AE184" s="65" t="n">
        <f aca="false" ca="false" dt2D="false" dtr="false" t="normal">SUM(AE185:AE488)</f>
        <v>204383741.25000006</v>
      </c>
      <c r="AF184" s="65" t="n">
        <f aca="false" ca="false" dt2D="false" dtr="false" t="normal">SUM(AF185:AF488)</f>
        <v>86351174.68999998</v>
      </c>
      <c r="AG184" s="65" t="n">
        <f aca="false" ca="false" dt2D="false" dtr="false" t="normal">SUM(AG185:AG488)</f>
        <v>0</v>
      </c>
      <c r="AH184" s="65" t="n">
        <f aca="false" ca="false" dt2D="false" dtr="false" t="normal">SUM(AH185:AH488)</f>
        <v>0</v>
      </c>
      <c r="AI184" s="65" t="n">
        <f aca="false" ca="false" dt2D="false" dtr="false" t="normal">SUM(AI185:AI488)</f>
        <v>16049854.2</v>
      </c>
      <c r="AJ184" s="65" t="n">
        <f aca="false" ca="false" dt2D="false" dtr="false" t="normal">SUM(AJ185:AJ488)</f>
        <v>798980067.5000002</v>
      </c>
      <c r="AK184" s="65" t="n">
        <f aca="false" ca="false" dt2D="false" dtr="false" t="normal">SUM(AK185:AK488)</f>
        <v>232271412.44000006</v>
      </c>
      <c r="AL184" s="65" t="n">
        <f aca="false" ca="false" dt2D="false" dtr="false" t="normal">SUM(AL185:AL488)</f>
        <v>932315917.8999999</v>
      </c>
      <c r="AM184" s="65" t="n">
        <f aca="false" ca="false" dt2D="false" dtr="false" t="normal">SUM(AM185:AM488)</f>
        <v>513255988.31999993</v>
      </c>
      <c r="AN184" s="65" t="n">
        <f aca="false" ca="false" dt2D="false" dtr="false" t="normal">SUM(AN185:AN488)</f>
        <v>475690218.05160016</v>
      </c>
      <c r="AO184" s="65" t="n">
        <f aca="false" ca="false" dt2D="false" dtr="false" t="normal">SUM(AO185:AO488)</f>
        <v>46742645.26779998</v>
      </c>
      <c r="AP184" s="65" t="n">
        <f aca="false" ca="false" dt2D="false" dtr="false" t="normal">SUM(AP185:AP488)</f>
        <v>88849197.59805688</v>
      </c>
      <c r="AQ184" s="66" t="n">
        <f aca="false" ca="false" dt2D="false" dtr="false" t="normal">SUM(AQ185:AQ488)</f>
        <v>902</v>
      </c>
    </row>
    <row outlineLevel="0" r="185">
      <c r="A185" s="67" t="n">
        <f aca="false" ca="false" dt2D="false" dtr="false" t="normal">+A183+1</f>
        <v>172</v>
      </c>
      <c r="B185" s="67" t="n">
        <v>1</v>
      </c>
      <c r="C185" s="68" t="s">
        <v>207</v>
      </c>
      <c r="D185" s="67" t="s">
        <v>283</v>
      </c>
      <c r="E185" s="69" t="s">
        <v>141</v>
      </c>
      <c r="F185" s="70" t="s">
        <v>58</v>
      </c>
      <c r="G185" s="70" t="n">
        <v>2</v>
      </c>
      <c r="H185" s="70" t="n">
        <v>2</v>
      </c>
      <c r="I185" s="69" t="n">
        <v>927.95</v>
      </c>
      <c r="J185" s="69" t="n">
        <v>674.19</v>
      </c>
      <c r="K185" s="69" t="n">
        <v>253.76</v>
      </c>
      <c r="L185" s="71" t="n">
        <v>21</v>
      </c>
      <c r="M185" s="72" t="n">
        <v>7881413.41</v>
      </c>
      <c r="N185" s="72" t="n"/>
      <c r="O185" s="72" t="n">
        <v>704292.9</v>
      </c>
      <c r="P185" s="72" t="n">
        <v>0</v>
      </c>
      <c r="Q185" s="72" t="n">
        <v>774000.62</v>
      </c>
      <c r="R185" s="72" t="n">
        <v>4913550.17</v>
      </c>
      <c r="S185" s="72" t="n">
        <v>1489569.54</v>
      </c>
      <c r="T185" s="69" t="n">
        <v>7444.14</v>
      </c>
      <c r="U185" s="69" t="n">
        <v>8493.36</v>
      </c>
      <c r="V185" s="70" t="n">
        <v>2026</v>
      </c>
      <c r="W185" s="74" t="n">
        <v>634783.48</v>
      </c>
      <c r="X185" s="74" t="n">
        <f aca="false" ca="false" dt2D="false" dtr="false" t="normal">+(J185*11.55+K185*23.1)*12*0.85</f>
        <v>139217.2551</v>
      </c>
      <c r="Y185" s="74" t="n">
        <f aca="false" ca="false" dt2D="false" dtr="false" t="normal">+(J185*11.55+K185*23.1)*12*30</f>
        <v>4913550.180000001</v>
      </c>
      <c r="Z185" s="64" t="n"/>
      <c r="AA185" s="74" t="n">
        <f aca="false" ca="false" dt2D="false" dtr="false" t="normal">SUM(AB185:AP185)</f>
        <v>7881413.41188464</v>
      </c>
      <c r="AB185" s="74" t="n">
        <v>3228610.86</v>
      </c>
      <c r="AC185" s="74" t="n">
        <v>1964560.68</v>
      </c>
      <c r="AD185" s="74" t="n">
        <v>925706.22</v>
      </c>
      <c r="AE185" s="74" t="n">
        <v>788909.17</v>
      </c>
      <c r="AF185" s="74" t="n">
        <v>0</v>
      </c>
      <c r="AG185" s="74" t="n">
        <v>0</v>
      </c>
      <c r="AH185" s="74" t="n">
        <v>0</v>
      </c>
      <c r="AI185" s="74" t="n">
        <v>0</v>
      </c>
      <c r="AJ185" s="74" t="n">
        <v>0</v>
      </c>
      <c r="AK185" s="74" t="n">
        <v>0</v>
      </c>
      <c r="AL185" s="74" t="n">
        <v>0</v>
      </c>
      <c r="AM185" s="74" t="n">
        <v>0</v>
      </c>
      <c r="AN185" s="74" t="n">
        <v>743753.0383</v>
      </c>
      <c r="AO185" s="74" t="n">
        <v>78814.1341</v>
      </c>
      <c r="AP185" s="74" t="n">
        <v>151059.30948464</v>
      </c>
      <c r="AQ185" s="5" t="n">
        <f aca="false" ca="false" dt2D="false" dtr="false" t="normal">COUNTIF(AB185:AM185, "&gt;0")</f>
        <v>4</v>
      </c>
    </row>
    <row customHeight="true" ht="12.75" outlineLevel="0" r="186">
      <c r="A186" s="67" t="n">
        <f aca="false" ca="false" dt2D="false" dtr="false" t="normal">+A185+1</f>
        <v>173</v>
      </c>
      <c r="B186" s="67" t="n">
        <f aca="false" ca="false" dt2D="false" dtr="false" t="normal">+B185+1</f>
        <v>2</v>
      </c>
      <c r="C186" s="68" t="s">
        <v>207</v>
      </c>
      <c r="D186" s="67" t="s">
        <v>284</v>
      </c>
      <c r="E186" s="69" t="s">
        <v>285</v>
      </c>
      <c r="F186" s="70" t="s">
        <v>58</v>
      </c>
      <c r="G186" s="70" t="n">
        <v>2</v>
      </c>
      <c r="H186" s="70" t="n">
        <v>2</v>
      </c>
      <c r="I186" s="69" t="n">
        <v>512.42</v>
      </c>
      <c r="J186" s="69" t="n">
        <v>512.42</v>
      </c>
      <c r="K186" s="69" t="n">
        <v>0</v>
      </c>
      <c r="L186" s="71" t="n">
        <v>28</v>
      </c>
      <c r="M186" s="72" t="n">
        <v>1832501.04</v>
      </c>
      <c r="N186" s="72" t="n"/>
      <c r="O186" s="72" t="n">
        <v>0</v>
      </c>
      <c r="P186" s="72" t="n">
        <v>0</v>
      </c>
      <c r="Q186" s="72" t="n">
        <v>299580.31</v>
      </c>
      <c r="R186" s="72" t="n">
        <v>1532920.73</v>
      </c>
      <c r="S186" s="72" t="n">
        <v>0</v>
      </c>
      <c r="T186" s="69" t="n">
        <v>3114.68</v>
      </c>
      <c r="U186" s="69" t="n">
        <v>3576.17</v>
      </c>
      <c r="V186" s="70" t="n">
        <v>2026</v>
      </c>
      <c r="W186" s="74" t="n">
        <v>239212.11</v>
      </c>
      <c r="X186" s="74" t="n">
        <f aca="false" ca="false" dt2D="false" dtr="false" t="normal">+(J186*11.55+K186*23.1)*12*0.85</f>
        <v>60368.20019999999</v>
      </c>
      <c r="Y186" s="74" t="n">
        <f aca="false" ca="false" dt2D="false" dtr="false" t="normal">+(J186*11.55+K186*23.1)*12*30</f>
        <v>2130642.36</v>
      </c>
      <c r="Z186" s="64" t="n"/>
      <c r="AA186" s="74" t="n">
        <f aca="false" ca="false" dt2D="false" dtr="false" t="normal">SUM(AB186:AP186)</f>
        <v>1832501.03791738</v>
      </c>
      <c r="AB186" s="74" t="n">
        <v>0</v>
      </c>
      <c r="AC186" s="74" t="n">
        <v>1084843.14</v>
      </c>
      <c r="AD186" s="74" t="n">
        <v>511180.97</v>
      </c>
      <c r="AE186" s="74" t="n">
        <v>0</v>
      </c>
      <c r="AF186" s="74" t="n">
        <v>0</v>
      </c>
      <c r="AG186" s="74" t="n">
        <v>0</v>
      </c>
      <c r="AH186" s="74" t="n">
        <v>0</v>
      </c>
      <c r="AI186" s="74" t="n">
        <v>0</v>
      </c>
      <c r="AJ186" s="74" t="n">
        <v>0</v>
      </c>
      <c r="AK186" s="74" t="n">
        <v>0</v>
      </c>
      <c r="AL186" s="74" t="n">
        <v>0</v>
      </c>
      <c r="AM186" s="74" t="n">
        <v>0</v>
      </c>
      <c r="AN186" s="74" t="n">
        <v>183250.103</v>
      </c>
      <c r="AO186" s="74" t="n">
        <v>18325.0103</v>
      </c>
      <c r="AP186" s="74" t="n">
        <v>34901.81461738</v>
      </c>
      <c r="AQ186" s="5" t="n">
        <f aca="false" ca="false" dt2D="false" dtr="false" t="normal">COUNTIF(AB186:AM186, "&gt;0")</f>
        <v>2</v>
      </c>
    </row>
    <row customHeight="true" ht="12.75" outlineLevel="0" r="187">
      <c r="A187" s="67" t="n">
        <f aca="false" ca="false" dt2D="false" dtr="false" t="normal">+A186+1</f>
        <v>174</v>
      </c>
      <c r="B187" s="67" t="n">
        <f aca="false" ca="false" dt2D="false" dtr="false" t="normal">+B186+1</f>
        <v>3</v>
      </c>
      <c r="C187" s="68" t="s">
        <v>207</v>
      </c>
      <c r="D187" s="67" t="s">
        <v>286</v>
      </c>
      <c r="E187" s="69" t="s">
        <v>285</v>
      </c>
      <c r="F187" s="70" t="s">
        <v>58</v>
      </c>
      <c r="G187" s="70" t="n">
        <v>2</v>
      </c>
      <c r="H187" s="70" t="n">
        <v>2</v>
      </c>
      <c r="I187" s="69" t="n">
        <v>631.76</v>
      </c>
      <c r="J187" s="69" t="n">
        <v>631.76</v>
      </c>
      <c r="K187" s="69" t="n">
        <v>0</v>
      </c>
      <c r="L187" s="71" t="n">
        <v>36</v>
      </c>
      <c r="M187" s="72" t="n">
        <v>2259281.16</v>
      </c>
      <c r="N187" s="72" t="n"/>
      <c r="O187" s="72" t="n">
        <v>0</v>
      </c>
      <c r="P187" s="72" t="n">
        <v>0</v>
      </c>
      <c r="Q187" s="72" t="n">
        <v>342574.59</v>
      </c>
      <c r="R187" s="72" t="n">
        <v>1916706.57</v>
      </c>
      <c r="S187" s="72" t="n">
        <v>0</v>
      </c>
      <c r="T187" s="69" t="n">
        <v>3114.68</v>
      </c>
      <c r="U187" s="69" t="n">
        <v>3576.17</v>
      </c>
      <c r="V187" s="70" t="n">
        <v>2026</v>
      </c>
      <c r="W187" s="74" t="n">
        <v>268146.94</v>
      </c>
      <c r="X187" s="74" t="n">
        <f aca="false" ca="false" dt2D="false" dtr="false" t="normal">+(J187*11.55+K187*23.1)*12*0.85</f>
        <v>74427.6456</v>
      </c>
      <c r="Y187" s="74" t="n">
        <f aca="false" ca="false" dt2D="false" dtr="false" t="normal">+(J187*11.55+K187*23.1)*12*30</f>
        <v>2626858.08</v>
      </c>
      <c r="Z187" s="64" t="n"/>
      <c r="AA187" s="74" t="n">
        <f aca="false" ca="false" dt2D="false" dtr="false" t="normal">SUM(AB187:AP187)</f>
        <v>2259281.15657336</v>
      </c>
      <c r="AB187" s="74" t="n">
        <v>0</v>
      </c>
      <c r="AC187" s="74" t="n">
        <v>1337497.55</v>
      </c>
      <c r="AD187" s="74" t="n">
        <v>630232.41</v>
      </c>
      <c r="AE187" s="74" t="n">
        <v>0</v>
      </c>
      <c r="AF187" s="74" t="n">
        <v>0</v>
      </c>
      <c r="AG187" s="74" t="n">
        <v>0</v>
      </c>
      <c r="AH187" s="74" t="n">
        <v>0</v>
      </c>
      <c r="AI187" s="74" t="n">
        <v>0</v>
      </c>
      <c r="AJ187" s="74" t="n">
        <v>0</v>
      </c>
      <c r="AK187" s="74" t="n">
        <v>0</v>
      </c>
      <c r="AL187" s="74" t="n">
        <v>0</v>
      </c>
      <c r="AM187" s="74" t="n">
        <v>0</v>
      </c>
      <c r="AN187" s="74" t="n">
        <v>225928.116</v>
      </c>
      <c r="AO187" s="74" t="n">
        <v>22592.8116</v>
      </c>
      <c r="AP187" s="74" t="n">
        <v>43030.26897336</v>
      </c>
      <c r="AQ187" s="5" t="n">
        <f aca="false" ca="false" dt2D="false" dtr="false" t="normal">COUNTIF(AB187:AM187, "&gt;0")</f>
        <v>2</v>
      </c>
    </row>
    <row customHeight="true" ht="12.75" outlineLevel="0" r="188">
      <c r="A188" s="67" t="n">
        <f aca="false" ca="false" dt2D="false" dtr="false" t="normal">+A187+1</f>
        <v>175</v>
      </c>
      <c r="B188" s="67" t="n">
        <f aca="false" ca="false" dt2D="false" dtr="false" t="normal">+B187+1</f>
        <v>4</v>
      </c>
      <c r="C188" s="68" t="s">
        <v>207</v>
      </c>
      <c r="D188" s="67" t="s">
        <v>287</v>
      </c>
      <c r="E188" s="69" t="s">
        <v>134</v>
      </c>
      <c r="F188" s="70" t="s">
        <v>58</v>
      </c>
      <c r="G188" s="70" t="n">
        <v>2</v>
      </c>
      <c r="H188" s="70" t="n">
        <v>2</v>
      </c>
      <c r="I188" s="69" t="n">
        <v>694.33</v>
      </c>
      <c r="J188" s="69" t="n">
        <v>694.33</v>
      </c>
      <c r="K188" s="69" t="n">
        <v>0</v>
      </c>
      <c r="L188" s="71" t="n">
        <v>32</v>
      </c>
      <c r="M188" s="72" t="n">
        <v>2483042.11</v>
      </c>
      <c r="N188" s="72" t="n"/>
      <c r="O188" s="72" t="n">
        <v>0</v>
      </c>
      <c r="P188" s="72" t="n">
        <v>0</v>
      </c>
      <c r="Q188" s="72" t="n">
        <v>435548.25</v>
      </c>
      <c r="R188" s="72" t="n">
        <v>2047493.87</v>
      </c>
      <c r="S188" s="72" t="n">
        <v>0</v>
      </c>
      <c r="T188" s="69" t="n">
        <v>3114.68</v>
      </c>
      <c r="U188" s="69" t="n">
        <v>3576.17</v>
      </c>
      <c r="V188" s="70" t="n">
        <v>2026</v>
      </c>
      <c r="W188" s="74" t="n">
        <v>353749.23</v>
      </c>
      <c r="X188" s="74" t="n">
        <f aca="false" ca="false" dt2D="false" dtr="false" t="normal">+(J188*11.55+K188*23.1)*12*0.85</f>
        <v>81799.0173</v>
      </c>
      <c r="Y188" s="74" t="n">
        <f aca="false" ca="false" dt2D="false" dtr="false" t="normal">+(J188*11.55+K188*23.1)*12*30</f>
        <v>2887024.14</v>
      </c>
      <c r="Z188" s="64" t="n"/>
      <c r="AA188" s="74" t="n">
        <f aca="false" ca="false" dt2D="false" dtr="false" t="normal">SUM(AB188:AP188)</f>
        <v>2483042.11341752</v>
      </c>
      <c r="AB188" s="74" t="n">
        <v>0</v>
      </c>
      <c r="AC188" s="74" t="n">
        <v>1469964.35</v>
      </c>
      <c r="AD188" s="74" t="n">
        <v>692651.11</v>
      </c>
      <c r="AE188" s="74" t="n">
        <v>0</v>
      </c>
      <c r="AF188" s="74" t="n">
        <v>0</v>
      </c>
      <c r="AG188" s="74" t="n">
        <v>0</v>
      </c>
      <c r="AH188" s="74" t="n">
        <v>0</v>
      </c>
      <c r="AI188" s="74" t="n">
        <v>0</v>
      </c>
      <c r="AJ188" s="74" t="n">
        <v>0</v>
      </c>
      <c r="AK188" s="74" t="n">
        <v>0</v>
      </c>
      <c r="AL188" s="74" t="n">
        <v>0</v>
      </c>
      <c r="AM188" s="74" t="n">
        <v>0</v>
      </c>
      <c r="AN188" s="74" t="n">
        <v>248304.212</v>
      </c>
      <c r="AO188" s="74" t="n">
        <v>24830.4212</v>
      </c>
      <c r="AP188" s="74" t="n">
        <v>47292.02021752</v>
      </c>
      <c r="AQ188" s="5" t="n">
        <f aca="false" ca="false" dt2D="false" dtr="false" t="normal">COUNTIF(AB188:AM188, "&gt;0")</f>
        <v>2</v>
      </c>
    </row>
    <row customHeight="true" ht="12.75" outlineLevel="0" r="189">
      <c r="A189" s="67" t="n">
        <f aca="false" ca="false" dt2D="false" dtr="false" t="normal">+A188+1</f>
        <v>176</v>
      </c>
      <c r="B189" s="67" t="n">
        <f aca="false" ca="false" dt2D="false" dtr="false" t="normal">+B188+1</f>
        <v>5</v>
      </c>
      <c r="C189" s="68" t="s">
        <v>207</v>
      </c>
      <c r="D189" s="67" t="s">
        <v>288</v>
      </c>
      <c r="E189" s="69" t="s">
        <v>171</v>
      </c>
      <c r="F189" s="70" t="s">
        <v>58</v>
      </c>
      <c r="G189" s="70" t="n">
        <v>2</v>
      </c>
      <c r="H189" s="70" t="n">
        <v>2</v>
      </c>
      <c r="I189" s="69" t="n">
        <v>719.65</v>
      </c>
      <c r="J189" s="69" t="n">
        <v>719.65</v>
      </c>
      <c r="K189" s="69" t="n">
        <v>0</v>
      </c>
      <c r="L189" s="71" t="n">
        <v>30</v>
      </c>
      <c r="M189" s="72" t="n">
        <v>6112246.52</v>
      </c>
      <c r="N189" s="72" t="n"/>
      <c r="O189" s="72" t="n">
        <v>863923</v>
      </c>
      <c r="P189" s="72" t="n">
        <v>0</v>
      </c>
      <c r="Q189" s="72" t="n">
        <v>417979.91</v>
      </c>
      <c r="R189" s="72" t="n">
        <v>2992304.7</v>
      </c>
      <c r="S189" s="72" t="n">
        <v>1838038.86</v>
      </c>
      <c r="T189" s="69" t="n">
        <v>7444.14</v>
      </c>
      <c r="U189" s="69" t="n">
        <v>8493.36</v>
      </c>
      <c r="V189" s="70" t="n">
        <v>2026</v>
      </c>
      <c r="W189" s="74" t="n">
        <v>333197.94</v>
      </c>
      <c r="X189" s="74" t="n">
        <f aca="false" ca="false" dt2D="false" dtr="false" t="normal">+(J189*11.55+K189*23.1)*12*0.85</f>
        <v>84781.9665</v>
      </c>
      <c r="Y189" s="74" t="n">
        <f aca="false" ca="false" dt2D="false" dtr="false" t="normal">+(J189*11.55+K189*23.1)*12*30</f>
        <v>2992304.7</v>
      </c>
      <c r="Z189" s="64" t="n"/>
      <c r="AA189" s="74" t="n">
        <f aca="false" ca="false" dt2D="false" dtr="false" t="normal">SUM(AB189:AP189)</f>
        <v>6112246.5222257</v>
      </c>
      <c r="AB189" s="74" t="n">
        <v>2503873.92</v>
      </c>
      <c r="AC189" s="74" t="n">
        <v>1523569.26</v>
      </c>
      <c r="AD189" s="74" t="n">
        <v>717909.88</v>
      </c>
      <c r="AE189" s="74" t="n">
        <v>611820.13</v>
      </c>
      <c r="AF189" s="74" t="n">
        <v>0</v>
      </c>
      <c r="AG189" s="74" t="n">
        <v>0</v>
      </c>
      <c r="AH189" s="74" t="n">
        <v>0</v>
      </c>
      <c r="AI189" s="74" t="n">
        <v>0</v>
      </c>
      <c r="AJ189" s="74" t="n">
        <v>0</v>
      </c>
      <c r="AK189" s="74" t="n">
        <v>0</v>
      </c>
      <c r="AL189" s="74" t="n">
        <v>0</v>
      </c>
      <c r="AM189" s="74" t="n">
        <v>0</v>
      </c>
      <c r="AN189" s="74" t="n">
        <v>576800.3392</v>
      </c>
      <c r="AO189" s="74" t="n">
        <v>61122.4653</v>
      </c>
      <c r="AP189" s="74" t="n">
        <v>117150.5277257</v>
      </c>
      <c r="AQ189" s="5" t="n">
        <f aca="false" ca="false" dt2D="false" dtr="false" t="normal">COUNTIF(AB189:AM189, "&gt;0")</f>
        <v>4</v>
      </c>
    </row>
    <row customHeight="true" ht="12.75" outlineLevel="0" r="190">
      <c r="A190" s="67" t="n">
        <f aca="false" ca="false" dt2D="false" dtr="false" t="normal">+A189+1</f>
        <v>177</v>
      </c>
      <c r="B190" s="67" t="n">
        <f aca="false" ca="false" dt2D="false" dtr="false" t="normal">+B189+1</f>
        <v>6</v>
      </c>
      <c r="C190" s="68" t="s">
        <v>207</v>
      </c>
      <c r="D190" s="67" t="s">
        <v>289</v>
      </c>
      <c r="E190" s="69" t="s">
        <v>264</v>
      </c>
      <c r="F190" s="70" t="s">
        <v>58</v>
      </c>
      <c r="G190" s="70" t="n">
        <v>2</v>
      </c>
      <c r="H190" s="70" t="n">
        <v>2</v>
      </c>
      <c r="I190" s="69" t="n">
        <v>728.6</v>
      </c>
      <c r="J190" s="69" t="n">
        <v>728.6</v>
      </c>
      <c r="K190" s="69" t="n">
        <v>0</v>
      </c>
      <c r="L190" s="71" t="n">
        <v>25</v>
      </c>
      <c r="M190" s="72" t="n">
        <v>5452244.95</v>
      </c>
      <c r="N190" s="72" t="n"/>
      <c r="O190" s="72" t="n">
        <v>623525.95</v>
      </c>
      <c r="P190" s="72" t="n">
        <v>0</v>
      </c>
      <c r="Q190" s="72" t="n">
        <v>475470.37</v>
      </c>
      <c r="R190" s="72" t="n">
        <v>3029518.8</v>
      </c>
      <c r="S190" s="72" t="n">
        <v>1323729.83</v>
      </c>
      <c r="T190" s="69" t="n">
        <v>6593.97</v>
      </c>
      <c r="U190" s="69" t="n">
        <v>7483.18</v>
      </c>
      <c r="V190" s="70" t="n">
        <v>2026</v>
      </c>
      <c r="W190" s="74" t="n">
        <v>389634</v>
      </c>
      <c r="X190" s="74" t="n">
        <f aca="false" ca="false" dt2D="false" dtr="false" t="normal">+(J190*11.55+K190*23.1)*12*0.85</f>
        <v>85836.366</v>
      </c>
      <c r="Y190" s="74" t="n">
        <f aca="false" ca="false" dt2D="false" dtr="false" t="normal">+(J190*11.55+K190*23.1)*12*30</f>
        <v>3029518.8</v>
      </c>
      <c r="Z190" s="64" t="n"/>
      <c r="AA190" s="74" t="n">
        <f aca="false" ca="false" dt2D="false" dtr="false" t="normal">SUM(AB190:AP190)</f>
        <v>5452244.94714342</v>
      </c>
      <c r="AB190" s="74" t="n">
        <v>2535013.6</v>
      </c>
      <c r="AC190" s="74" t="n">
        <v>1542517.29</v>
      </c>
      <c r="AD190" s="74" t="n">
        <v>726838.24</v>
      </c>
      <c r="AE190" s="74" t="n">
        <v>0</v>
      </c>
      <c r="AF190" s="74" t="n">
        <v>0</v>
      </c>
      <c r="AG190" s="74" t="n">
        <v>0</v>
      </c>
      <c r="AH190" s="74" t="n">
        <v>0</v>
      </c>
      <c r="AI190" s="74" t="n">
        <v>0</v>
      </c>
      <c r="AJ190" s="74" t="n">
        <v>0</v>
      </c>
      <c r="AK190" s="74" t="n">
        <v>0</v>
      </c>
      <c r="AL190" s="74" t="n">
        <v>0</v>
      </c>
      <c r="AM190" s="74" t="n">
        <v>0</v>
      </c>
      <c r="AN190" s="74" t="n">
        <v>488291.5452</v>
      </c>
      <c r="AO190" s="74" t="n">
        <v>54522.4495</v>
      </c>
      <c r="AP190" s="74" t="n">
        <v>105061.82244342</v>
      </c>
      <c r="AQ190" s="5" t="n">
        <f aca="false" ca="false" dt2D="false" dtr="false" t="normal">COUNTIF(AB190:AM190, "&gt;0")</f>
        <v>3</v>
      </c>
    </row>
    <row customHeight="true" ht="12.75" outlineLevel="0" r="191">
      <c r="A191" s="67" t="n">
        <f aca="false" ca="false" dt2D="false" dtr="false" t="normal">+A190+1</f>
        <v>178</v>
      </c>
      <c r="B191" s="67" t="n">
        <f aca="false" ca="false" dt2D="false" dtr="false" t="normal">+B190+1</f>
        <v>7</v>
      </c>
      <c r="C191" s="68" t="s">
        <v>207</v>
      </c>
      <c r="D191" s="67" t="s">
        <v>290</v>
      </c>
      <c r="E191" s="69" t="s">
        <v>285</v>
      </c>
      <c r="F191" s="70" t="s">
        <v>58</v>
      </c>
      <c r="G191" s="70" t="n">
        <v>2</v>
      </c>
      <c r="H191" s="70" t="n">
        <v>2</v>
      </c>
      <c r="I191" s="69" t="n">
        <v>624.79</v>
      </c>
      <c r="J191" s="69" t="n">
        <v>624.79</v>
      </c>
      <c r="K191" s="69" t="n">
        <v>0</v>
      </c>
      <c r="L191" s="71" t="n">
        <v>34</v>
      </c>
      <c r="M191" s="72" t="n">
        <v>5306566.4</v>
      </c>
      <c r="N191" s="72" t="n"/>
      <c r="O191" s="72" t="n">
        <v>813347.25</v>
      </c>
      <c r="P191" s="72" t="n">
        <v>0</v>
      </c>
      <c r="Q191" s="72" t="n">
        <v>183002.4</v>
      </c>
      <c r="R191" s="72" t="n">
        <v>2597876.82</v>
      </c>
      <c r="S191" s="72" t="n">
        <v>1712339.93</v>
      </c>
      <c r="T191" s="69" t="n">
        <v>7444.14</v>
      </c>
      <c r="U191" s="69" t="n">
        <v>8493.36</v>
      </c>
      <c r="V191" s="70" t="n">
        <v>2026</v>
      </c>
      <c r="W191" s="74" t="n">
        <v>109395.89</v>
      </c>
      <c r="X191" s="74" t="n">
        <f aca="false" ca="false" dt2D="false" dtr="false" t="normal">+(J191*11.55+K191*23.1)*12*0.85</f>
        <v>73606.5099</v>
      </c>
      <c r="Y191" s="74" t="n">
        <f aca="false" ca="false" dt2D="false" dtr="false" t="normal">+(J191*11.55+K191*23.1)*12*30</f>
        <v>2597876.82</v>
      </c>
      <c r="Z191" s="64" t="n"/>
      <c r="AA191" s="74" t="n">
        <f aca="false" ca="false" dt2D="false" dtr="false" t="normal">SUM(AB191:AP191)</f>
        <v>5306566.398337119</v>
      </c>
      <c r="AB191" s="74" t="n">
        <v>2173828.09</v>
      </c>
      <c r="AC191" s="74" t="n">
        <v>1322741.39</v>
      </c>
      <c r="AD191" s="74" t="n">
        <v>623279.26</v>
      </c>
      <c r="AE191" s="74" t="n">
        <v>531173.62</v>
      </c>
      <c r="AF191" s="74" t="n">
        <v>0</v>
      </c>
      <c r="AG191" s="74" t="n">
        <v>0</v>
      </c>
      <c r="AH191" s="74" t="n">
        <v>0</v>
      </c>
      <c r="AI191" s="74" t="n">
        <v>0</v>
      </c>
      <c r="AJ191" s="74" t="n">
        <v>0</v>
      </c>
      <c r="AK191" s="74" t="n">
        <v>0</v>
      </c>
      <c r="AL191" s="74" t="n">
        <v>0</v>
      </c>
      <c r="AM191" s="74" t="n">
        <v>0</v>
      </c>
      <c r="AN191" s="74" t="n">
        <v>500769.9352</v>
      </c>
      <c r="AO191" s="74" t="n">
        <v>53065.664</v>
      </c>
      <c r="AP191" s="74" t="n">
        <v>101708.43913712</v>
      </c>
      <c r="AQ191" s="5" t="n">
        <f aca="false" ca="false" dt2D="false" dtr="false" t="normal">COUNTIF(AB191:AM191, "&gt;0")</f>
        <v>4</v>
      </c>
    </row>
    <row customHeight="true" ht="12.75" outlineLevel="0" r="192">
      <c r="A192" s="67" t="n">
        <f aca="false" ca="false" dt2D="false" dtr="false" t="normal">+A191+1</f>
        <v>179</v>
      </c>
      <c r="B192" s="67" t="n">
        <f aca="false" ca="false" dt2D="false" dtr="false" t="normal">+B191+1</f>
        <v>8</v>
      </c>
      <c r="C192" s="68" t="s">
        <v>207</v>
      </c>
      <c r="D192" s="67" t="s">
        <v>291</v>
      </c>
      <c r="E192" s="69" t="s">
        <v>266</v>
      </c>
      <c r="F192" s="70" t="s">
        <v>58</v>
      </c>
      <c r="G192" s="70" t="n">
        <v>2</v>
      </c>
      <c r="H192" s="70" t="n">
        <v>2</v>
      </c>
      <c r="I192" s="69" t="n">
        <v>667.89</v>
      </c>
      <c r="J192" s="69" t="n">
        <v>667.89</v>
      </c>
      <c r="K192" s="69" t="n">
        <v>0</v>
      </c>
      <c r="L192" s="71" t="n">
        <v>23</v>
      </c>
      <c r="M192" s="72" t="n">
        <v>5672630.21</v>
      </c>
      <c r="N192" s="72" t="n"/>
      <c r="O192" s="72" t="n">
        <v>1782871.1</v>
      </c>
      <c r="P192" s="72" t="n">
        <v>0</v>
      </c>
      <c r="Q192" s="72" t="n">
        <v>78684.12</v>
      </c>
      <c r="R192" s="72" t="n">
        <v>252462.42</v>
      </c>
      <c r="S192" s="72" t="n">
        <v>3558612.57</v>
      </c>
      <c r="T192" s="69" t="n">
        <v>7444.14</v>
      </c>
      <c r="U192" s="69" t="n">
        <v>8493.36</v>
      </c>
      <c r="V192" s="70" t="n">
        <v>2026</v>
      </c>
      <c r="W192" s="74" t="n"/>
      <c r="X192" s="74" t="n">
        <f aca="false" ca="false" dt2D="false" dtr="false" t="normal">+(J192*11.55+K192*23.1)*12*0.85</f>
        <v>78684.1209</v>
      </c>
      <c r="Y192" s="74" t="e">
        <f aca="false" ca="false" dt2D="false" dtr="false" t="normal">+(J192*11.55+K192*23.1)*12*30-'[4]Приложение №1'!$S$443</f>
        <v>#REF!</v>
      </c>
      <c r="Z192" s="74" t="n"/>
      <c r="AA192" s="74" t="n">
        <f aca="false" ca="false" dt2D="false" dtr="false" t="normal">SUM(AB192:AP192)</f>
        <v>5672630.2089101</v>
      </c>
      <c r="AB192" s="74" t="n">
        <v>2323785.66</v>
      </c>
      <c r="AC192" s="74" t="n">
        <v>1413988.29</v>
      </c>
      <c r="AD192" s="74" t="n">
        <v>666275.05</v>
      </c>
      <c r="AE192" s="74" t="n">
        <v>567815.66</v>
      </c>
      <c r="AF192" s="74" t="n">
        <v>0</v>
      </c>
      <c r="AG192" s="74" t="n">
        <v>0</v>
      </c>
      <c r="AH192" s="74" t="n">
        <v>0</v>
      </c>
      <c r="AI192" s="74" t="n">
        <v>0</v>
      </c>
      <c r="AJ192" s="74" t="n">
        <v>0</v>
      </c>
      <c r="AK192" s="74" t="n">
        <v>0</v>
      </c>
      <c r="AL192" s="74" t="n">
        <v>0</v>
      </c>
      <c r="AM192" s="74" t="n">
        <v>0</v>
      </c>
      <c r="AN192" s="74" t="n">
        <v>535314.6364</v>
      </c>
      <c r="AO192" s="74" t="n">
        <v>56726.3021</v>
      </c>
      <c r="AP192" s="74" t="n">
        <v>108724.6104101</v>
      </c>
      <c r="AQ192" s="5" t="n">
        <f aca="false" ca="false" dt2D="false" dtr="false" t="normal">COUNTIF(AB192:AM192, "&gt;0")</f>
        <v>4</v>
      </c>
    </row>
    <row customHeight="true" ht="12.75" outlineLevel="0" r="193">
      <c r="A193" s="67" t="n">
        <f aca="false" ca="false" dt2D="false" dtr="false" t="normal">+A192+1</f>
        <v>180</v>
      </c>
      <c r="B193" s="67" t="n">
        <f aca="false" ca="false" dt2D="false" dtr="false" t="normal">+B192+1</f>
        <v>9</v>
      </c>
      <c r="C193" s="68" t="s">
        <v>207</v>
      </c>
      <c r="D193" s="67" t="s">
        <v>292</v>
      </c>
      <c r="E193" s="69" t="s">
        <v>264</v>
      </c>
      <c r="F193" s="70" t="s">
        <v>58</v>
      </c>
      <c r="G193" s="70" t="n">
        <v>2</v>
      </c>
      <c r="H193" s="70" t="n">
        <v>2</v>
      </c>
      <c r="I193" s="69" t="n">
        <v>722.6</v>
      </c>
      <c r="J193" s="69" t="n">
        <v>722.6</v>
      </c>
      <c r="K193" s="69" t="n">
        <v>0</v>
      </c>
      <c r="L193" s="71" t="n">
        <v>29</v>
      </c>
      <c r="M193" s="72" t="n">
        <v>6137301.94</v>
      </c>
      <c r="N193" s="72" t="n"/>
      <c r="O193" s="72" t="n">
        <v>1928914.43</v>
      </c>
      <c r="P193" s="72" t="n">
        <v>0</v>
      </c>
      <c r="Q193" s="72" t="n">
        <v>85129.51</v>
      </c>
      <c r="R193" s="72" t="n">
        <v>273142.8</v>
      </c>
      <c r="S193" s="72" t="n">
        <v>3850115.21</v>
      </c>
      <c r="T193" s="69" t="n">
        <v>7444.14</v>
      </c>
      <c r="U193" s="69" t="n">
        <v>8493.36</v>
      </c>
      <c r="V193" s="70" t="n">
        <v>2026</v>
      </c>
      <c r="W193" s="74" t="n"/>
      <c r="X193" s="74" t="n">
        <f aca="false" ca="false" dt2D="false" dtr="false" t="normal">+(J193*11.55+K193*23.1)*12*0.85</f>
        <v>85129.50600000001</v>
      </c>
      <c r="Y193" s="74" t="e">
        <f aca="false" ca="false" dt2D="false" dtr="false" t="normal">+(J193*11.55+K193*23.1)*12*30-'[4]Приложение №1'!$S$445</f>
        <v>#REF!</v>
      </c>
      <c r="Z193" s="74" t="n"/>
      <c r="AA193" s="74" t="n">
        <f aca="false" ca="false" dt2D="false" dtr="false" t="normal">SUM(AB193:AP193)</f>
        <v>6137301.9397763405</v>
      </c>
      <c r="AB193" s="74" t="n">
        <v>2514137.84</v>
      </c>
      <c r="AC193" s="74" t="n">
        <v>1529814.7</v>
      </c>
      <c r="AD193" s="74" t="n">
        <v>720852.75</v>
      </c>
      <c r="AE193" s="74" t="n">
        <v>614328.11</v>
      </c>
      <c r="AF193" s="74" t="n">
        <v>0</v>
      </c>
      <c r="AG193" s="74" t="n">
        <v>0</v>
      </c>
      <c r="AH193" s="74" t="n">
        <v>0</v>
      </c>
      <c r="AI193" s="74" t="n">
        <v>0</v>
      </c>
      <c r="AJ193" s="74" t="n">
        <v>0</v>
      </c>
      <c r="AK193" s="74" t="n">
        <v>0</v>
      </c>
      <c r="AL193" s="74" t="n">
        <v>0</v>
      </c>
      <c r="AM193" s="74" t="n">
        <v>0</v>
      </c>
      <c r="AN193" s="74" t="n">
        <v>579164.7675</v>
      </c>
      <c r="AO193" s="74" t="n">
        <v>61373.0194</v>
      </c>
      <c r="AP193" s="74" t="n">
        <v>117630.75287634</v>
      </c>
      <c r="AQ193" s="5" t="n">
        <f aca="false" ca="false" dt2D="false" dtr="false" t="normal">COUNTIF(AB193:AM193, "&gt;0")</f>
        <v>4</v>
      </c>
    </row>
    <row customHeight="true" ht="12.75" outlineLevel="0" r="194">
      <c r="A194" s="67" t="n">
        <f aca="false" ca="false" dt2D="false" dtr="false" t="normal">+A193+1</f>
        <v>181</v>
      </c>
      <c r="B194" s="67" t="n">
        <f aca="false" ca="false" dt2D="false" dtr="false" t="normal">+B193+1</f>
        <v>10</v>
      </c>
      <c r="C194" s="68" t="s">
        <v>207</v>
      </c>
      <c r="D194" s="67" t="s">
        <v>293</v>
      </c>
      <c r="E194" s="69" t="s">
        <v>209</v>
      </c>
      <c r="F194" s="70" t="s">
        <v>58</v>
      </c>
      <c r="G194" s="70" t="n">
        <v>2</v>
      </c>
      <c r="H194" s="70" t="n">
        <v>2</v>
      </c>
      <c r="I194" s="69" t="n">
        <v>633.24</v>
      </c>
      <c r="J194" s="69" t="n">
        <v>633.24</v>
      </c>
      <c r="K194" s="69" t="n">
        <v>0</v>
      </c>
      <c r="L194" s="71" t="n">
        <v>30</v>
      </c>
      <c r="M194" s="72" t="n">
        <v>5378335.27</v>
      </c>
      <c r="N194" s="72" t="n"/>
      <c r="O194" s="72" t="n">
        <v>1690499.19</v>
      </c>
      <c r="P194" s="72" t="n">
        <v>0</v>
      </c>
      <c r="Q194" s="72" t="n">
        <v>74602</v>
      </c>
      <c r="R194" s="72" t="n">
        <v>294114.13</v>
      </c>
      <c r="S194" s="72" t="n">
        <v>3319119.95</v>
      </c>
      <c r="T194" s="69" t="n">
        <v>7444.14</v>
      </c>
      <c r="U194" s="69" t="n">
        <v>8493.36</v>
      </c>
      <c r="V194" s="70" t="n">
        <v>2026</v>
      </c>
      <c r="W194" s="74" t="n"/>
      <c r="X194" s="74" t="n">
        <f aca="false" ca="false" dt2D="false" dtr="false" t="normal">+(J194*11.55+K194*23.1)*12*0.85</f>
        <v>74602.0044</v>
      </c>
      <c r="Y194" s="74" t="e">
        <f aca="false" ca="false" dt2D="false" dtr="false" t="normal">+(J194*11.55+K194*23.1)*12*30-'[4]Приложение №1'!$S$447</f>
        <v>#REF!</v>
      </c>
      <c r="Z194" s="74" t="n"/>
      <c r="AA194" s="74" t="n">
        <f aca="false" ca="false" dt2D="false" dtr="false" t="normal">SUM(AB194:AP194)</f>
        <v>5378335.271191201</v>
      </c>
      <c r="AB194" s="74" t="n">
        <v>2203228.12</v>
      </c>
      <c r="AC194" s="74" t="n">
        <v>1340630.86</v>
      </c>
      <c r="AD194" s="74" t="n">
        <v>631708.82</v>
      </c>
      <c r="AE194" s="74" t="n">
        <v>538357.5</v>
      </c>
      <c r="AF194" s="74" t="n">
        <v>0</v>
      </c>
      <c r="AG194" s="74" t="n">
        <v>0</v>
      </c>
      <c r="AH194" s="74" t="n">
        <v>0</v>
      </c>
      <c r="AI194" s="74" t="n">
        <v>0</v>
      </c>
      <c r="AJ194" s="74" t="n">
        <v>0</v>
      </c>
      <c r="AK194" s="74" t="n">
        <v>0</v>
      </c>
      <c r="AL194" s="74" t="n">
        <v>0</v>
      </c>
      <c r="AM194" s="74" t="n">
        <v>0</v>
      </c>
      <c r="AN194" s="74" t="n">
        <v>507542.6192</v>
      </c>
      <c r="AO194" s="74" t="n">
        <v>53783.3528</v>
      </c>
      <c r="AP194" s="74" t="n">
        <v>103083.9991912</v>
      </c>
      <c r="AQ194" s="5" t="n">
        <f aca="false" ca="false" dt2D="false" dtr="false" t="normal">COUNTIF(AB194:AM194, "&gt;0")</f>
        <v>4</v>
      </c>
    </row>
    <row customHeight="true" ht="12.75" outlineLevel="0" r="195">
      <c r="A195" s="67" t="n">
        <f aca="false" ca="false" dt2D="false" dtr="false" t="normal">+A194+1</f>
        <v>182</v>
      </c>
      <c r="B195" s="67" t="n">
        <f aca="false" ca="false" dt2D="false" dtr="false" t="normal">+B194+1</f>
        <v>11</v>
      </c>
      <c r="C195" s="68" t="s">
        <v>207</v>
      </c>
      <c r="D195" s="67" t="s">
        <v>294</v>
      </c>
      <c r="E195" s="69" t="s">
        <v>141</v>
      </c>
      <c r="F195" s="70" t="s">
        <v>58</v>
      </c>
      <c r="G195" s="70" t="n">
        <v>2</v>
      </c>
      <c r="H195" s="70" t="n">
        <v>2</v>
      </c>
      <c r="I195" s="69" t="n">
        <v>721.78</v>
      </c>
      <c r="J195" s="69" t="n">
        <v>721.78</v>
      </c>
      <c r="K195" s="69" t="n">
        <v>0</v>
      </c>
      <c r="L195" s="71" t="n">
        <v>30</v>
      </c>
      <c r="M195" s="72" t="n">
        <v>6130337.38</v>
      </c>
      <c r="N195" s="72" t="n"/>
      <c r="O195" s="72" t="n">
        <v>900592</v>
      </c>
      <c r="P195" s="72" t="n">
        <v>0</v>
      </c>
      <c r="Q195" s="72" t="n">
        <v>312601.78</v>
      </c>
      <c r="R195" s="72" t="n">
        <v>3001161.24</v>
      </c>
      <c r="S195" s="72" t="n">
        <v>1915982.36</v>
      </c>
      <c r="T195" s="69" t="n">
        <v>7444.14</v>
      </c>
      <c r="U195" s="69" t="n">
        <v>8493.36</v>
      </c>
      <c r="V195" s="70" t="n">
        <v>2026</v>
      </c>
      <c r="W195" s="74" t="n">
        <v>227568.88</v>
      </c>
      <c r="X195" s="74" t="n">
        <f aca="false" ca="false" dt2D="false" dtr="false" t="normal">+(J195*11.55+K195*23.1)*12*0.85</f>
        <v>85032.9018</v>
      </c>
      <c r="Y195" s="74" t="n">
        <f aca="false" ca="false" dt2D="false" dtr="false" t="normal">+(J195*11.55+K195*23.1)*12*30</f>
        <v>3001161.24</v>
      </c>
      <c r="Z195" s="74" t="n"/>
      <c r="AA195" s="74" t="n">
        <f aca="false" ca="false" dt2D="false" dtr="false" t="normal">SUM(AB195:AP195)</f>
        <v>6130337.376262281</v>
      </c>
      <c r="AB195" s="74" t="n">
        <v>2511284.82</v>
      </c>
      <c r="AC195" s="74" t="n">
        <v>1528078.68</v>
      </c>
      <c r="AD195" s="74" t="n">
        <v>720034.73</v>
      </c>
      <c r="AE195" s="74" t="n">
        <v>613630.97</v>
      </c>
      <c r="AF195" s="74" t="n">
        <v>0</v>
      </c>
      <c r="AG195" s="74" t="n">
        <v>0</v>
      </c>
      <c r="AH195" s="74" t="n">
        <v>0</v>
      </c>
      <c r="AI195" s="74" t="n">
        <v>0</v>
      </c>
      <c r="AJ195" s="74" t="n">
        <v>0</v>
      </c>
      <c r="AK195" s="74" t="n">
        <v>0</v>
      </c>
      <c r="AL195" s="74" t="n">
        <v>0</v>
      </c>
      <c r="AM195" s="74" t="n">
        <v>0</v>
      </c>
      <c r="AN195" s="74" t="n">
        <v>578507.536</v>
      </c>
      <c r="AO195" s="74" t="n">
        <v>61303.3738</v>
      </c>
      <c r="AP195" s="74" t="n">
        <v>117497.26646228</v>
      </c>
      <c r="AQ195" s="5" t="n">
        <f aca="false" ca="false" dt2D="false" dtr="false" t="normal">COUNTIF(AB195:AM195, "&gt;0")</f>
        <v>4</v>
      </c>
    </row>
    <row customHeight="true" ht="12.75" outlineLevel="0" r="196">
      <c r="A196" s="67" t="n">
        <f aca="false" ca="false" dt2D="false" dtr="false" t="normal">+A195+1</f>
        <v>183</v>
      </c>
      <c r="B196" s="67" t="n">
        <f aca="false" ca="false" dt2D="false" dtr="false" t="normal">+B195+1</f>
        <v>12</v>
      </c>
      <c r="C196" s="68" t="s">
        <v>207</v>
      </c>
      <c r="D196" s="67" t="s">
        <v>295</v>
      </c>
      <c r="E196" s="69" t="s">
        <v>264</v>
      </c>
      <c r="F196" s="70" t="s">
        <v>58</v>
      </c>
      <c r="G196" s="70" t="n">
        <v>2</v>
      </c>
      <c r="H196" s="70" t="n">
        <v>2</v>
      </c>
      <c r="I196" s="69" t="n">
        <v>674.82</v>
      </c>
      <c r="J196" s="69" t="n">
        <v>564.52</v>
      </c>
      <c r="K196" s="69" t="n">
        <v>110.3</v>
      </c>
      <c r="L196" s="71" t="n">
        <v>22</v>
      </c>
      <c r="M196" s="72" t="n">
        <v>5731489.21</v>
      </c>
      <c r="N196" s="72" t="n"/>
      <c r="O196" s="72" t="n">
        <v>664836.4</v>
      </c>
      <c r="P196" s="72" t="n">
        <v>0</v>
      </c>
      <c r="Q196" s="72" t="n">
        <v>402468.67</v>
      </c>
      <c r="R196" s="72" t="n">
        <v>3264528.96</v>
      </c>
      <c r="S196" s="72" t="n">
        <v>1399655.18</v>
      </c>
      <c r="T196" s="69" t="n">
        <v>7444.14</v>
      </c>
      <c r="U196" s="69" t="n">
        <v>8493.36</v>
      </c>
      <c r="V196" s="70" t="n">
        <v>2026</v>
      </c>
      <c r="W196" s="74" t="n">
        <v>309973.68</v>
      </c>
      <c r="X196" s="74" t="n">
        <f aca="false" ca="false" dt2D="false" dtr="false" t="normal">+(J196*11.55+K196*23.1)*12*0.85</f>
        <v>92494.9872</v>
      </c>
      <c r="Y196" s="74" t="n">
        <f aca="false" ca="false" dt2D="false" dtr="false" t="normal">+(J196*11.55+K196*23.1)*12*30</f>
        <v>3264528.9600000004</v>
      </c>
      <c r="Z196" s="74" t="n"/>
      <c r="AA196" s="74" t="n">
        <f aca="false" ca="false" dt2D="false" dtr="false" t="normal">SUM(AB196:AP196)</f>
        <v>5731489.20502878</v>
      </c>
      <c r="AB196" s="74" t="n">
        <v>2347897.17</v>
      </c>
      <c r="AC196" s="74" t="n">
        <v>1428659.78</v>
      </c>
      <c r="AD196" s="74" t="n">
        <v>673188.29</v>
      </c>
      <c r="AE196" s="74" t="n">
        <v>573707.3</v>
      </c>
      <c r="AF196" s="74" t="n">
        <v>0</v>
      </c>
      <c r="AG196" s="74" t="n">
        <v>0</v>
      </c>
      <c r="AH196" s="74" t="n">
        <v>0</v>
      </c>
      <c r="AI196" s="74" t="n">
        <v>0</v>
      </c>
      <c r="AJ196" s="74" t="n">
        <v>0</v>
      </c>
      <c r="AK196" s="74" t="n">
        <v>0</v>
      </c>
      <c r="AL196" s="74" t="n">
        <v>0</v>
      </c>
      <c r="AM196" s="74" t="n">
        <v>0</v>
      </c>
      <c r="AN196" s="74" t="n">
        <v>540869.0403</v>
      </c>
      <c r="AO196" s="74" t="n">
        <v>57314.892</v>
      </c>
      <c r="AP196" s="74" t="n">
        <v>109852.73272878</v>
      </c>
      <c r="AQ196" s="5" t="n">
        <f aca="false" ca="false" dt2D="false" dtr="false" t="normal">COUNTIF(AB196:AM196, "&gt;0")</f>
        <v>4</v>
      </c>
    </row>
    <row customHeight="true" ht="12.75" outlineLevel="0" r="197">
      <c r="A197" s="67" t="n">
        <f aca="false" ca="false" dt2D="false" dtr="false" t="normal">+A196+1</f>
        <v>184</v>
      </c>
      <c r="B197" s="67" t="n">
        <f aca="false" ca="false" dt2D="false" dtr="false" t="normal">+B196+1</f>
        <v>13</v>
      </c>
      <c r="C197" s="68" t="s">
        <v>207</v>
      </c>
      <c r="D197" s="67" t="s">
        <v>296</v>
      </c>
      <c r="E197" s="69" t="s">
        <v>228</v>
      </c>
      <c r="F197" s="70" t="s">
        <v>58</v>
      </c>
      <c r="G197" s="70" t="n">
        <v>2</v>
      </c>
      <c r="H197" s="70" t="n">
        <v>2</v>
      </c>
      <c r="I197" s="69" t="n">
        <v>618.66</v>
      </c>
      <c r="J197" s="69" t="n">
        <v>618.66</v>
      </c>
      <c r="K197" s="69" t="n">
        <v>0</v>
      </c>
      <c r="L197" s="71" t="n">
        <v>30</v>
      </c>
      <c r="M197" s="72" t="n">
        <v>5254502.09</v>
      </c>
      <c r="N197" s="72" t="n"/>
      <c r="O197" s="72" t="n">
        <v>827822.19</v>
      </c>
      <c r="P197" s="72" t="n">
        <v>0</v>
      </c>
      <c r="Q197" s="72" t="n">
        <v>72884.33</v>
      </c>
      <c r="R197" s="72" t="n">
        <v>233853.48</v>
      </c>
      <c r="S197" s="72" t="n">
        <v>4119942.09</v>
      </c>
      <c r="T197" s="69" t="n">
        <v>7444.14</v>
      </c>
      <c r="U197" s="69" t="n">
        <v>8493.36</v>
      </c>
      <c r="V197" s="70" t="n">
        <v>2026</v>
      </c>
      <c r="W197" s="74" t="n"/>
      <c r="X197" s="74" t="n">
        <f aca="false" ca="false" dt2D="false" dtr="false" t="normal">+(J197*11.55+K197*23.1)*12*0.85</f>
        <v>72884.3346</v>
      </c>
      <c r="Y197" s="74" t="e">
        <f aca="false" ca="false" dt2D="false" dtr="false" t="normal">+(J197*11.55+K197*23.1)*12*30-'[4]Приложение №1'!$S$325</f>
        <v>#REF!</v>
      </c>
      <c r="Z197" s="74" t="n"/>
      <c r="AA197" s="74" t="n">
        <f aca="false" ca="false" dt2D="false" dtr="false" t="normal">SUM(AB197:AP197)</f>
        <v>5254502.091012959</v>
      </c>
      <c r="AB197" s="74" t="n">
        <v>2152500.02</v>
      </c>
      <c r="AC197" s="74" t="n">
        <v>1309763.57</v>
      </c>
      <c r="AD197" s="74" t="n">
        <v>617164.08</v>
      </c>
      <c r="AE197" s="74" t="n">
        <v>525962.12</v>
      </c>
      <c r="AF197" s="74" t="n">
        <v>0</v>
      </c>
      <c r="AG197" s="74" t="n">
        <v>0</v>
      </c>
      <c r="AH197" s="74" t="n">
        <v>0</v>
      </c>
      <c r="AI197" s="74" t="n">
        <v>0</v>
      </c>
      <c r="AJ197" s="74" t="n">
        <v>0</v>
      </c>
      <c r="AK197" s="74" t="n">
        <v>0</v>
      </c>
      <c r="AL197" s="74" t="n">
        <v>0</v>
      </c>
      <c r="AM197" s="74" t="n">
        <v>0</v>
      </c>
      <c r="AN197" s="74" t="n">
        <v>495856.7326</v>
      </c>
      <c r="AO197" s="74" t="n">
        <v>52545.021</v>
      </c>
      <c r="AP197" s="74" t="n">
        <v>100710.54741296</v>
      </c>
      <c r="AQ197" s="5" t="n">
        <f aca="false" ca="false" dt2D="false" dtr="false" t="normal">COUNTIF(AB197:AM197, "&gt;0")</f>
        <v>4</v>
      </c>
    </row>
    <row customHeight="true" ht="12.75" outlineLevel="0" r="198">
      <c r="A198" s="67" t="n">
        <f aca="false" ca="false" dt2D="false" dtr="false" t="normal">+A197+1</f>
        <v>185</v>
      </c>
      <c r="B198" s="67" t="n">
        <f aca="false" ca="false" dt2D="false" dtr="false" t="normal">+B197+1</f>
        <v>14</v>
      </c>
      <c r="C198" s="68" t="s">
        <v>207</v>
      </c>
      <c r="D198" s="67" t="s">
        <v>297</v>
      </c>
      <c r="E198" s="69" t="s">
        <v>285</v>
      </c>
      <c r="F198" s="70" t="s">
        <v>58</v>
      </c>
      <c r="G198" s="70" t="n">
        <v>2</v>
      </c>
      <c r="H198" s="70" t="n">
        <v>2</v>
      </c>
      <c r="I198" s="69" t="n">
        <v>618.62</v>
      </c>
      <c r="J198" s="69" t="n">
        <v>618.62</v>
      </c>
      <c r="K198" s="69" t="n">
        <v>0</v>
      </c>
      <c r="L198" s="71" t="n">
        <v>37</v>
      </c>
      <c r="M198" s="72" t="n">
        <v>5254162.36</v>
      </c>
      <c r="N198" s="72" t="n"/>
      <c r="O198" s="72" t="n">
        <v>792419.26</v>
      </c>
      <c r="P198" s="72" t="n">
        <v>0</v>
      </c>
      <c r="Q198" s="72" t="n">
        <v>216969.32</v>
      </c>
      <c r="R198" s="72" t="n">
        <v>2572221.96</v>
      </c>
      <c r="S198" s="72" t="n">
        <v>1672551.82</v>
      </c>
      <c r="T198" s="69" t="n">
        <v>7444.14</v>
      </c>
      <c r="U198" s="69" t="n">
        <v>8493.36</v>
      </c>
      <c r="V198" s="70" t="n">
        <v>2026</v>
      </c>
      <c r="W198" s="74" t="n">
        <v>144089.7</v>
      </c>
      <c r="X198" s="74" t="n">
        <f aca="false" ca="false" dt2D="false" dtr="false" t="normal">+(J198*11.55+K198*23.1)*12*0.85</f>
        <v>72879.6222</v>
      </c>
      <c r="Y198" s="74" t="n">
        <f aca="false" ca="false" dt2D="false" dtr="false" t="normal">+(J198*11.55+K198*23.1)*12*30</f>
        <v>2572221.96</v>
      </c>
      <c r="Z198" s="74" t="n"/>
      <c r="AA198" s="74" t="n">
        <f aca="false" ca="false" dt2D="false" dtr="false" t="normal">SUM(AB198:AP198)</f>
        <v>5254162.361280301</v>
      </c>
      <c r="AB198" s="74" t="n">
        <v>2152360.85</v>
      </c>
      <c r="AC198" s="74" t="n">
        <v>1309678.89</v>
      </c>
      <c r="AD198" s="74" t="n">
        <v>617124.18</v>
      </c>
      <c r="AE198" s="74" t="n">
        <v>525928.11</v>
      </c>
      <c r="AF198" s="74" t="n">
        <v>0</v>
      </c>
      <c r="AG198" s="74" t="n">
        <v>0</v>
      </c>
      <c r="AH198" s="74" t="n">
        <v>0</v>
      </c>
      <c r="AI198" s="74" t="n">
        <v>0</v>
      </c>
      <c r="AJ198" s="74" t="n">
        <v>0</v>
      </c>
      <c r="AK198" s="74" t="n">
        <v>0</v>
      </c>
      <c r="AL198" s="74" t="n">
        <v>0</v>
      </c>
      <c r="AM198" s="74" t="n">
        <v>0</v>
      </c>
      <c r="AN198" s="74" t="n">
        <v>495824.6719</v>
      </c>
      <c r="AO198" s="74" t="n">
        <v>52541.6236</v>
      </c>
      <c r="AP198" s="74" t="n">
        <v>100704.0357803</v>
      </c>
      <c r="AQ198" s="5" t="n">
        <f aca="false" ca="false" dt2D="false" dtr="false" t="normal">COUNTIF(AB198:AM198, "&gt;0")</f>
        <v>4</v>
      </c>
    </row>
    <row customHeight="true" ht="12.75" outlineLevel="0" r="199">
      <c r="A199" s="67" t="n">
        <f aca="false" ca="false" dt2D="false" dtr="false" t="normal">+A198+1</f>
        <v>186</v>
      </c>
      <c r="B199" s="67" t="n">
        <f aca="false" ca="false" dt2D="false" dtr="false" t="normal">+B198+1</f>
        <v>15</v>
      </c>
      <c r="C199" s="68" t="s">
        <v>207</v>
      </c>
      <c r="D199" s="67" t="s">
        <v>298</v>
      </c>
      <c r="E199" s="69" t="s">
        <v>199</v>
      </c>
      <c r="F199" s="70" t="s">
        <v>58</v>
      </c>
      <c r="G199" s="70" t="n">
        <v>5</v>
      </c>
      <c r="H199" s="70" t="n">
        <v>8</v>
      </c>
      <c r="I199" s="69" t="n">
        <v>5869.18</v>
      </c>
      <c r="J199" s="69" t="n">
        <v>5817.88</v>
      </c>
      <c r="K199" s="69" t="n">
        <v>51.3000000000002</v>
      </c>
      <c r="L199" s="71" t="n">
        <v>230</v>
      </c>
      <c r="M199" s="72" t="n">
        <v>39589086.39</v>
      </c>
      <c r="N199" s="72" t="n"/>
      <c r="O199" s="72" t="n">
        <v>867516.5</v>
      </c>
      <c r="P199" s="72" t="n">
        <v>0</v>
      </c>
      <c r="Q199" s="72" t="n">
        <v>3703422.33</v>
      </c>
      <c r="R199" s="72" t="n">
        <v>24617355.84</v>
      </c>
      <c r="S199" s="72" t="n">
        <v>10400791.72</v>
      </c>
      <c r="T199" s="69" t="n">
        <v>5903.75</v>
      </c>
      <c r="U199" s="69" t="n">
        <v>6745.25</v>
      </c>
      <c r="V199" s="70" t="n">
        <v>2026</v>
      </c>
      <c r="W199" s="74" t="n">
        <v>3005930.58</v>
      </c>
      <c r="X199" s="74" t="n">
        <f aca="false" ca="false" dt2D="false" dtr="false" t="normal">+(J199*11.55+K199*23.1)*12*0.85</f>
        <v>697491.7488000002</v>
      </c>
      <c r="Y199" s="74" t="n">
        <f aca="false" ca="false" dt2D="false" dtr="false" t="normal">+(J199*11.55+K199*23.1)*12*30</f>
        <v>24617355.840000004</v>
      </c>
      <c r="Z199" s="74" t="n"/>
      <c r="AA199" s="74" t="n">
        <f aca="false" ca="false" dt2D="false" dtr="false" t="normal">SUM(AB199:AP199)</f>
        <v>39589086.38865246</v>
      </c>
      <c r="AB199" s="74" t="n">
        <v>16018659.56</v>
      </c>
      <c r="AC199" s="74" t="n">
        <v>6478063.91</v>
      </c>
      <c r="AD199" s="74" t="n">
        <v>6931939.36</v>
      </c>
      <c r="AE199" s="74" t="n">
        <v>5221522.63</v>
      </c>
      <c r="AF199" s="74" t="n">
        <v>0</v>
      </c>
      <c r="AG199" s="74" t="n">
        <v>0</v>
      </c>
      <c r="AH199" s="74" t="n">
        <v>0</v>
      </c>
      <c r="AI199" s="74" t="n">
        <v>0</v>
      </c>
      <c r="AJ199" s="74" t="n">
        <v>0</v>
      </c>
      <c r="AK199" s="74" t="n">
        <v>0</v>
      </c>
      <c r="AL199" s="74" t="n">
        <v>0</v>
      </c>
      <c r="AM199" s="74" t="n">
        <v>0</v>
      </c>
      <c r="AN199" s="74" t="n">
        <v>3785280.6872</v>
      </c>
      <c r="AO199" s="74" t="n">
        <v>395890.8639</v>
      </c>
      <c r="AP199" s="74" t="n">
        <v>757729.37755246</v>
      </c>
      <c r="AQ199" s="5" t="n">
        <f aca="false" ca="false" dt2D="false" dtr="false" t="normal">COUNTIF(AB199:AM199, "&gt;0")</f>
        <v>4</v>
      </c>
    </row>
    <row customHeight="true" ht="12.75" outlineLevel="0" r="200">
      <c r="A200" s="67" t="n">
        <f aca="false" ca="false" dt2D="false" dtr="false" t="normal">+A199+1</f>
        <v>187</v>
      </c>
      <c r="B200" s="67" t="n">
        <f aca="false" ca="false" dt2D="false" dtr="false" t="normal">+B199+1</f>
        <v>16</v>
      </c>
      <c r="C200" s="68" t="s">
        <v>207</v>
      </c>
      <c r="D200" s="67" t="s">
        <v>299</v>
      </c>
      <c r="E200" s="69" t="s">
        <v>228</v>
      </c>
      <c r="F200" s="70" t="s">
        <v>58</v>
      </c>
      <c r="G200" s="70" t="n">
        <v>2</v>
      </c>
      <c r="H200" s="70" t="n">
        <v>2</v>
      </c>
      <c r="I200" s="69" t="n">
        <v>624.35</v>
      </c>
      <c r="J200" s="69" t="n">
        <v>624.35</v>
      </c>
      <c r="K200" s="69" t="n">
        <v>0</v>
      </c>
      <c r="L200" s="71" t="n">
        <v>25</v>
      </c>
      <c r="M200" s="72" t="n">
        <v>5302829.32</v>
      </c>
      <c r="N200" s="72" t="n"/>
      <c r="O200" s="72" t="n">
        <v>783334.35</v>
      </c>
      <c r="P200" s="72" t="n">
        <v>0</v>
      </c>
      <c r="Q200" s="72" t="n">
        <v>259609.46</v>
      </c>
      <c r="R200" s="72" t="n">
        <v>2596047.3</v>
      </c>
      <c r="S200" s="72" t="n">
        <v>1663838.2</v>
      </c>
      <c r="T200" s="69" t="n">
        <v>7444.14</v>
      </c>
      <c r="U200" s="69" t="n">
        <v>8493.36</v>
      </c>
      <c r="V200" s="70" t="n">
        <v>2026</v>
      </c>
      <c r="W200" s="74" t="n">
        <v>186054.79</v>
      </c>
      <c r="X200" s="74" t="n">
        <f aca="false" ca="false" dt2D="false" dtr="false" t="normal">+(J200*11.55+K200*23.1)*12*0.85</f>
        <v>73554.6735</v>
      </c>
      <c r="Y200" s="74" t="n">
        <f aca="false" ca="false" dt2D="false" dtr="false" t="normal">+(J200*11.55+K200*23.1)*12*30</f>
        <v>2596047.3000000003</v>
      </c>
      <c r="Z200" s="74" t="n"/>
      <c r="AA200" s="74" t="n">
        <f aca="false" ca="false" dt2D="false" dtr="false" t="normal">SUM(AB200:AP200)</f>
        <v>5302829.31880662</v>
      </c>
      <c r="AB200" s="74" t="n">
        <v>2172297.2</v>
      </c>
      <c r="AC200" s="74" t="n">
        <v>1321809.86</v>
      </c>
      <c r="AD200" s="74" t="n">
        <v>622840.33</v>
      </c>
      <c r="AE200" s="74" t="n">
        <v>530799.55</v>
      </c>
      <c r="AF200" s="74" t="n">
        <v>0</v>
      </c>
      <c r="AG200" s="74" t="n">
        <v>0</v>
      </c>
      <c r="AH200" s="74" t="n">
        <v>0</v>
      </c>
      <c r="AI200" s="74" t="n">
        <v>0</v>
      </c>
      <c r="AJ200" s="74" t="n">
        <v>0</v>
      </c>
      <c r="AK200" s="74" t="n">
        <v>0</v>
      </c>
      <c r="AL200" s="74" t="n">
        <v>0</v>
      </c>
      <c r="AM200" s="74" t="n">
        <v>0</v>
      </c>
      <c r="AN200" s="74" t="n">
        <v>500417.2736</v>
      </c>
      <c r="AO200" s="74" t="n">
        <v>53028.2931</v>
      </c>
      <c r="AP200" s="74" t="n">
        <v>101636.81210662</v>
      </c>
      <c r="AQ200" s="5" t="n">
        <f aca="false" ca="false" dt2D="false" dtr="false" t="normal">COUNTIF(AB200:AM200, "&gt;0")</f>
        <v>4</v>
      </c>
    </row>
    <row customHeight="true" ht="12.75" outlineLevel="0" r="201">
      <c r="A201" s="67" t="n">
        <f aca="false" ca="false" dt2D="false" dtr="false" t="normal">+A200+1</f>
        <v>188</v>
      </c>
      <c r="B201" s="67" t="n">
        <f aca="false" ca="false" dt2D="false" dtr="false" t="normal">+B200+1</f>
        <v>17</v>
      </c>
      <c r="C201" s="68" t="s">
        <v>207</v>
      </c>
      <c r="D201" s="67" t="s">
        <v>300</v>
      </c>
      <c r="E201" s="69" t="s">
        <v>228</v>
      </c>
      <c r="F201" s="70" t="s">
        <v>58</v>
      </c>
      <c r="G201" s="70" t="n">
        <v>2</v>
      </c>
      <c r="H201" s="70" t="n">
        <v>2</v>
      </c>
      <c r="I201" s="69" t="n">
        <v>377.4</v>
      </c>
      <c r="J201" s="69" t="n">
        <v>377.4</v>
      </c>
      <c r="K201" s="69" t="n">
        <v>0</v>
      </c>
      <c r="L201" s="71" t="n">
        <v>17</v>
      </c>
      <c r="M201" s="72" t="n">
        <v>3205394.06</v>
      </c>
      <c r="N201" s="72" t="n"/>
      <c r="O201" s="72" t="n">
        <v>487747.16</v>
      </c>
      <c r="P201" s="72" t="n">
        <v>0</v>
      </c>
      <c r="Q201" s="72" t="n">
        <v>109304.65</v>
      </c>
      <c r="R201" s="72" t="n">
        <v>1569229.2</v>
      </c>
      <c r="S201" s="72" t="n">
        <v>1039113.05</v>
      </c>
      <c r="T201" s="69" t="n">
        <v>7444.14</v>
      </c>
      <c r="U201" s="69" t="n">
        <v>8493.36</v>
      </c>
      <c r="V201" s="70" t="n">
        <v>2026</v>
      </c>
      <c r="W201" s="74" t="n">
        <v>64843.16</v>
      </c>
      <c r="X201" s="74" t="n">
        <f aca="false" ca="false" dt2D="false" dtr="false" t="normal">+(J201*11.55+K201*23.1)*12*0.85</f>
        <v>44461.494</v>
      </c>
      <c r="Y201" s="74" t="n">
        <f aca="false" ca="false" dt2D="false" dtr="false" t="normal">+(J201*11.55+K201*23.1)*12*30</f>
        <v>1569229.2</v>
      </c>
      <c r="Z201" s="74" t="n"/>
      <c r="AA201" s="74" t="n">
        <f aca="false" ca="false" dt2D="false" dtr="false" t="normal">SUM(AB201:AP201)</f>
        <v>3205394.05943166</v>
      </c>
      <c r="AB201" s="74" t="n">
        <v>1313085.55</v>
      </c>
      <c r="AC201" s="74" t="n">
        <v>798992.62</v>
      </c>
      <c r="AD201" s="74" t="n">
        <v>376487.45</v>
      </c>
      <c r="AE201" s="74" t="n">
        <v>320851.68</v>
      </c>
      <c r="AF201" s="74" t="n">
        <v>0</v>
      </c>
      <c r="AG201" s="74" t="n">
        <v>0</v>
      </c>
      <c r="AH201" s="74" t="n">
        <v>0</v>
      </c>
      <c r="AI201" s="74" t="n">
        <v>0</v>
      </c>
      <c r="AJ201" s="74" t="n">
        <v>0</v>
      </c>
      <c r="AK201" s="74" t="n">
        <v>0</v>
      </c>
      <c r="AL201" s="74" t="n">
        <v>0</v>
      </c>
      <c r="AM201" s="74" t="n">
        <v>0</v>
      </c>
      <c r="AN201" s="74" t="n">
        <v>302486.5525</v>
      </c>
      <c r="AO201" s="74" t="n">
        <v>32053.9406</v>
      </c>
      <c r="AP201" s="74" t="n">
        <v>61436.26633166</v>
      </c>
      <c r="AQ201" s="5" t="n">
        <f aca="false" ca="false" dt2D="false" dtr="false" t="normal">COUNTIF(AB201:AM201, "&gt;0")</f>
        <v>4</v>
      </c>
    </row>
    <row customHeight="true" ht="12.75" outlineLevel="0" r="202">
      <c r="A202" s="67" t="n">
        <f aca="false" ca="false" dt2D="false" dtr="false" t="normal">+A201+1</f>
        <v>189</v>
      </c>
      <c r="B202" s="67" t="n">
        <f aca="false" ca="false" dt2D="false" dtr="false" t="normal">+B201+1</f>
        <v>18</v>
      </c>
      <c r="C202" s="68" t="s">
        <v>207</v>
      </c>
      <c r="D202" s="67" t="s">
        <v>301</v>
      </c>
      <c r="E202" s="69" t="s">
        <v>228</v>
      </c>
      <c r="F202" s="70" t="s">
        <v>58</v>
      </c>
      <c r="G202" s="70" t="n">
        <v>2</v>
      </c>
      <c r="H202" s="70" t="n">
        <v>2</v>
      </c>
      <c r="I202" s="69" t="n">
        <v>608.58</v>
      </c>
      <c r="J202" s="69" t="n">
        <v>608.58</v>
      </c>
      <c r="K202" s="69" t="n">
        <v>0</v>
      </c>
      <c r="L202" s="71" t="n">
        <v>32</v>
      </c>
      <c r="M202" s="72" t="n">
        <v>4471827.58</v>
      </c>
      <c r="N202" s="72" t="n"/>
      <c r="O202" s="72" t="n">
        <v>576611.89</v>
      </c>
      <c r="P202" s="72" t="n">
        <v>0</v>
      </c>
      <c r="Q202" s="72" t="n">
        <v>146212.42</v>
      </c>
      <c r="R202" s="72" t="n">
        <v>2530475.64</v>
      </c>
      <c r="S202" s="72" t="n">
        <v>1218527.63</v>
      </c>
      <c r="T202" s="69" t="n">
        <v>6446.55</v>
      </c>
      <c r="U202" s="69" t="n">
        <v>7347.97</v>
      </c>
      <c r="V202" s="70" t="n">
        <v>2026</v>
      </c>
      <c r="W202" s="74" t="n">
        <v>74515.61</v>
      </c>
      <c r="X202" s="74" t="n">
        <f aca="false" ca="false" dt2D="false" dtr="false" t="normal">+(J202*11.55+K202*23.1)*12*0.85</f>
        <v>71696.8098</v>
      </c>
      <c r="Y202" s="74" t="n">
        <f aca="false" ca="false" dt2D="false" dtr="false" t="normal">+(J202*11.55+K202*23.1)*12*30</f>
        <v>2530475.64</v>
      </c>
      <c r="Z202" s="74" t="n"/>
      <c r="AA202" s="74" t="n">
        <f aca="false" ca="false" dt2D="false" dtr="false" t="normal">SUM(AB202:AP202)</f>
        <v>4471827.5809686</v>
      </c>
      <c r="AB202" s="74" t="n">
        <v>2117428.74</v>
      </c>
      <c r="AC202" s="74" t="n">
        <v>1288423.23</v>
      </c>
      <c r="AD202" s="74" t="n">
        <v>0</v>
      </c>
      <c r="AE202" s="74" t="n">
        <v>517392.47</v>
      </c>
      <c r="AF202" s="74" t="n">
        <v>0</v>
      </c>
      <c r="AG202" s="74" t="n">
        <v>0</v>
      </c>
      <c r="AH202" s="74" t="n">
        <v>0</v>
      </c>
      <c r="AI202" s="74" t="n">
        <v>0</v>
      </c>
      <c r="AJ202" s="74" t="n">
        <v>0</v>
      </c>
      <c r="AK202" s="74" t="n">
        <v>0</v>
      </c>
      <c r="AL202" s="74" t="n">
        <v>0</v>
      </c>
      <c r="AM202" s="74" t="n">
        <v>0</v>
      </c>
      <c r="AN202" s="74" t="n">
        <v>418071.4552</v>
      </c>
      <c r="AO202" s="74" t="n">
        <v>44718.2758</v>
      </c>
      <c r="AP202" s="74" t="n">
        <v>85793.4099686</v>
      </c>
      <c r="AQ202" s="5" t="n">
        <f aca="false" ca="false" dt2D="false" dtr="false" t="normal">COUNTIF(AB202:AM202, "&gt;0")</f>
        <v>3</v>
      </c>
    </row>
    <row customHeight="true" ht="12.75" outlineLevel="0" r="203">
      <c r="A203" s="67" t="n">
        <f aca="false" ca="false" dt2D="false" dtr="false" t="normal">+A202+1</f>
        <v>190</v>
      </c>
      <c r="B203" s="67" t="n">
        <f aca="false" ca="false" dt2D="false" dtr="false" t="normal">+B202+1</f>
        <v>19</v>
      </c>
      <c r="C203" s="68" t="s">
        <v>207</v>
      </c>
      <c r="D203" s="67" t="s">
        <v>302</v>
      </c>
      <c r="E203" s="69" t="s">
        <v>136</v>
      </c>
      <c r="F203" s="70" t="s">
        <v>58</v>
      </c>
      <c r="G203" s="70" t="n">
        <v>2</v>
      </c>
      <c r="H203" s="70" t="n">
        <v>2</v>
      </c>
      <c r="I203" s="69" t="n">
        <v>728.04</v>
      </c>
      <c r="J203" s="69" t="n">
        <v>728.04</v>
      </c>
      <c r="K203" s="69" t="n">
        <v>0</v>
      </c>
      <c r="L203" s="71" t="n">
        <v>31</v>
      </c>
      <c r="M203" s="72" t="n">
        <v>6183505.81</v>
      </c>
      <c r="N203" s="72" t="n"/>
      <c r="O203" s="72" t="n">
        <v>876690.88</v>
      </c>
      <c r="P203" s="72" t="n">
        <v>0</v>
      </c>
      <c r="Q203" s="72" t="n">
        <v>406638.35</v>
      </c>
      <c r="R203" s="72" t="n">
        <v>3027190.32</v>
      </c>
      <c r="S203" s="72" t="n">
        <v>1872986.26</v>
      </c>
      <c r="T203" s="69" t="n">
        <v>7444.14</v>
      </c>
      <c r="U203" s="69" t="n">
        <v>8493.36</v>
      </c>
      <c r="V203" s="70" t="n">
        <v>2026</v>
      </c>
      <c r="W203" s="74" t="n">
        <v>320867.96</v>
      </c>
      <c r="X203" s="74" t="n">
        <f aca="false" ca="false" dt2D="false" dtr="false" t="normal">+(J203*11.55+K203*23.1)*12*0.85</f>
        <v>85770.39240000001</v>
      </c>
      <c r="Y203" s="74" t="n">
        <f aca="false" ca="false" dt2D="false" dtr="false" t="normal">+(J203*11.55+K203*23.1)*12*30</f>
        <v>3027190.3200000003</v>
      </c>
      <c r="Z203" s="74" t="n"/>
      <c r="AA203" s="74" t="n">
        <f aca="false" ca="false" dt2D="false" dtr="false" t="normal">SUM(AB203:AP203)</f>
        <v>6183505.8132085</v>
      </c>
      <c r="AB203" s="74" t="n">
        <v>2533065.19</v>
      </c>
      <c r="AC203" s="74" t="n">
        <v>1541331.71</v>
      </c>
      <c r="AD203" s="74" t="n">
        <v>726279.6</v>
      </c>
      <c r="AE203" s="74" t="n">
        <v>618953</v>
      </c>
      <c r="AF203" s="74" t="n">
        <v>0</v>
      </c>
      <c r="AG203" s="74" t="n">
        <v>0</v>
      </c>
      <c r="AH203" s="74" t="n">
        <v>0</v>
      </c>
      <c r="AI203" s="74" t="n">
        <v>0</v>
      </c>
      <c r="AJ203" s="74" t="n">
        <v>0</v>
      </c>
      <c r="AK203" s="74" t="n">
        <v>0</v>
      </c>
      <c r="AL203" s="74" t="n">
        <v>0</v>
      </c>
      <c r="AM203" s="74" t="n">
        <v>0</v>
      </c>
      <c r="AN203" s="74" t="n">
        <v>583524.9343</v>
      </c>
      <c r="AO203" s="74" t="n">
        <v>61835.0582</v>
      </c>
      <c r="AP203" s="74" t="n">
        <v>118516.3207085</v>
      </c>
      <c r="AQ203" s="5" t="n">
        <f aca="false" ca="false" dt2D="false" dtr="false" t="normal">COUNTIF(AB203:AM203, "&gt;0")</f>
        <v>4</v>
      </c>
    </row>
    <row customHeight="true" ht="12.75" outlineLevel="0" r="204">
      <c r="A204" s="67" t="n">
        <f aca="false" ca="false" dt2D="false" dtr="false" t="normal">+A203+1</f>
        <v>191</v>
      </c>
      <c r="B204" s="67" t="n">
        <f aca="false" ca="false" dt2D="false" dtr="false" t="normal">+B203+1</f>
        <v>20</v>
      </c>
      <c r="C204" s="68" t="s">
        <v>207</v>
      </c>
      <c r="D204" s="67" t="s">
        <v>303</v>
      </c>
      <c r="E204" s="69" t="s">
        <v>209</v>
      </c>
      <c r="F204" s="70" t="s">
        <v>58</v>
      </c>
      <c r="G204" s="70" t="n">
        <v>2</v>
      </c>
      <c r="H204" s="70" t="n">
        <v>2</v>
      </c>
      <c r="I204" s="69" t="n">
        <v>652.66</v>
      </c>
      <c r="J204" s="69" t="n">
        <v>652.66</v>
      </c>
      <c r="K204" s="69" t="n">
        <v>0</v>
      </c>
      <c r="L204" s="71" t="n">
        <v>34</v>
      </c>
      <c r="M204" s="72" t="n">
        <v>13001803.04</v>
      </c>
      <c r="N204" s="72" t="n"/>
      <c r="O204" s="72" t="n">
        <v>3218883.95</v>
      </c>
      <c r="P204" s="72" t="n">
        <v>0</v>
      </c>
      <c r="Q204" s="72" t="n">
        <v>189902.24</v>
      </c>
      <c r="R204" s="72" t="n">
        <v>2713760.28</v>
      </c>
      <c r="S204" s="72" t="n">
        <v>6879256.56</v>
      </c>
      <c r="T204" s="69" t="n">
        <v>17509.14</v>
      </c>
      <c r="U204" s="69" t="n">
        <v>19921.25</v>
      </c>
      <c r="V204" s="70" t="n">
        <v>2026</v>
      </c>
      <c r="W204" s="74" t="n">
        <v>113012.37</v>
      </c>
      <c r="X204" s="74" t="n">
        <f aca="false" ca="false" dt2D="false" dtr="false" t="normal">+(J204*11.55+K204*23.1)*12*0.85</f>
        <v>76889.87460000001</v>
      </c>
      <c r="Y204" s="74" t="n">
        <f aca="false" ca="false" dt2D="false" dtr="false" t="normal">+(J204*11.55+K204*23.1)*12*30</f>
        <v>2713760.2800000003</v>
      </c>
      <c r="Z204" s="74" t="n"/>
      <c r="AA204" s="74" t="n">
        <f aca="false" ca="false" dt2D="false" dtr="false" t="normal">SUM(AB204:AP204)</f>
        <v>13001803.03603788</v>
      </c>
      <c r="AB204" s="74" t="n">
        <v>2270796.02</v>
      </c>
      <c r="AC204" s="74" t="n">
        <v>1381744.89</v>
      </c>
      <c r="AD204" s="74" t="n">
        <v>651081.87</v>
      </c>
      <c r="AE204" s="74" t="n">
        <v>554867.68</v>
      </c>
      <c r="AF204" s="74" t="n">
        <v>0</v>
      </c>
      <c r="AG204" s="74" t="n">
        <v>0</v>
      </c>
      <c r="AH204" s="74" t="n">
        <v>0</v>
      </c>
      <c r="AI204" s="74" t="n">
        <v>0</v>
      </c>
      <c r="AJ204" s="74" t="n">
        <v>6569022.8</v>
      </c>
      <c r="AK204" s="74" t="n">
        <v>0</v>
      </c>
      <c r="AL204" s="74" t="n">
        <v>0</v>
      </c>
      <c r="AM204" s="74" t="n">
        <v>0</v>
      </c>
      <c r="AN204" s="74" t="n">
        <v>1194375.1755</v>
      </c>
      <c r="AO204" s="74" t="n">
        <v>130018.0303</v>
      </c>
      <c r="AP204" s="74" t="n">
        <v>249896.57023788</v>
      </c>
      <c r="AQ204" s="5" t="n">
        <f aca="false" ca="false" dt2D="false" dtr="false" t="normal">COUNTIF(AB204:AM204, "&gt;0")</f>
        <v>5</v>
      </c>
    </row>
    <row outlineLevel="0" r="205">
      <c r="A205" s="67" t="n">
        <f aca="false" ca="false" dt2D="false" dtr="false" t="normal">+A204+1</f>
        <v>192</v>
      </c>
      <c r="B205" s="67" t="n">
        <f aca="false" ca="false" dt2D="false" dtr="false" t="normal">+B204+1</f>
        <v>21</v>
      </c>
      <c r="C205" s="68" t="s">
        <v>207</v>
      </c>
      <c r="D205" s="67" t="s">
        <v>304</v>
      </c>
      <c r="E205" s="69" t="s">
        <v>264</v>
      </c>
      <c r="F205" s="70" t="s">
        <v>58</v>
      </c>
      <c r="G205" s="70" t="n">
        <v>2</v>
      </c>
      <c r="H205" s="70" t="n">
        <v>2</v>
      </c>
      <c r="I205" s="69" t="n">
        <v>653.61</v>
      </c>
      <c r="J205" s="69" t="n">
        <v>653.61</v>
      </c>
      <c r="K205" s="69" t="n">
        <v>0</v>
      </c>
      <c r="L205" s="71" t="n">
        <v>26</v>
      </c>
      <c r="M205" s="72" t="n">
        <v>18832745.98</v>
      </c>
      <c r="N205" s="72" t="n"/>
      <c r="O205" s="72" t="n">
        <v>5977725.51</v>
      </c>
      <c r="P205" s="72" t="n">
        <v>0</v>
      </c>
      <c r="Q205" s="72" t="n">
        <v>77001.79</v>
      </c>
      <c r="R205" s="72" t="n">
        <v>303575.16</v>
      </c>
      <c r="S205" s="72" t="n">
        <v>12474443.51</v>
      </c>
      <c r="T205" s="69" t="n">
        <v>25253.82</v>
      </c>
      <c r="U205" s="69" t="n">
        <v>28813.43</v>
      </c>
      <c r="V205" s="70" t="n">
        <v>2026</v>
      </c>
      <c r="W205" s="74" t="n"/>
      <c r="X205" s="74" t="n">
        <f aca="false" ca="false" dt2D="false" dtr="false" t="normal">+(J205*11.55+K205*23.1)*12*0.85</f>
        <v>77001.7941</v>
      </c>
      <c r="Y205" s="74" t="e">
        <f aca="false" ca="false" dt2D="false" dtr="false" t="normal">+(J205*11.55+K205*23.1)*12*30-'[4]Приложение №1'!$S$446</f>
        <v>#REF!</v>
      </c>
      <c r="Z205" s="74" t="n"/>
      <c r="AA205" s="74" t="n">
        <f aca="false" ca="false" dt2D="false" dtr="false" t="normal">SUM(AB205:AP205)</f>
        <v>18832745.97902524</v>
      </c>
      <c r="AB205" s="74" t="n">
        <v>2274101.35</v>
      </c>
      <c r="AC205" s="74" t="n">
        <v>1383756.14</v>
      </c>
      <c r="AD205" s="74" t="n">
        <v>652029.57</v>
      </c>
      <c r="AE205" s="74" t="n">
        <v>555675.33</v>
      </c>
      <c r="AF205" s="74" t="n">
        <v>0</v>
      </c>
      <c r="AG205" s="74" t="n">
        <v>0</v>
      </c>
      <c r="AH205" s="74" t="n">
        <v>0</v>
      </c>
      <c r="AI205" s="74" t="n">
        <v>0</v>
      </c>
      <c r="AJ205" s="74" t="n">
        <v>6578584.54</v>
      </c>
      <c r="AK205" s="74" t="n">
        <v>0</v>
      </c>
      <c r="AL205" s="74" t="n">
        <v>0</v>
      </c>
      <c r="AM205" s="74" t="n">
        <v>5062000.12</v>
      </c>
      <c r="AN205" s="74" t="n">
        <v>1777315.4635</v>
      </c>
      <c r="AO205" s="74" t="n">
        <v>188327.4599</v>
      </c>
      <c r="AP205" s="74" t="n">
        <v>360956.00562524</v>
      </c>
      <c r="AQ205" s="5" t="n">
        <f aca="false" ca="false" dt2D="false" dtr="false" t="normal">COUNTIF(AB205:AM205, "&gt;0")</f>
        <v>6</v>
      </c>
    </row>
    <row customHeight="true" ht="12.75" outlineLevel="0" r="206">
      <c r="A206" s="67" t="n">
        <f aca="false" ca="false" dt2D="false" dtr="false" t="normal">+A205+1</f>
        <v>193</v>
      </c>
      <c r="B206" s="67" t="n">
        <f aca="false" ca="false" dt2D="false" dtr="false" t="normal">+B205+1</f>
        <v>22</v>
      </c>
      <c r="C206" s="68" t="s">
        <v>207</v>
      </c>
      <c r="D206" s="67" t="s">
        <v>305</v>
      </c>
      <c r="E206" s="69" t="s">
        <v>141</v>
      </c>
      <c r="F206" s="70" t="s">
        <v>58</v>
      </c>
      <c r="G206" s="70" t="n">
        <v>4</v>
      </c>
      <c r="H206" s="70" t="n">
        <v>2</v>
      </c>
      <c r="I206" s="69" t="n">
        <v>1245.16</v>
      </c>
      <c r="J206" s="69" t="n">
        <v>1245.16</v>
      </c>
      <c r="K206" s="69" t="n">
        <v>0</v>
      </c>
      <c r="L206" s="71" t="n">
        <v>45</v>
      </c>
      <c r="M206" s="72" t="n">
        <v>7004012.55</v>
      </c>
      <c r="N206" s="72" t="n"/>
      <c r="O206" s="72" t="n">
        <v>356273.88</v>
      </c>
      <c r="P206" s="72" t="n">
        <v>0</v>
      </c>
      <c r="Q206" s="72" t="n">
        <v>717919.32</v>
      </c>
      <c r="R206" s="72" t="n">
        <v>5177375.28</v>
      </c>
      <c r="S206" s="72" t="n">
        <v>752444.07</v>
      </c>
      <c r="T206" s="69" t="n">
        <v>4954.15</v>
      </c>
      <c r="U206" s="69" t="n">
        <v>5624.99</v>
      </c>
      <c r="V206" s="70" t="n">
        <v>2026</v>
      </c>
      <c r="W206" s="74" t="n">
        <v>571227.02</v>
      </c>
      <c r="X206" s="74" t="n">
        <f aca="false" ca="false" dt2D="false" dtr="false" t="normal">+(J206*11.55+K206*23.1)*12*0.85</f>
        <v>146692.29960000003</v>
      </c>
      <c r="Y206" s="74" t="n">
        <f aca="false" ca="false" dt2D="false" dtr="false" t="normal">+(J206*11.55+K206*23.1)*12*30</f>
        <v>5177375.280000001</v>
      </c>
      <c r="Z206" s="74" t="n"/>
      <c r="AA206" s="74" t="n">
        <f aca="false" ca="false" dt2D="false" dtr="false" t="normal">SUM(AB206:AP206)</f>
        <v>7004012.546712999</v>
      </c>
      <c r="AB206" s="74" t="n">
        <v>0</v>
      </c>
      <c r="AC206" s="74" t="n">
        <v>0</v>
      </c>
      <c r="AD206" s="74" t="n">
        <v>0</v>
      </c>
      <c r="AE206" s="74" t="n">
        <v>0</v>
      </c>
      <c r="AF206" s="74" t="n">
        <v>0</v>
      </c>
      <c r="AG206" s="74" t="n">
        <v>0</v>
      </c>
      <c r="AH206" s="74" t="n">
        <v>0</v>
      </c>
      <c r="AI206" s="74" t="n">
        <v>0</v>
      </c>
      <c r="AJ206" s="74" t="n">
        <v>6168714.01</v>
      </c>
      <c r="AK206" s="74" t="n">
        <v>0</v>
      </c>
      <c r="AL206" s="74" t="n">
        <v>0</v>
      </c>
      <c r="AM206" s="74" t="n">
        <v>0</v>
      </c>
      <c r="AN206" s="74" t="n">
        <v>630361.1295</v>
      </c>
      <c r="AO206" s="74" t="n">
        <v>70040.1255</v>
      </c>
      <c r="AP206" s="74" t="n">
        <v>134897.281713</v>
      </c>
      <c r="AQ206" s="5" t="n">
        <f aca="false" ca="false" dt2D="false" dtr="false" t="normal">COUNTIF(AB206:AM206, "&gt;0")</f>
        <v>1</v>
      </c>
    </row>
    <row customHeight="true" ht="12.75" outlineLevel="0" r="207">
      <c r="A207" s="67" t="n">
        <f aca="false" ca="false" dt2D="false" dtr="false" t="normal">+A206+1</f>
        <v>194</v>
      </c>
      <c r="B207" s="67" t="n">
        <f aca="false" ca="false" dt2D="false" dtr="false" t="normal">+B206+1</f>
        <v>23</v>
      </c>
      <c r="C207" s="68" t="s">
        <v>207</v>
      </c>
      <c r="D207" s="67" t="s">
        <v>306</v>
      </c>
      <c r="E207" s="69" t="s">
        <v>307</v>
      </c>
      <c r="F207" s="70" t="s">
        <v>58</v>
      </c>
      <c r="G207" s="70" t="n">
        <v>2</v>
      </c>
      <c r="H207" s="70" t="n">
        <v>2</v>
      </c>
      <c r="I207" s="69" t="n">
        <v>623.4</v>
      </c>
      <c r="J207" s="69" t="n">
        <v>623.4</v>
      </c>
      <c r="K207" s="69" t="n">
        <v>0</v>
      </c>
      <c r="L207" s="71" t="n">
        <v>27</v>
      </c>
      <c r="M207" s="72" t="n">
        <v>12418907.24</v>
      </c>
      <c r="N207" s="72" t="n"/>
      <c r="O207" s="72" t="n">
        <v>3093155.38</v>
      </c>
      <c r="P207" s="72" t="n">
        <v>0</v>
      </c>
      <c r="Q207" s="72" t="n">
        <v>122050.71</v>
      </c>
      <c r="R207" s="72" t="n">
        <v>2592097.2</v>
      </c>
      <c r="S207" s="72" t="n">
        <v>6611603.95</v>
      </c>
      <c r="T207" s="69" t="n">
        <v>17509.14</v>
      </c>
      <c r="U207" s="69" t="n">
        <v>19921.25</v>
      </c>
      <c r="V207" s="70" t="n">
        <v>2026</v>
      </c>
      <c r="W207" s="74" t="n">
        <v>48607.96</v>
      </c>
      <c r="X207" s="74" t="n">
        <f aca="false" ca="false" dt2D="false" dtr="false" t="normal">+(J207*11.55+K207*23.1)*12*0.85</f>
        <v>73442.754</v>
      </c>
      <c r="Y207" s="74" t="n">
        <f aca="false" ca="false" dt2D="false" dtr="false" t="normal">+(J207*11.55+K207*23.1)*12*30</f>
        <v>2592097.2</v>
      </c>
      <c r="Z207" s="74" t="n"/>
      <c r="AA207" s="74" t="n">
        <f aca="false" ca="false" dt2D="false" dtr="false" t="normal">SUM(AB207:AP207)</f>
        <v>12418907.244348342</v>
      </c>
      <c r="AB207" s="74" t="n">
        <v>2168991.87</v>
      </c>
      <c r="AC207" s="74" t="n">
        <v>1319798.62</v>
      </c>
      <c r="AD207" s="74" t="n">
        <v>621892.62</v>
      </c>
      <c r="AE207" s="74" t="n">
        <v>529991.89</v>
      </c>
      <c r="AF207" s="74" t="n">
        <v>0</v>
      </c>
      <c r="AG207" s="74" t="n">
        <v>0</v>
      </c>
      <c r="AH207" s="74" t="n">
        <v>0</v>
      </c>
      <c r="AI207" s="74" t="n">
        <v>0</v>
      </c>
      <c r="AJ207" s="74" t="n">
        <v>6274520.9</v>
      </c>
      <c r="AK207" s="74" t="n">
        <v>0</v>
      </c>
      <c r="AL207" s="74" t="n">
        <v>0</v>
      </c>
      <c r="AM207" s="74" t="n">
        <v>0</v>
      </c>
      <c r="AN207" s="74" t="n">
        <v>1140829.0444</v>
      </c>
      <c r="AO207" s="74" t="n">
        <v>124189.0725</v>
      </c>
      <c r="AP207" s="74" t="n">
        <v>238693.22744834</v>
      </c>
      <c r="AQ207" s="5" t="n">
        <f aca="false" ca="false" dt2D="false" dtr="false" t="normal">COUNTIF(AB207:AM207, "&gt;0")</f>
        <v>5</v>
      </c>
    </row>
    <row customHeight="true" ht="12.75" outlineLevel="0" r="208">
      <c r="A208" s="67" t="n">
        <f aca="false" ca="false" dt2D="false" dtr="false" t="normal">+A207+1</f>
        <v>195</v>
      </c>
      <c r="B208" s="67" t="n">
        <f aca="false" ca="false" dt2D="false" dtr="false" t="normal">+B207+1</f>
        <v>24</v>
      </c>
      <c r="C208" s="68" t="s">
        <v>207</v>
      </c>
      <c r="D208" s="67" t="s">
        <v>308</v>
      </c>
      <c r="E208" s="69" t="s">
        <v>134</v>
      </c>
      <c r="F208" s="70" t="s">
        <v>58</v>
      </c>
      <c r="G208" s="70" t="n">
        <v>2</v>
      </c>
      <c r="H208" s="70" t="n">
        <v>2</v>
      </c>
      <c r="I208" s="69" t="n">
        <v>710.38</v>
      </c>
      <c r="J208" s="69" t="n">
        <v>710.38</v>
      </c>
      <c r="K208" s="69" t="n">
        <v>0</v>
      </c>
      <c r="L208" s="71" t="n">
        <v>35</v>
      </c>
      <c r="M208" s="72" t="n">
        <v>14151657.58</v>
      </c>
      <c r="N208" s="72" t="n"/>
      <c r="O208" s="72" t="n">
        <v>3507282.26</v>
      </c>
      <c r="P208" s="72" t="n">
        <v>0</v>
      </c>
      <c r="Q208" s="72" t="n">
        <v>200355.8</v>
      </c>
      <c r="R208" s="72" t="n">
        <v>2953760.04</v>
      </c>
      <c r="S208" s="72" t="n">
        <v>7490259.48</v>
      </c>
      <c r="T208" s="69" t="n">
        <v>17509.14</v>
      </c>
      <c r="U208" s="69" t="n">
        <v>19921.25</v>
      </c>
      <c r="V208" s="70" t="n">
        <v>2026</v>
      </c>
      <c r="W208" s="74" t="n">
        <v>116665.93</v>
      </c>
      <c r="X208" s="74" t="n">
        <f aca="false" ca="false" dt2D="false" dtr="false" t="normal">+(J208*11.55+K208*23.1)*12*0.85</f>
        <v>83689.8678</v>
      </c>
      <c r="Y208" s="74" t="n">
        <f aca="false" ca="false" dt2D="false" dtr="false" t="normal">+(J208*11.55+K208*23.1)*12*30</f>
        <v>2953760.04</v>
      </c>
      <c r="Z208" s="74" t="n"/>
      <c r="AA208" s="74" t="n">
        <f aca="false" ca="false" dt2D="false" dtr="false" t="normal">SUM(AB208:AP208)</f>
        <v>14151657.577832818</v>
      </c>
      <c r="AB208" s="74" t="n">
        <v>2471620.86</v>
      </c>
      <c r="AC208" s="74" t="n">
        <v>1503943.77</v>
      </c>
      <c r="AD208" s="74" t="n">
        <v>708662.3</v>
      </c>
      <c r="AE208" s="74" t="n">
        <v>603939.11</v>
      </c>
      <c r="AF208" s="74" t="n">
        <v>0</v>
      </c>
      <c r="AG208" s="74" t="n">
        <v>0</v>
      </c>
      <c r="AH208" s="74" t="n">
        <v>0</v>
      </c>
      <c r="AI208" s="74" t="n">
        <v>0</v>
      </c>
      <c r="AJ208" s="74" t="n">
        <v>7149974.59</v>
      </c>
      <c r="AK208" s="74" t="n">
        <v>0</v>
      </c>
      <c r="AL208" s="74" t="n">
        <v>0</v>
      </c>
      <c r="AM208" s="74" t="n">
        <v>0</v>
      </c>
      <c r="AN208" s="74" t="n">
        <v>1300003.4279</v>
      </c>
      <c r="AO208" s="74" t="n">
        <v>141516.5758</v>
      </c>
      <c r="AP208" s="74" t="n">
        <v>271996.94413282</v>
      </c>
      <c r="AQ208" s="5" t="n">
        <f aca="false" ca="false" dt2D="false" dtr="false" t="normal">COUNTIF(AB208:AM208, "&gt;0")</f>
        <v>5</v>
      </c>
    </row>
    <row customHeight="true" ht="12.75" outlineLevel="0" r="209">
      <c r="A209" s="67" t="n">
        <f aca="false" ca="false" dt2D="false" dtr="false" t="normal">+A208+1</f>
        <v>196</v>
      </c>
      <c r="B209" s="67" t="n">
        <f aca="false" ca="false" dt2D="false" dtr="false" t="normal">+B208+1</f>
        <v>25</v>
      </c>
      <c r="C209" s="68" t="s">
        <v>207</v>
      </c>
      <c r="D209" s="67" t="s">
        <v>309</v>
      </c>
      <c r="E209" s="69" t="s">
        <v>310</v>
      </c>
      <c r="F209" s="70" t="s">
        <v>58</v>
      </c>
      <c r="G209" s="70" t="n">
        <v>2</v>
      </c>
      <c r="H209" s="70" t="n">
        <v>2</v>
      </c>
      <c r="I209" s="69" t="n">
        <v>740.46</v>
      </c>
      <c r="J209" s="69" t="n">
        <v>740.46</v>
      </c>
      <c r="K209" s="69" t="n">
        <v>0</v>
      </c>
      <c r="L209" s="71" t="n">
        <v>32</v>
      </c>
      <c r="M209" s="72" t="n">
        <v>19870051.56</v>
      </c>
      <c r="N209" s="72" t="n"/>
      <c r="O209" s="72" t="n">
        <v>5889886.23</v>
      </c>
      <c r="P209" s="72" t="n">
        <v>0</v>
      </c>
      <c r="Q209" s="72" t="n">
        <v>87233.59</v>
      </c>
      <c r="R209" s="72" t="n">
        <v>3078832.68</v>
      </c>
      <c r="S209" s="72" t="n">
        <v>10814099.06</v>
      </c>
      <c r="T209" s="69" t="n">
        <v>23418.64</v>
      </c>
      <c r="U209" s="69" t="n">
        <v>26834.74</v>
      </c>
      <c r="V209" s="70" t="n">
        <v>2026</v>
      </c>
      <c r="W209" s="74" t="n"/>
      <c r="X209" s="74" t="n">
        <f aca="false" ca="false" dt2D="false" dtr="false" t="normal">+(J209*11.55+K209*23.1)*12*0.85</f>
        <v>87233.59259999999</v>
      </c>
      <c r="Y209" s="74" t="n">
        <f aca="false" ca="false" dt2D="false" dtr="false" t="normal">+(J209*11.55+K209*23.1)*12*30</f>
        <v>3078832.6799999997</v>
      </c>
      <c r="Z209" s="74" t="n"/>
      <c r="AA209" s="74" t="n">
        <f aca="false" ca="false" dt2D="false" dtr="false" t="normal">SUM(AB209:AP209)</f>
        <v>19870051.561680622</v>
      </c>
      <c r="AB209" s="74" t="n">
        <v>2576278.02</v>
      </c>
      <c r="AC209" s="74" t="n">
        <v>1567626.06</v>
      </c>
      <c r="AD209" s="74" t="n">
        <v>738669.57</v>
      </c>
      <c r="AE209" s="74" t="n">
        <v>629512.02</v>
      </c>
      <c r="AF209" s="74" t="n">
        <v>0</v>
      </c>
      <c r="AG209" s="74" t="n">
        <v>0</v>
      </c>
      <c r="AH209" s="74" t="n">
        <v>0</v>
      </c>
      <c r="AI209" s="74" t="n">
        <v>0</v>
      </c>
      <c r="AJ209" s="74" t="n">
        <v>0</v>
      </c>
      <c r="AK209" s="74" t="n">
        <v>0</v>
      </c>
      <c r="AL209" s="74" t="n">
        <v>6093851.43</v>
      </c>
      <c r="AM209" s="74" t="n">
        <v>5734625.56</v>
      </c>
      <c r="AN209" s="74" t="n">
        <v>1951585.401</v>
      </c>
      <c r="AO209" s="74" t="n">
        <v>198700.5157</v>
      </c>
      <c r="AP209" s="74" t="n">
        <v>379202.98498062</v>
      </c>
      <c r="AQ209" s="5" t="n">
        <f aca="false" ca="false" dt2D="false" dtr="false" t="normal">COUNTIF(AB209:AM209, "&gt;0")</f>
        <v>6</v>
      </c>
    </row>
    <row customHeight="true" ht="12.75" outlineLevel="0" r="210">
      <c r="A210" s="67" t="n">
        <f aca="false" ca="false" dt2D="false" dtr="false" t="normal">+A209+1</f>
        <v>197</v>
      </c>
      <c r="B210" s="67" t="n">
        <f aca="false" ca="false" dt2D="false" dtr="false" t="normal">+B209+1</f>
        <v>26</v>
      </c>
      <c r="C210" s="68" t="s">
        <v>207</v>
      </c>
      <c r="D210" s="67" t="s">
        <v>311</v>
      </c>
      <c r="E210" s="69" t="s">
        <v>264</v>
      </c>
      <c r="F210" s="70" t="s">
        <v>58</v>
      </c>
      <c r="G210" s="70" t="n">
        <v>4</v>
      </c>
      <c r="H210" s="70" t="n">
        <v>2</v>
      </c>
      <c r="I210" s="69" t="n">
        <v>1244.71</v>
      </c>
      <c r="J210" s="69" t="n">
        <v>1244.71</v>
      </c>
      <c r="K210" s="69" t="n">
        <v>0</v>
      </c>
      <c r="L210" s="71" t="n">
        <v>39</v>
      </c>
      <c r="M210" s="72" t="n">
        <v>19879263.4</v>
      </c>
      <c r="N210" s="72" t="n"/>
      <c r="O210" s="72" t="n">
        <v>5873888.73</v>
      </c>
      <c r="P210" s="72" t="n">
        <v>0</v>
      </c>
      <c r="Q210" s="72" t="n">
        <v>146639.29</v>
      </c>
      <c r="R210" s="72" t="n">
        <v>5175504.18</v>
      </c>
      <c r="S210" s="72" t="n">
        <v>8683231.21</v>
      </c>
      <c r="T210" s="69" t="n">
        <v>13994</v>
      </c>
      <c r="U210" s="69" t="n">
        <v>15971</v>
      </c>
      <c r="V210" s="70" t="n">
        <v>2026</v>
      </c>
      <c r="W210" s="74" t="n"/>
      <c r="X210" s="74" t="n">
        <f aca="false" ca="false" dt2D="false" dtr="false" t="normal">+(J210*11.55+K210*23.1)*12*0.85</f>
        <v>146639.2851</v>
      </c>
      <c r="Y210" s="74" t="n">
        <f aca="false" ca="false" dt2D="false" dtr="false" t="normal">+(J210*11.55+K210*23.1)*12*30</f>
        <v>5175504.180000001</v>
      </c>
      <c r="Z210" s="74" t="n"/>
      <c r="AA210" s="74" t="n">
        <f aca="false" ca="false" dt2D="false" dtr="false" t="normal">SUM(AB210:AP210)</f>
        <v>19879263.400283463</v>
      </c>
      <c r="AB210" s="74" t="n">
        <v>3397167.19</v>
      </c>
      <c r="AC210" s="74" t="n">
        <v>1373839.43</v>
      </c>
      <c r="AD210" s="74" t="n">
        <v>1470095.35</v>
      </c>
      <c r="AE210" s="74" t="n">
        <v>1107357.66</v>
      </c>
      <c r="AF210" s="74" t="n">
        <v>0</v>
      </c>
      <c r="AG210" s="74" t="n">
        <v>0</v>
      </c>
      <c r="AH210" s="74" t="n">
        <v>0</v>
      </c>
      <c r="AI210" s="74" t="n">
        <v>0</v>
      </c>
      <c r="AJ210" s="74" t="n">
        <v>6166484.64</v>
      </c>
      <c r="AK210" s="74" t="n">
        <v>0</v>
      </c>
      <c r="AL210" s="74" t="n">
        <v>3903530.46</v>
      </c>
      <c r="AM210" s="74" t="n">
        <v>0</v>
      </c>
      <c r="AN210" s="74" t="n">
        <v>1881089.272</v>
      </c>
      <c r="AO210" s="74" t="n">
        <v>198792.6341</v>
      </c>
      <c r="AP210" s="74" t="n">
        <v>380906.76418346</v>
      </c>
      <c r="AQ210" s="5" t="n">
        <f aca="false" ca="false" dt2D="false" dtr="false" t="normal">COUNTIF(AB210:AM210, "&gt;0")</f>
        <v>6</v>
      </c>
    </row>
    <row customHeight="true" ht="12.75" outlineLevel="0" r="211">
      <c r="A211" s="67" t="n">
        <f aca="false" ca="false" dt2D="false" dtr="false" t="normal">+A210+1</f>
        <v>198</v>
      </c>
      <c r="B211" s="67" t="n">
        <f aca="false" ca="false" dt2D="false" dtr="false" t="normal">+B210+1</f>
        <v>27</v>
      </c>
      <c r="C211" s="68" t="s">
        <v>207</v>
      </c>
      <c r="D211" s="67" t="s">
        <v>312</v>
      </c>
      <c r="E211" s="69" t="s">
        <v>264</v>
      </c>
      <c r="F211" s="70" t="s">
        <v>58</v>
      </c>
      <c r="G211" s="70" t="n">
        <v>3</v>
      </c>
      <c r="H211" s="70" t="n">
        <v>4</v>
      </c>
      <c r="I211" s="69" t="n">
        <v>1366.1</v>
      </c>
      <c r="J211" s="69" t="n">
        <v>1214.1</v>
      </c>
      <c r="K211" s="69" t="n">
        <v>152</v>
      </c>
      <c r="L211" s="71" t="n">
        <v>51</v>
      </c>
      <c r="M211" s="72" t="n">
        <v>11602779.1</v>
      </c>
      <c r="N211" s="72" t="n"/>
      <c r="O211" s="72" t="n">
        <v>1487213.04</v>
      </c>
      <c r="P211" s="72" t="n">
        <v>0</v>
      </c>
      <c r="Q211" s="72" t="n">
        <v>649562.03</v>
      </c>
      <c r="R211" s="72" t="n">
        <v>6312259.8</v>
      </c>
      <c r="S211" s="72" t="n">
        <v>3153744.23</v>
      </c>
      <c r="T211" s="69" t="n">
        <v>7444.14</v>
      </c>
      <c r="U211" s="69" t="n">
        <v>8493.36</v>
      </c>
      <c r="V211" s="70" t="n">
        <v>2026</v>
      </c>
      <c r="W211" s="74" t="n">
        <v>470714.67</v>
      </c>
      <c r="X211" s="74" t="n">
        <f aca="false" ca="false" dt2D="false" dtr="false" t="normal">+(J211*11.55+K211*23.1)*12*0.85</f>
        <v>178847.361</v>
      </c>
      <c r="Y211" s="74" t="n">
        <f aca="false" ca="false" dt2D="false" dtr="false" t="normal">+(J211*11.55+K211*23.1)*12*30</f>
        <v>6312259.8</v>
      </c>
      <c r="Z211" s="74" t="n"/>
      <c r="AA211" s="74" t="n">
        <f aca="false" ca="false" dt2D="false" dtr="false" t="normal">SUM(AB211:AP211)</f>
        <v>11602779.099910878</v>
      </c>
      <c r="AB211" s="74" t="n">
        <v>4753063.52</v>
      </c>
      <c r="AC211" s="74" t="n">
        <v>2892166.98</v>
      </c>
      <c r="AD211" s="74" t="n">
        <v>1362796.77</v>
      </c>
      <c r="AE211" s="74" t="n">
        <v>1161408.29</v>
      </c>
      <c r="AF211" s="74" t="n">
        <v>0</v>
      </c>
      <c r="AG211" s="74" t="n">
        <v>0</v>
      </c>
      <c r="AH211" s="74" t="n">
        <v>0</v>
      </c>
      <c r="AI211" s="74" t="n">
        <v>0</v>
      </c>
      <c r="AJ211" s="74" t="n">
        <v>0</v>
      </c>
      <c r="AK211" s="74" t="n">
        <v>0</v>
      </c>
      <c r="AL211" s="74" t="n">
        <v>0</v>
      </c>
      <c r="AM211" s="74" t="n">
        <v>0</v>
      </c>
      <c r="AN211" s="74" t="n">
        <v>1094930.7898</v>
      </c>
      <c r="AO211" s="74" t="n">
        <v>116027.791</v>
      </c>
      <c r="AP211" s="74" t="n">
        <v>222384.95911088</v>
      </c>
      <c r="AQ211" s="5" t="n">
        <f aca="false" ca="false" dt2D="false" dtr="false" t="normal">COUNTIF(AB211:AM211, "&gt;0")</f>
        <v>4</v>
      </c>
    </row>
    <row customHeight="true" ht="12.75" outlineLevel="0" r="212">
      <c r="A212" s="67" t="n">
        <f aca="false" ca="false" dt2D="false" dtr="false" t="normal">+A211+1</f>
        <v>199</v>
      </c>
      <c r="B212" s="67" t="n">
        <f aca="false" ca="false" dt2D="false" dtr="false" t="normal">+B211+1</f>
        <v>28</v>
      </c>
      <c r="C212" s="68" t="s">
        <v>207</v>
      </c>
      <c r="D212" s="67" t="s">
        <v>313</v>
      </c>
      <c r="E212" s="69" t="s">
        <v>136</v>
      </c>
      <c r="F212" s="70" t="s">
        <v>58</v>
      </c>
      <c r="G212" s="70" t="n">
        <v>4</v>
      </c>
      <c r="H212" s="70" t="n">
        <v>2</v>
      </c>
      <c r="I212" s="69" t="n">
        <v>1407.29</v>
      </c>
      <c r="J212" s="69" t="n">
        <v>1407.29</v>
      </c>
      <c r="K212" s="69" t="n">
        <v>0</v>
      </c>
      <c r="L212" s="71" t="n">
        <v>55</v>
      </c>
      <c r="M212" s="72" t="n">
        <v>9492522.87</v>
      </c>
      <c r="N212" s="72" t="n"/>
      <c r="O212" s="72" t="n">
        <v>968913.52</v>
      </c>
      <c r="P212" s="72" t="n">
        <v>0</v>
      </c>
      <c r="Q212" s="72" t="n">
        <v>610172.03</v>
      </c>
      <c r="R212" s="72" t="n">
        <v>5851511.82</v>
      </c>
      <c r="S212" s="72" t="n">
        <v>2061925.5</v>
      </c>
      <c r="T212" s="69" t="n">
        <v>5903.75</v>
      </c>
      <c r="U212" s="69" t="n">
        <v>6745.25</v>
      </c>
      <c r="V212" s="70" t="n">
        <v>2026</v>
      </c>
      <c r="W212" s="74" t="n">
        <v>444379.2</v>
      </c>
      <c r="X212" s="74" t="n">
        <f aca="false" ca="false" dt2D="false" dtr="false" t="normal">+(J212*11.55+K212*23.1)*12*0.85</f>
        <v>165792.8349</v>
      </c>
      <c r="Y212" s="74" t="n">
        <f aca="false" ca="false" dt2D="false" dtr="false" t="normal">+(J212*11.55+K212*23.1)*12*30</f>
        <v>5851511.82</v>
      </c>
      <c r="Z212" s="74" t="n"/>
      <c r="AA212" s="74" t="n">
        <f aca="false" ca="false" dt2D="false" dtr="false" t="normal">SUM(AB212:AP212)</f>
        <v>9492522.86808602</v>
      </c>
      <c r="AB212" s="74" t="n">
        <v>3840894.2</v>
      </c>
      <c r="AC212" s="74" t="n">
        <v>1553285.9</v>
      </c>
      <c r="AD212" s="74" t="n">
        <v>1662114.46</v>
      </c>
      <c r="AE212" s="74" t="n">
        <v>1251997.14</v>
      </c>
      <c r="AF212" s="74" t="n">
        <v>0</v>
      </c>
      <c r="AG212" s="74" t="n">
        <v>0</v>
      </c>
      <c r="AH212" s="74" t="n">
        <v>0</v>
      </c>
      <c r="AI212" s="74" t="n">
        <v>0</v>
      </c>
      <c r="AJ212" s="74" t="n">
        <v>0</v>
      </c>
      <c r="AK212" s="74" t="n">
        <v>0</v>
      </c>
      <c r="AL212" s="74" t="n">
        <v>0</v>
      </c>
      <c r="AM212" s="74" t="n">
        <v>0</v>
      </c>
      <c r="AN212" s="74" t="n">
        <v>907620.427</v>
      </c>
      <c r="AO212" s="74" t="n">
        <v>94925.2287</v>
      </c>
      <c r="AP212" s="74" t="n">
        <v>181685.51238602</v>
      </c>
      <c r="AQ212" s="5" t="n">
        <f aca="false" ca="false" dt2D="false" dtr="false" t="normal">COUNTIF(AB212:AM212, "&gt;0")</f>
        <v>4</v>
      </c>
    </row>
    <row customHeight="true" ht="12.75" outlineLevel="0" r="213">
      <c r="A213" s="67" t="n">
        <f aca="false" ca="false" dt2D="false" dtr="false" t="normal">+A212+1</f>
        <v>200</v>
      </c>
      <c r="B213" s="67" t="n">
        <f aca="false" ca="false" dt2D="false" dtr="false" t="normal">+B212+1</f>
        <v>29</v>
      </c>
      <c r="C213" s="68" t="s">
        <v>207</v>
      </c>
      <c r="D213" s="67" t="s">
        <v>314</v>
      </c>
      <c r="E213" s="69" t="s">
        <v>141</v>
      </c>
      <c r="F213" s="70" t="s">
        <v>58</v>
      </c>
      <c r="G213" s="70" t="n">
        <v>2</v>
      </c>
      <c r="H213" s="70" t="n">
        <v>2</v>
      </c>
      <c r="I213" s="69" t="n">
        <v>722.01</v>
      </c>
      <c r="J213" s="69" t="n">
        <v>722.01</v>
      </c>
      <c r="K213" s="69" t="n">
        <v>0</v>
      </c>
      <c r="L213" s="71" t="n">
        <v>32</v>
      </c>
      <c r="M213" s="72" t="n">
        <v>12552533.73</v>
      </c>
      <c r="N213" s="72" t="n"/>
      <c r="O213" s="72" t="n">
        <v>2948941.68</v>
      </c>
      <c r="P213" s="72" t="n">
        <v>0</v>
      </c>
      <c r="Q213" s="72" t="n">
        <v>300426.63</v>
      </c>
      <c r="R213" s="72" t="n">
        <v>3002117.58</v>
      </c>
      <c r="S213" s="72" t="n">
        <v>6301047.84</v>
      </c>
      <c r="T213" s="69" t="n">
        <v>15188.82</v>
      </c>
      <c r="U213" s="69" t="n">
        <v>17385.54</v>
      </c>
      <c r="V213" s="70" t="n">
        <v>2026</v>
      </c>
      <c r="W213" s="74" t="n">
        <v>215366.63</v>
      </c>
      <c r="X213" s="74" t="n">
        <f aca="false" ca="false" dt2D="false" dtr="false" t="normal">+(J213*11.55+K213*23.1)*12*0.85</f>
        <v>85059.99810000001</v>
      </c>
      <c r="Y213" s="74" t="n">
        <f aca="false" ca="false" dt2D="false" dtr="false" t="normal">+(J213*11.55+K213*23.1)*12*30</f>
        <v>3002117.58</v>
      </c>
      <c r="Z213" s="74" t="n"/>
      <c r="AA213" s="74" t="n">
        <f aca="false" ca="false" dt2D="false" dtr="false" t="normal">SUM(AB213:AP213)</f>
        <v>12552533.72988718</v>
      </c>
      <c r="AB213" s="74" t="n">
        <v>2512085.05</v>
      </c>
      <c r="AC213" s="74" t="n">
        <v>1528565.61</v>
      </c>
      <c r="AD213" s="74" t="n">
        <v>720264.18</v>
      </c>
      <c r="AE213" s="74" t="n">
        <v>613826.51</v>
      </c>
      <c r="AF213" s="74" t="n">
        <v>0</v>
      </c>
      <c r="AG213" s="74" t="n">
        <v>0</v>
      </c>
      <c r="AH213" s="74" t="n">
        <v>0</v>
      </c>
      <c r="AI213" s="74" t="n">
        <v>0</v>
      </c>
      <c r="AJ213" s="74" t="n">
        <v>0</v>
      </c>
      <c r="AK213" s="74" t="n">
        <v>0</v>
      </c>
      <c r="AL213" s="74" t="n">
        <v>0</v>
      </c>
      <c r="AM213" s="74" t="n">
        <v>5591736.22</v>
      </c>
      <c r="AN213" s="74" t="n">
        <v>1220716.169</v>
      </c>
      <c r="AO213" s="74" t="n">
        <v>125525.3373</v>
      </c>
      <c r="AP213" s="74" t="n">
        <v>239814.65358718</v>
      </c>
      <c r="AQ213" s="5" t="n">
        <f aca="false" ca="false" dt2D="false" dtr="false" t="normal">COUNTIF(AB213:AM213, "&gt;0")</f>
        <v>5</v>
      </c>
    </row>
    <row outlineLevel="0" r="214">
      <c r="A214" s="67" t="n">
        <f aca="false" ca="false" dt2D="false" dtr="false" t="normal">+A213+1</f>
        <v>201</v>
      </c>
      <c r="B214" s="67" t="n">
        <f aca="false" ca="false" dt2D="false" dtr="false" t="normal">+B213+1</f>
        <v>30</v>
      </c>
      <c r="C214" s="68" t="s">
        <v>315</v>
      </c>
      <c r="D214" s="67" t="s">
        <v>316</v>
      </c>
      <c r="E214" s="69" t="s">
        <v>114</v>
      </c>
      <c r="F214" s="70" t="s">
        <v>58</v>
      </c>
      <c r="G214" s="70" t="n">
        <v>2</v>
      </c>
      <c r="H214" s="70" t="n">
        <v>2</v>
      </c>
      <c r="I214" s="69" t="n">
        <v>845.7</v>
      </c>
      <c r="J214" s="69" t="n">
        <v>845.7</v>
      </c>
      <c r="K214" s="69" t="n">
        <v>0</v>
      </c>
      <c r="L214" s="71" t="n">
        <v>33</v>
      </c>
      <c r="M214" s="72" t="n">
        <v>968656.32</v>
      </c>
      <c r="N214" s="72" t="n"/>
      <c r="O214" s="72" t="n">
        <v>0</v>
      </c>
      <c r="P214" s="72" t="n">
        <v>0</v>
      </c>
      <c r="Q214" s="72" t="n">
        <v>99631.92</v>
      </c>
      <c r="R214" s="72" t="n">
        <v>869024.41</v>
      </c>
      <c r="S214" s="72" t="n">
        <v>0</v>
      </c>
      <c r="T214" s="69" t="n">
        <v>997.58</v>
      </c>
      <c r="U214" s="69" t="n">
        <v>1145.39</v>
      </c>
      <c r="V214" s="70" t="n">
        <v>2026</v>
      </c>
      <c r="W214" s="74" t="n"/>
      <c r="X214" s="74" t="n">
        <f aca="false" ca="false" dt2D="false" dtr="false" t="normal">+(J214*11.55+K214*23.1)*12*0.85</f>
        <v>99631.91700000002</v>
      </c>
      <c r="Y214" s="74" t="e">
        <f aca="false" ca="false" dt2D="false" dtr="false" t="normal">+(J214*11.55+K214*23.1)*12*30-'[4]Приложение №1'!$S$449</f>
        <v>#REF!</v>
      </c>
      <c r="Z214" s="74" t="n"/>
      <c r="AA214" s="74" t="n">
        <f aca="false" ca="false" dt2D="false" dtr="false" t="normal">SUM(AB214:AP214)</f>
        <v>968656.32347072</v>
      </c>
      <c r="AB214" s="74" t="n">
        <v>0</v>
      </c>
      <c r="AC214" s="74" t="n">
        <v>0</v>
      </c>
      <c r="AD214" s="74" t="n">
        <v>843655.1</v>
      </c>
      <c r="AE214" s="74" t="n">
        <v>0</v>
      </c>
      <c r="AF214" s="74" t="n">
        <v>0</v>
      </c>
      <c r="AG214" s="74" t="n">
        <v>0</v>
      </c>
      <c r="AH214" s="74" t="n">
        <v>0</v>
      </c>
      <c r="AI214" s="74" t="n">
        <v>0</v>
      </c>
      <c r="AJ214" s="74" t="n">
        <v>0</v>
      </c>
      <c r="AK214" s="74" t="n">
        <v>0</v>
      </c>
      <c r="AL214" s="74" t="n">
        <v>0</v>
      </c>
      <c r="AM214" s="74" t="n">
        <v>0</v>
      </c>
      <c r="AN214" s="74" t="n">
        <v>96865.632</v>
      </c>
      <c r="AO214" s="74" t="n">
        <v>9686.5632</v>
      </c>
      <c r="AP214" s="74" t="n">
        <v>18449.02827072</v>
      </c>
      <c r="AQ214" s="5" t="n">
        <f aca="false" ca="false" dt2D="false" dtr="false" t="normal">COUNTIF(AB214:AM214, "&gt;0")</f>
        <v>1</v>
      </c>
    </row>
    <row customHeight="true" ht="12.75" outlineLevel="0" r="215">
      <c r="A215" s="67" t="n">
        <f aca="false" ca="false" dt2D="false" dtr="false" t="normal">+A214+1</f>
        <v>202</v>
      </c>
      <c r="B215" s="67" t="n">
        <f aca="false" ca="false" dt2D="false" dtr="false" t="normal">+B214+1</f>
        <v>31</v>
      </c>
      <c r="C215" s="68" t="s">
        <v>315</v>
      </c>
      <c r="D215" s="67" t="s">
        <v>317</v>
      </c>
      <c r="E215" s="69" t="s">
        <v>105</v>
      </c>
      <c r="F215" s="70" t="s">
        <v>58</v>
      </c>
      <c r="G215" s="70" t="n">
        <v>2</v>
      </c>
      <c r="H215" s="70" t="n">
        <v>2</v>
      </c>
      <c r="I215" s="69" t="n">
        <v>798.9</v>
      </c>
      <c r="J215" s="69" t="n">
        <v>798.9</v>
      </c>
      <c r="K215" s="69" t="n">
        <v>0</v>
      </c>
      <c r="L215" s="71" t="n">
        <v>30</v>
      </c>
      <c r="M215" s="72" t="n">
        <v>6785345.3</v>
      </c>
      <c r="N215" s="72" t="n"/>
      <c r="O215" s="72" t="n">
        <v>910304.16</v>
      </c>
      <c r="P215" s="72" t="n">
        <v>0</v>
      </c>
      <c r="Q215" s="72" t="n">
        <v>620791.51</v>
      </c>
      <c r="R215" s="72" t="n">
        <v>3321826.2</v>
      </c>
      <c r="S215" s="72" t="n">
        <v>1932423.44</v>
      </c>
      <c r="T215" s="69" t="n">
        <v>7444.14</v>
      </c>
      <c r="U215" s="69" t="n">
        <v>8493.36</v>
      </c>
      <c r="V215" s="70" t="n">
        <v>2026</v>
      </c>
      <c r="W215" s="74" t="n">
        <v>526673.1</v>
      </c>
      <c r="X215" s="74" t="n">
        <f aca="false" ca="false" dt2D="false" dtr="false" t="normal">+(J215*11.55+K215*23.1)*12*0.85</f>
        <v>94118.409</v>
      </c>
      <c r="Y215" s="74" t="n">
        <f aca="false" ca="false" dt2D="false" dtr="false" t="normal">+(J215*11.55+K215*23.1)*12*30</f>
        <v>3321826.2</v>
      </c>
      <c r="Z215" s="74" t="n"/>
      <c r="AA215" s="74" t="n">
        <f aca="false" ca="false" dt2D="false" dtr="false" t="normal">SUM(AB215:AP215)</f>
        <v>6785345.30353032</v>
      </c>
      <c r="AB215" s="74" t="n">
        <v>2779607.97</v>
      </c>
      <c r="AC215" s="74" t="n">
        <v>1691349.24</v>
      </c>
      <c r="AD215" s="74" t="n">
        <v>796968.26</v>
      </c>
      <c r="AE215" s="74" t="n">
        <v>679195.58</v>
      </c>
      <c r="AF215" s="74" t="n">
        <v>0</v>
      </c>
      <c r="AG215" s="74" t="n">
        <v>0</v>
      </c>
      <c r="AH215" s="74" t="n">
        <v>0</v>
      </c>
      <c r="AI215" s="74" t="n">
        <v>0</v>
      </c>
      <c r="AJ215" s="74" t="n">
        <v>0</v>
      </c>
      <c r="AK215" s="74" t="n">
        <v>0</v>
      </c>
      <c r="AL215" s="74" t="n">
        <v>0</v>
      </c>
      <c r="AM215" s="74" t="n">
        <v>0</v>
      </c>
      <c r="AN215" s="74" t="n">
        <v>640319.3082</v>
      </c>
      <c r="AO215" s="74" t="n">
        <v>67853.453</v>
      </c>
      <c r="AP215" s="74" t="n">
        <v>130051.49233032</v>
      </c>
      <c r="AQ215" s="5" t="n">
        <f aca="false" ca="false" dt2D="false" dtr="false" t="normal">COUNTIF(AB215:AM215, "&gt;0")</f>
        <v>4</v>
      </c>
    </row>
    <row customHeight="true" ht="12.75" outlineLevel="0" r="216">
      <c r="A216" s="67" t="n">
        <f aca="false" ca="false" dt2D="false" dtr="false" t="normal">+A215+1</f>
        <v>203</v>
      </c>
      <c r="B216" s="67" t="n">
        <f aca="false" ca="false" dt2D="false" dtr="false" t="normal">+B215+1</f>
        <v>32</v>
      </c>
      <c r="C216" s="68" t="s">
        <v>315</v>
      </c>
      <c r="D216" s="67" t="s">
        <v>318</v>
      </c>
      <c r="E216" s="69" t="s">
        <v>64</v>
      </c>
      <c r="F216" s="70" t="s">
        <v>58</v>
      </c>
      <c r="G216" s="70" t="n">
        <v>2</v>
      </c>
      <c r="H216" s="70" t="n">
        <v>3</v>
      </c>
      <c r="I216" s="69" t="n">
        <v>916.31</v>
      </c>
      <c r="J216" s="69" t="n">
        <v>870.3</v>
      </c>
      <c r="K216" s="69" t="n">
        <v>46.01</v>
      </c>
      <c r="L216" s="71" t="n">
        <v>43</v>
      </c>
      <c r="M216" s="72" t="n">
        <v>6856912.66</v>
      </c>
      <c r="N216" s="72" t="n"/>
      <c r="O216" s="72" t="n">
        <v>741153.59</v>
      </c>
      <c r="P216" s="72" t="n">
        <v>0</v>
      </c>
      <c r="Q216" s="72" t="n">
        <v>543884</v>
      </c>
      <c r="R216" s="72" t="n">
        <v>4001326.56</v>
      </c>
      <c r="S216" s="72" t="n">
        <v>1570548.51</v>
      </c>
      <c r="T216" s="69" t="n">
        <v>6593.97</v>
      </c>
      <c r="U216" s="69" t="n">
        <v>7483.18</v>
      </c>
      <c r="V216" s="70" t="n">
        <v>2026</v>
      </c>
      <c r="W216" s="74" t="n">
        <v>430513.08</v>
      </c>
      <c r="X216" s="74" t="n">
        <f aca="false" ca="false" dt2D="false" dtr="false" t="normal">+(J216*11.55+K216*23.1)*12*0.85</f>
        <v>113370.91919999999</v>
      </c>
      <c r="Y216" s="74" t="n">
        <f aca="false" ca="false" dt2D="false" dtr="false" t="normal">+(J216*11.55+K216*23.1)*12*30</f>
        <v>4001326.56</v>
      </c>
      <c r="Z216" s="74" t="n"/>
      <c r="AA216" s="74" t="n">
        <f aca="false" ca="false" dt2D="false" dtr="false" t="normal">SUM(AB216:AP216)</f>
        <v>6856912.6583596</v>
      </c>
      <c r="AB216" s="74" t="n">
        <v>3188111.87</v>
      </c>
      <c r="AC216" s="74" t="n">
        <v>1939917.67</v>
      </c>
      <c r="AD216" s="74" t="n">
        <v>914094.36</v>
      </c>
      <c r="AE216" s="74" t="n">
        <v>0</v>
      </c>
      <c r="AF216" s="74" t="n">
        <v>0</v>
      </c>
      <c r="AG216" s="74" t="n">
        <v>0</v>
      </c>
      <c r="AH216" s="74" t="n">
        <v>0</v>
      </c>
      <c r="AI216" s="74" t="n">
        <v>0</v>
      </c>
      <c r="AJ216" s="74" t="n">
        <v>0</v>
      </c>
      <c r="AK216" s="74" t="n">
        <v>0</v>
      </c>
      <c r="AL216" s="74" t="n">
        <v>0</v>
      </c>
      <c r="AM216" s="74" t="n">
        <v>0</v>
      </c>
      <c r="AN216" s="74" t="n">
        <v>614090.6194</v>
      </c>
      <c r="AO216" s="74" t="n">
        <v>68569.1266</v>
      </c>
      <c r="AP216" s="74" t="n">
        <v>132129.0123596</v>
      </c>
      <c r="AQ216" s="5" t="n">
        <f aca="false" ca="false" dt2D="false" dtr="false" t="normal">COUNTIF(AB216:AM216, "&gt;0")</f>
        <v>3</v>
      </c>
    </row>
    <row customHeight="true" ht="12.75" outlineLevel="0" r="217">
      <c r="A217" s="67" t="n">
        <f aca="false" ca="false" dt2D="false" dtr="false" t="normal">+A216+1</f>
        <v>204</v>
      </c>
      <c r="B217" s="67" t="n">
        <f aca="false" ca="false" dt2D="false" dtr="false" t="normal">+B216+1</f>
        <v>33</v>
      </c>
      <c r="C217" s="68" t="s">
        <v>315</v>
      </c>
      <c r="D217" s="67" t="s">
        <v>319</v>
      </c>
      <c r="E217" s="69" t="s">
        <v>68</v>
      </c>
      <c r="F217" s="70" t="s">
        <v>58</v>
      </c>
      <c r="G217" s="70" t="n">
        <v>2</v>
      </c>
      <c r="H217" s="70" t="n">
        <v>3</v>
      </c>
      <c r="I217" s="69" t="n">
        <v>1129.37</v>
      </c>
      <c r="J217" s="69" t="n">
        <v>1129.37</v>
      </c>
      <c r="K217" s="69" t="n">
        <v>0</v>
      </c>
      <c r="L217" s="71" t="n">
        <v>43</v>
      </c>
      <c r="M217" s="72" t="n">
        <v>8451278.99</v>
      </c>
      <c r="N217" s="72" t="n"/>
      <c r="O217" s="72" t="n">
        <v>960986.03</v>
      </c>
      <c r="P217" s="72" t="n">
        <v>0</v>
      </c>
      <c r="Q217" s="72" t="n">
        <v>760689.32</v>
      </c>
      <c r="R217" s="72" t="n">
        <v>4695920.46</v>
      </c>
      <c r="S217" s="72" t="n">
        <v>2033683.18</v>
      </c>
      <c r="T217" s="69" t="n">
        <v>6593.97</v>
      </c>
      <c r="U217" s="69" t="n">
        <v>7483.18</v>
      </c>
      <c r="V217" s="70" t="n">
        <v>2026</v>
      </c>
      <c r="W217" s="74" t="n">
        <v>627638.24</v>
      </c>
      <c r="X217" s="74" t="n">
        <f aca="false" ca="false" dt2D="false" dtr="false" t="normal">+(J217*11.55+K217*23.1)*12*0.85</f>
        <v>133051.0797</v>
      </c>
      <c r="Y217" s="74" t="n">
        <f aca="false" ca="false" dt2D="false" dtr="false" t="normal">+(J217*11.55+K217*23.1)*12*30</f>
        <v>4695920.46</v>
      </c>
      <c r="Z217" s="74" t="n"/>
      <c r="AA217" s="74" t="n">
        <f aca="false" ca="false" dt2D="false" dtr="false" t="normal">SUM(AB217:AP217)</f>
        <v>8451278.99377218</v>
      </c>
      <c r="AB217" s="74" t="n">
        <v>3929410.25</v>
      </c>
      <c r="AC217" s="74" t="n">
        <v>2390986.48</v>
      </c>
      <c r="AD217" s="74" t="n">
        <v>1126639.18</v>
      </c>
      <c r="AE217" s="74" t="n">
        <v>0</v>
      </c>
      <c r="AF217" s="74" t="n">
        <v>0</v>
      </c>
      <c r="AG217" s="74" t="n">
        <v>0</v>
      </c>
      <c r="AH217" s="74" t="n">
        <v>0</v>
      </c>
      <c r="AI217" s="74" t="n">
        <v>0</v>
      </c>
      <c r="AJ217" s="74" t="n">
        <v>0</v>
      </c>
      <c r="AK217" s="74" t="n">
        <v>0</v>
      </c>
      <c r="AL217" s="74" t="n">
        <v>0</v>
      </c>
      <c r="AM217" s="74" t="n">
        <v>0</v>
      </c>
      <c r="AN217" s="74" t="n">
        <v>756878.7014</v>
      </c>
      <c r="AO217" s="74" t="n">
        <v>84512.7899</v>
      </c>
      <c r="AP217" s="74" t="n">
        <v>162851.59247218</v>
      </c>
      <c r="AQ217" s="5" t="n">
        <f aca="false" ca="false" dt2D="false" dtr="false" t="normal">COUNTIF(AB217:AM217, "&gt;0")</f>
        <v>3</v>
      </c>
    </row>
    <row customHeight="true" ht="12.75" outlineLevel="0" r="218">
      <c r="A218" s="67" t="n">
        <f aca="false" ca="false" dt2D="false" dtr="false" t="normal">+A217+1</f>
        <v>205</v>
      </c>
      <c r="B218" s="67" t="n">
        <f aca="false" ca="false" dt2D="false" dtr="false" t="normal">+B217+1</f>
        <v>34</v>
      </c>
      <c r="C218" s="68" t="s">
        <v>315</v>
      </c>
      <c r="D218" s="67" t="s">
        <v>320</v>
      </c>
      <c r="E218" s="69" t="s">
        <v>134</v>
      </c>
      <c r="F218" s="70" t="s">
        <v>58</v>
      </c>
      <c r="G218" s="70" t="n">
        <v>2</v>
      </c>
      <c r="H218" s="70" t="n">
        <v>2</v>
      </c>
      <c r="I218" s="69" t="n">
        <v>729.53</v>
      </c>
      <c r="J218" s="69" t="n">
        <v>570.47</v>
      </c>
      <c r="K218" s="69" t="n">
        <v>159.06</v>
      </c>
      <c r="L218" s="71" t="n">
        <v>24</v>
      </c>
      <c r="M218" s="72" t="n">
        <v>14824100.66</v>
      </c>
      <c r="N218" s="72" t="n"/>
      <c r="O218" s="72" t="n">
        <v>4691289.61</v>
      </c>
      <c r="P218" s="72" t="n">
        <v>0</v>
      </c>
      <c r="Q218" s="72" t="n">
        <v>104684.79</v>
      </c>
      <c r="R218" s="72" t="n">
        <v>2736991.33</v>
      </c>
      <c r="S218" s="72" t="n">
        <v>7291134.94</v>
      </c>
      <c r="T218" s="69" t="n">
        <v>17809.68</v>
      </c>
      <c r="U218" s="69" t="n">
        <v>20320.07</v>
      </c>
      <c r="V218" s="70" t="n">
        <v>2026</v>
      </c>
      <c r="W218" s="74" t="n"/>
      <c r="X218" s="74" t="n">
        <f aca="false" ca="false" dt2D="false" dtr="false" t="normal">+(J218*11.55+K218*23.1)*12*0.85</f>
        <v>104684.78790000001</v>
      </c>
      <c r="Y218" s="74" t="e">
        <f aca="false" ca="false" dt2D="false" dtr="false" t="normal">+(J218*11.55+K218*23.1)*12*30-'[3]Приложение №1'!$S$243</f>
        <v>#REF!</v>
      </c>
      <c r="Z218" s="74" t="n"/>
      <c r="AA218" s="74" t="n">
        <f aca="false" ca="false" dt2D="false" dtr="false" t="normal">SUM(AB218:AP218)</f>
        <v>14824100.664719079</v>
      </c>
      <c r="AB218" s="74" t="n">
        <v>0</v>
      </c>
      <c r="AC218" s="74" t="n">
        <v>0</v>
      </c>
      <c r="AD218" s="74" t="n">
        <v>0</v>
      </c>
      <c r="AE218" s="74" t="n">
        <v>0</v>
      </c>
      <c r="AF218" s="74" t="n">
        <v>0</v>
      </c>
      <c r="AG218" s="74" t="n">
        <v>0</v>
      </c>
      <c r="AH218" s="74" t="n">
        <v>0</v>
      </c>
      <c r="AI218" s="74" t="n">
        <v>0</v>
      </c>
      <c r="AJ218" s="74" t="n">
        <v>7342719.33</v>
      </c>
      <c r="AK218" s="74" t="n">
        <v>0</v>
      </c>
      <c r="AL218" s="74" t="n">
        <v>0</v>
      </c>
      <c r="AM218" s="74" t="n">
        <v>5649976.21</v>
      </c>
      <c r="AN218" s="74" t="n">
        <v>1399040.1811</v>
      </c>
      <c r="AO218" s="74" t="n">
        <v>148241.0067</v>
      </c>
      <c r="AP218" s="74" t="n">
        <v>284123.93691908</v>
      </c>
      <c r="AQ218" s="5" t="n">
        <f aca="false" ca="false" dt2D="false" dtr="false" t="normal">COUNTIF(AB218:AM218, "&gt;0")</f>
        <v>2</v>
      </c>
    </row>
    <row customHeight="true" ht="12.75" outlineLevel="0" r="219">
      <c r="A219" s="67" t="n">
        <f aca="false" ca="false" dt2D="false" dtr="false" t="normal">+A218+1</f>
        <v>206</v>
      </c>
      <c r="B219" s="67" t="n">
        <f aca="false" ca="false" dt2D="false" dtr="false" t="normal">+B218+1</f>
        <v>35</v>
      </c>
      <c r="C219" s="68" t="s">
        <v>315</v>
      </c>
      <c r="D219" s="67" t="s">
        <v>321</v>
      </c>
      <c r="E219" s="69" t="s">
        <v>171</v>
      </c>
      <c r="F219" s="70" t="s">
        <v>58</v>
      </c>
      <c r="G219" s="70" t="n">
        <v>2</v>
      </c>
      <c r="H219" s="70" t="n">
        <v>2</v>
      </c>
      <c r="I219" s="69" t="n">
        <v>730.46</v>
      </c>
      <c r="J219" s="69" t="n">
        <v>635.11</v>
      </c>
      <c r="K219" s="69" t="n">
        <v>95.35</v>
      </c>
      <c r="L219" s="71" t="n">
        <v>28</v>
      </c>
      <c r="M219" s="72" t="n">
        <v>14842998.33</v>
      </c>
      <c r="N219" s="72" t="n"/>
      <c r="O219" s="72" t="n">
        <v>4699669.81</v>
      </c>
      <c r="P219" s="72" t="n">
        <v>0</v>
      </c>
      <c r="Q219" s="72" t="n">
        <v>97288.68</v>
      </c>
      <c r="R219" s="72" t="n">
        <v>2521928.41</v>
      </c>
      <c r="S219" s="72" t="n">
        <v>7524111.43</v>
      </c>
      <c r="T219" s="69" t="n">
        <v>17809.68</v>
      </c>
      <c r="U219" s="69" t="n">
        <v>20320.07</v>
      </c>
      <c r="V219" s="70" t="n">
        <v>2026</v>
      </c>
      <c r="W219" s="74" t="n"/>
      <c r="X219" s="74" t="n">
        <f aca="false" ca="false" dt2D="false" dtr="false" t="normal">+(J219*11.55+K219*23.1)*12*0.85</f>
        <v>97288.67610000001</v>
      </c>
      <c r="Y219" s="74" t="e">
        <f aca="false" ca="false" dt2D="false" dtr="false" t="normal">+(J219*11.55+K219*23.1)*12*30-'[3]Приложение №1'!$S$244</f>
        <v>#REF!</v>
      </c>
      <c r="Z219" s="74" t="n"/>
      <c r="AA219" s="74" t="n">
        <f aca="false" ca="false" dt2D="false" dtr="false" t="normal">SUM(AB219:AP219)</f>
        <v>14842998.327130599</v>
      </c>
      <c r="AB219" s="74" t="n">
        <v>0</v>
      </c>
      <c r="AC219" s="74" t="n">
        <v>0</v>
      </c>
      <c r="AD219" s="74" t="n">
        <v>0</v>
      </c>
      <c r="AE219" s="74" t="n">
        <v>0</v>
      </c>
      <c r="AF219" s="74" t="n">
        <v>0</v>
      </c>
      <c r="AG219" s="74" t="n">
        <v>0</v>
      </c>
      <c r="AH219" s="74" t="n">
        <v>0</v>
      </c>
      <c r="AI219" s="74" t="n">
        <v>0</v>
      </c>
      <c r="AJ219" s="74" t="n">
        <v>7352079.78</v>
      </c>
      <c r="AK219" s="74" t="n">
        <v>0</v>
      </c>
      <c r="AL219" s="74" t="n">
        <v>0</v>
      </c>
      <c r="AM219" s="74" t="n">
        <v>5657178.76</v>
      </c>
      <c r="AN219" s="74" t="n">
        <v>1400823.6677</v>
      </c>
      <c r="AO219" s="74" t="n">
        <v>148429.9833</v>
      </c>
      <c r="AP219" s="74" t="n">
        <v>284486.1361306</v>
      </c>
      <c r="AQ219" s="5" t="n">
        <f aca="false" ca="false" dt2D="false" dtr="false" t="normal">COUNTIF(AB219:AM219, "&gt;0")</f>
        <v>2</v>
      </c>
    </row>
    <row customHeight="true" ht="12.75" outlineLevel="0" r="220">
      <c r="A220" s="67" t="n">
        <f aca="false" ca="false" dt2D="false" dtr="false" t="normal">+A219+1</f>
        <v>207</v>
      </c>
      <c r="B220" s="67" t="n">
        <f aca="false" ca="false" dt2D="false" dtr="false" t="normal">+B219+1</f>
        <v>36</v>
      </c>
      <c r="C220" s="68" t="s">
        <v>315</v>
      </c>
      <c r="D220" s="67" t="s">
        <v>322</v>
      </c>
      <c r="E220" s="69" t="s">
        <v>136</v>
      </c>
      <c r="F220" s="70" t="s">
        <v>58</v>
      </c>
      <c r="G220" s="70" t="n">
        <v>2</v>
      </c>
      <c r="H220" s="70" t="n">
        <v>2</v>
      </c>
      <c r="I220" s="69" t="n">
        <v>727.83</v>
      </c>
      <c r="J220" s="69" t="n">
        <v>603.3</v>
      </c>
      <c r="K220" s="69" t="n">
        <v>124.53</v>
      </c>
      <c r="L220" s="71" t="n">
        <v>20</v>
      </c>
      <c r="M220" s="72" t="n">
        <v>14789556.55</v>
      </c>
      <c r="N220" s="72" t="n"/>
      <c r="O220" s="72" t="n">
        <v>4681640.26</v>
      </c>
      <c r="P220" s="72" t="n">
        <v>0</v>
      </c>
      <c r="Q220" s="72" t="n">
        <v>100416.53</v>
      </c>
      <c r="R220" s="72" t="n">
        <v>2616419.72</v>
      </c>
      <c r="S220" s="72" t="n">
        <v>7391080.04</v>
      </c>
      <c r="T220" s="69" t="n">
        <v>17809.68</v>
      </c>
      <c r="U220" s="69" t="n">
        <v>20320.07</v>
      </c>
      <c r="V220" s="70" t="n">
        <v>2026</v>
      </c>
      <c r="W220" s="74" t="n"/>
      <c r="X220" s="74" t="n">
        <f aca="false" ca="false" dt2D="false" dtr="false" t="normal">+(J220*11.55+K220*23.1)*12*0.85</f>
        <v>100416.53159999999</v>
      </c>
      <c r="Y220" s="74" t="e">
        <f aca="false" ca="false" dt2D="false" dtr="false" t="normal">+(J220*11.55+K220*23.1)*12*30-'[3]Приложение №1'!$S$245</f>
        <v>#REF!</v>
      </c>
      <c r="Z220" s="74" t="n"/>
      <c r="AA220" s="74" t="n">
        <f aca="false" ca="false" dt2D="false" dtr="false" t="normal">SUM(AB220:AP220)</f>
        <v>14789556.55084382</v>
      </c>
      <c r="AB220" s="74" t="n">
        <v>0</v>
      </c>
      <c r="AC220" s="74" t="n">
        <v>0</v>
      </c>
      <c r="AD220" s="74" t="n">
        <v>0</v>
      </c>
      <c r="AE220" s="74" t="n">
        <v>0</v>
      </c>
      <c r="AF220" s="74" t="n">
        <v>0</v>
      </c>
      <c r="AG220" s="74" t="n">
        <v>0</v>
      </c>
      <c r="AH220" s="74" t="n">
        <v>0</v>
      </c>
      <c r="AI220" s="74" t="n">
        <v>0</v>
      </c>
      <c r="AJ220" s="74" t="n">
        <v>7325608.83</v>
      </c>
      <c r="AK220" s="74" t="n">
        <v>0</v>
      </c>
      <c r="AL220" s="74" t="n">
        <v>0</v>
      </c>
      <c r="AM220" s="74" t="n">
        <v>5636810.26</v>
      </c>
      <c r="AN220" s="74" t="n">
        <v>1395780.0432</v>
      </c>
      <c r="AO220" s="74" t="n">
        <v>147895.5655</v>
      </c>
      <c r="AP220" s="74" t="n">
        <v>283461.85214382</v>
      </c>
      <c r="AQ220" s="5" t="n">
        <f aca="false" ca="false" dt2D="false" dtr="false" t="normal">COUNTIF(AB220:AM220, "&gt;0")</f>
        <v>2</v>
      </c>
    </row>
    <row outlineLevel="0" r="221">
      <c r="A221" s="67" t="n">
        <f aca="false" ca="false" dt2D="false" dtr="false" t="normal">+A220+1</f>
        <v>208</v>
      </c>
      <c r="B221" s="67" t="n">
        <f aca="false" ca="false" dt2D="false" dtr="false" t="normal">+B220+1</f>
        <v>37</v>
      </c>
      <c r="C221" s="68" t="s">
        <v>323</v>
      </c>
      <c r="D221" s="67" t="s">
        <v>324</v>
      </c>
      <c r="E221" s="69" t="s">
        <v>107</v>
      </c>
      <c r="F221" s="70" t="s">
        <v>58</v>
      </c>
      <c r="G221" s="70" t="n">
        <v>2</v>
      </c>
      <c r="H221" s="70" t="n">
        <v>2</v>
      </c>
      <c r="I221" s="69" t="n">
        <v>562.19</v>
      </c>
      <c r="J221" s="69" t="n">
        <v>562.19</v>
      </c>
      <c r="K221" s="69" t="n">
        <v>0</v>
      </c>
      <c r="L221" s="71" t="n">
        <v>25</v>
      </c>
      <c r="M221" s="72" t="n">
        <v>2578400.09</v>
      </c>
      <c r="N221" s="72" t="n"/>
      <c r="O221" s="72" t="n">
        <v>800664.24</v>
      </c>
      <c r="P221" s="72" t="n">
        <v>0</v>
      </c>
      <c r="Q221" s="72" t="n">
        <v>66231.6</v>
      </c>
      <c r="R221" s="72" t="n">
        <v>485713.88</v>
      </c>
      <c r="S221" s="72" t="n">
        <v>1225790.37</v>
      </c>
      <c r="T221" s="69" t="n">
        <v>3964.84</v>
      </c>
      <c r="U221" s="69" t="n">
        <v>4586.35</v>
      </c>
      <c r="V221" s="70" t="n">
        <v>2026</v>
      </c>
      <c r="W221" s="74" t="n"/>
      <c r="X221" s="74" t="n">
        <f aca="false" ca="false" dt2D="false" dtr="false" t="normal">+(J221*11.55+K221*23.1)*12*0.85</f>
        <v>66231.60390000002</v>
      </c>
      <c r="Y221" s="74" t="e">
        <f aca="false" ca="false" dt2D="false" dtr="false" t="normal">+(J221*11.55+K221*23.1)*12*30-'[4]Приложение №1'!$S$715</f>
        <v>#REF!</v>
      </c>
      <c r="Z221" s="74" t="n"/>
      <c r="AA221" s="74" t="n">
        <f aca="false" ca="false" dt2D="false" dtr="false" t="normal">SUM(AB221:AP221)</f>
        <v>2578400.09180082</v>
      </c>
      <c r="AB221" s="74" t="n">
        <v>0</v>
      </c>
      <c r="AC221" s="74" t="n">
        <v>1190211.08</v>
      </c>
      <c r="AD221" s="74" t="n">
        <v>560830.62</v>
      </c>
      <c r="AE221" s="74" t="n">
        <v>477953.38</v>
      </c>
      <c r="AF221" s="74" t="n">
        <v>0</v>
      </c>
      <c r="AG221" s="74" t="n">
        <v>0</v>
      </c>
      <c r="AH221" s="74" t="n">
        <v>0</v>
      </c>
      <c r="AI221" s="74" t="n">
        <v>0</v>
      </c>
      <c r="AJ221" s="74" t="n">
        <v>0</v>
      </c>
      <c r="AK221" s="74" t="n">
        <v>0</v>
      </c>
      <c r="AL221" s="74" t="n">
        <v>0</v>
      </c>
      <c r="AM221" s="74" t="n">
        <v>0</v>
      </c>
      <c r="AN221" s="74" t="n">
        <v>274877.4027</v>
      </c>
      <c r="AO221" s="74" t="n">
        <v>25784.001</v>
      </c>
      <c r="AP221" s="74" t="n">
        <v>48743.60810082</v>
      </c>
      <c r="AQ221" s="5" t="n">
        <f aca="false" ca="false" dt2D="false" dtr="false" t="normal">COUNTIF(AB221:AM221, "&gt;0")</f>
        <v>3</v>
      </c>
    </row>
    <row outlineLevel="0" r="222">
      <c r="A222" s="67" t="n">
        <f aca="false" ca="false" dt2D="false" dtr="false" t="normal">+A221+1</f>
        <v>209</v>
      </c>
      <c r="B222" s="67" t="n">
        <f aca="false" ca="false" dt2D="false" dtr="false" t="normal">+B221+1</f>
        <v>38</v>
      </c>
      <c r="C222" s="68" t="s">
        <v>323</v>
      </c>
      <c r="D222" s="67" t="s">
        <v>325</v>
      </c>
      <c r="E222" s="69" t="s">
        <v>107</v>
      </c>
      <c r="F222" s="70" t="s">
        <v>58</v>
      </c>
      <c r="G222" s="70" t="n">
        <v>5</v>
      </c>
      <c r="H222" s="70" t="n">
        <v>2</v>
      </c>
      <c r="I222" s="69" t="n">
        <v>865.12</v>
      </c>
      <c r="J222" s="69" t="n">
        <v>865.12</v>
      </c>
      <c r="K222" s="69" t="n">
        <v>0</v>
      </c>
      <c r="L222" s="71" t="n">
        <v>28</v>
      </c>
      <c r="M222" s="72" t="n">
        <v>1173163.28</v>
      </c>
      <c r="N222" s="72" t="n"/>
      <c r="O222" s="72" t="n">
        <v>341420.71</v>
      </c>
      <c r="P222" s="72" t="n">
        <v>0</v>
      </c>
      <c r="Q222" s="72" t="n">
        <v>101919.79</v>
      </c>
      <c r="R222" s="72" t="n">
        <v>353347.9</v>
      </c>
      <c r="S222" s="72" t="n">
        <v>376474.88</v>
      </c>
      <c r="T222" s="69" t="n">
        <v>1181.07</v>
      </c>
      <c r="U222" s="69" t="n">
        <v>1356.07</v>
      </c>
      <c r="V222" s="70" t="n">
        <v>2026</v>
      </c>
      <c r="W222" s="74" t="n"/>
      <c r="X222" s="74" t="n">
        <f aca="false" ca="false" dt2D="false" dtr="false" t="normal">+(J222*11.55+K222*23.1)*12*0.85</f>
        <v>101919.7872</v>
      </c>
      <c r="Y222" s="74" t="e">
        <f aca="false" ca="false" dt2D="false" dtr="false" t="normal">+(J222*11.55+K222*23.1)*12*30-'[4]Приложение №1'!$S$717</f>
        <v>#REF!</v>
      </c>
      <c r="Z222" s="74" t="n"/>
      <c r="AA222" s="74" t="n">
        <f aca="false" ca="false" dt2D="false" dtr="false" t="normal">SUM(AB222:AP222)</f>
        <v>1173163.27863088</v>
      </c>
      <c r="AB222" s="74" t="n">
        <v>0</v>
      </c>
      <c r="AC222" s="74" t="n">
        <v>0</v>
      </c>
      <c r="AD222" s="74" t="n">
        <v>1021771.25</v>
      </c>
      <c r="AE222" s="74" t="n">
        <v>0</v>
      </c>
      <c r="AF222" s="74" t="n">
        <v>0</v>
      </c>
      <c r="AG222" s="74" t="n">
        <v>0</v>
      </c>
      <c r="AH222" s="74" t="n">
        <v>0</v>
      </c>
      <c r="AI222" s="74" t="n">
        <v>0</v>
      </c>
      <c r="AJ222" s="74" t="n">
        <v>0</v>
      </c>
      <c r="AK222" s="74" t="n">
        <v>0</v>
      </c>
      <c r="AL222" s="74" t="n">
        <v>0</v>
      </c>
      <c r="AM222" s="74" t="n">
        <v>0</v>
      </c>
      <c r="AN222" s="74" t="n">
        <v>117316.328</v>
      </c>
      <c r="AO222" s="74" t="n">
        <v>11731.6328</v>
      </c>
      <c r="AP222" s="74" t="n">
        <v>22344.06783088</v>
      </c>
      <c r="AQ222" s="5" t="n">
        <f aca="false" ca="false" dt2D="false" dtr="false" t="normal">COUNTIF(AB222:AM222, "&gt;0")</f>
        <v>1</v>
      </c>
    </row>
    <row customHeight="true" ht="12.75" outlineLevel="0" r="223">
      <c r="A223" s="67" t="n">
        <f aca="false" ca="false" dt2D="false" dtr="false" t="normal">+A222+1</f>
        <v>210</v>
      </c>
      <c r="B223" s="67" t="n">
        <f aca="false" ca="false" dt2D="false" dtr="false" t="normal">+B222+1</f>
        <v>39</v>
      </c>
      <c r="C223" s="68" t="s">
        <v>323</v>
      </c>
      <c r="D223" s="67" t="s">
        <v>326</v>
      </c>
      <c r="E223" s="69" t="s">
        <v>76</v>
      </c>
      <c r="F223" s="70" t="s">
        <v>58</v>
      </c>
      <c r="G223" s="70" t="n">
        <v>2</v>
      </c>
      <c r="H223" s="70" t="n">
        <v>1</v>
      </c>
      <c r="I223" s="69" t="n">
        <v>698.48</v>
      </c>
      <c r="J223" s="69" t="n">
        <v>698.48</v>
      </c>
      <c r="K223" s="69" t="n">
        <v>0</v>
      </c>
      <c r="L223" s="71" t="n">
        <v>24</v>
      </c>
      <c r="M223" s="72" t="n">
        <v>5932442.09</v>
      </c>
      <c r="N223" s="72" t="n"/>
      <c r="O223" s="72" t="n">
        <v>854436.56</v>
      </c>
      <c r="P223" s="72" t="n">
        <v>0</v>
      </c>
      <c r="Q223" s="72" t="n">
        <v>349205.99</v>
      </c>
      <c r="R223" s="72" t="n">
        <v>2904279.84</v>
      </c>
      <c r="S223" s="72" t="n">
        <v>1824519.7</v>
      </c>
      <c r="T223" s="69" t="n">
        <v>7444.14</v>
      </c>
      <c r="U223" s="69" t="n">
        <v>8493.36</v>
      </c>
      <c r="V223" s="70" t="n">
        <v>2026</v>
      </c>
      <c r="W223" s="74" t="n">
        <v>266918.06</v>
      </c>
      <c r="X223" s="74" t="n">
        <f aca="false" ca="false" dt2D="false" dtr="false" t="normal">+(J223*11.55+K223*23.1)*12*0.85</f>
        <v>82287.92880000001</v>
      </c>
      <c r="Y223" s="74" t="n">
        <f aca="false" ca="false" dt2D="false" dtr="false" t="normal">+(J223*11.55+K223*23.1)*12*30</f>
        <v>2904279.8400000003</v>
      </c>
      <c r="Z223" s="74" t="n"/>
      <c r="AA223" s="74" t="n">
        <f aca="false" ca="false" dt2D="false" dtr="false" t="normal">SUM(AB223:AP223)</f>
        <v>5932442.0903754</v>
      </c>
      <c r="AB223" s="74" t="n">
        <v>2430217.26</v>
      </c>
      <c r="AC223" s="74" t="n">
        <v>1478750.3</v>
      </c>
      <c r="AD223" s="74" t="n">
        <v>696791.08</v>
      </c>
      <c r="AE223" s="74" t="n">
        <v>593822.17</v>
      </c>
      <c r="AF223" s="74" t="n">
        <v>0</v>
      </c>
      <c r="AG223" s="74" t="n">
        <v>0</v>
      </c>
      <c r="AH223" s="74" t="n">
        <v>0</v>
      </c>
      <c r="AI223" s="74" t="n">
        <v>0</v>
      </c>
      <c r="AJ223" s="74" t="n">
        <v>0</v>
      </c>
      <c r="AK223" s="74" t="n">
        <v>0</v>
      </c>
      <c r="AL223" s="74" t="n">
        <v>0</v>
      </c>
      <c r="AM223" s="74" t="n">
        <v>0</v>
      </c>
      <c r="AN223" s="74" t="n">
        <v>559832.5581</v>
      </c>
      <c r="AO223" s="74" t="n">
        <v>59324.4209</v>
      </c>
      <c r="AP223" s="74" t="n">
        <v>113704.3013754</v>
      </c>
      <c r="AQ223" s="5" t="n">
        <f aca="false" ca="false" dt2D="false" dtr="false" t="normal">COUNTIF(AB223:AM223, "&gt;0")</f>
        <v>4</v>
      </c>
    </row>
    <row customHeight="true" ht="12.75" outlineLevel="0" r="224">
      <c r="A224" s="67" t="n">
        <f aca="false" ca="false" dt2D="false" dtr="false" t="normal">+A223+1</f>
        <v>211</v>
      </c>
      <c r="B224" s="67" t="n">
        <f aca="false" ca="false" dt2D="false" dtr="false" t="normal">+B223+1</f>
        <v>40</v>
      </c>
      <c r="C224" s="68" t="s">
        <v>323</v>
      </c>
      <c r="D224" s="67" t="s">
        <v>327</v>
      </c>
      <c r="E224" s="69" t="s">
        <v>68</v>
      </c>
      <c r="F224" s="70" t="s">
        <v>58</v>
      </c>
      <c r="G224" s="70" t="n">
        <v>3</v>
      </c>
      <c r="H224" s="70" t="n">
        <v>2</v>
      </c>
      <c r="I224" s="69" t="n">
        <v>948.32</v>
      </c>
      <c r="J224" s="69" t="n">
        <v>948.32</v>
      </c>
      <c r="K224" s="69" t="n">
        <v>0</v>
      </c>
      <c r="L224" s="71" t="n">
        <v>26</v>
      </c>
      <c r="M224" s="72" t="n">
        <v>8054423.14</v>
      </c>
      <c r="N224" s="72" t="n"/>
      <c r="O224" s="72" t="n">
        <v>1066132.89</v>
      </c>
      <c r="P224" s="72" t="n">
        <v>0</v>
      </c>
      <c r="Q224" s="72" t="n">
        <v>769875.79</v>
      </c>
      <c r="R224" s="72" t="n">
        <v>3943114.56</v>
      </c>
      <c r="S224" s="72" t="n">
        <v>2275299.91</v>
      </c>
      <c r="T224" s="69" t="n">
        <v>7444.14</v>
      </c>
      <c r="U224" s="69" t="n">
        <v>8493.36</v>
      </c>
      <c r="V224" s="70" t="n">
        <v>2026</v>
      </c>
      <c r="W224" s="74" t="n">
        <v>658154.21</v>
      </c>
      <c r="X224" s="74" t="n">
        <f aca="false" ca="false" dt2D="false" dtr="false" t="normal">+(J224*11.55+K224*23.1)*12*0.85</f>
        <v>111721.5792</v>
      </c>
      <c r="Y224" s="74" t="n">
        <f aca="false" ca="false" dt2D="false" dtr="false" t="normal">+(J224*11.55+K224*23.1)*12*30</f>
        <v>3943114.56</v>
      </c>
      <c r="Z224" s="74" t="n"/>
      <c r="AA224" s="74" t="n">
        <f aca="false" ca="false" dt2D="false" dtr="false" t="normal">SUM(AB224:AP224)</f>
        <v>8054423.144139259</v>
      </c>
      <c r="AB224" s="74" t="n">
        <v>3299484.07</v>
      </c>
      <c r="AC224" s="74" t="n">
        <v>2007685.96</v>
      </c>
      <c r="AD224" s="74" t="n">
        <v>946026.96</v>
      </c>
      <c r="AE224" s="74" t="n">
        <v>806227</v>
      </c>
      <c r="AF224" s="74" t="n">
        <v>0</v>
      </c>
      <c r="AG224" s="74" t="n">
        <v>0</v>
      </c>
      <c r="AH224" s="74" t="n">
        <v>0</v>
      </c>
      <c r="AI224" s="74" t="n">
        <v>0</v>
      </c>
      <c r="AJ224" s="74" t="n">
        <v>0</v>
      </c>
      <c r="AK224" s="74" t="n">
        <v>0</v>
      </c>
      <c r="AL224" s="74" t="n">
        <v>0</v>
      </c>
      <c r="AM224" s="74" t="n">
        <v>0</v>
      </c>
      <c r="AN224" s="74" t="n">
        <v>760079.6176</v>
      </c>
      <c r="AO224" s="74" t="n">
        <v>80544.2315</v>
      </c>
      <c r="AP224" s="74" t="n">
        <v>154375.30503926</v>
      </c>
      <c r="AQ224" s="5" t="n">
        <f aca="false" ca="false" dt2D="false" dtr="false" t="normal">COUNTIF(AB224:AM224, "&gt;0")</f>
        <v>4</v>
      </c>
    </row>
    <row customHeight="true" ht="12.75" outlineLevel="0" r="225">
      <c r="A225" s="67" t="n">
        <f aca="false" ca="false" dt2D="false" dtr="false" t="normal">+A224+1</f>
        <v>212</v>
      </c>
      <c r="B225" s="67" t="n">
        <f aca="false" ca="false" dt2D="false" dtr="false" t="normal">+B224+1</f>
        <v>41</v>
      </c>
      <c r="C225" s="68" t="s">
        <v>323</v>
      </c>
      <c r="D225" s="67" t="s">
        <v>328</v>
      </c>
      <c r="E225" s="69" t="s">
        <v>134</v>
      </c>
      <c r="F225" s="70" t="s">
        <v>58</v>
      </c>
      <c r="G225" s="70" t="n">
        <v>2</v>
      </c>
      <c r="H225" s="70" t="n">
        <v>2</v>
      </c>
      <c r="I225" s="69" t="n">
        <v>373.91</v>
      </c>
      <c r="J225" s="69" t="n">
        <v>373.91</v>
      </c>
      <c r="K225" s="69" t="n">
        <v>0</v>
      </c>
      <c r="L225" s="71" t="n">
        <v>11</v>
      </c>
      <c r="M225" s="72" t="n">
        <v>3324875.02</v>
      </c>
      <c r="N225" s="72" t="n"/>
      <c r="O225" s="72" t="n">
        <v>484987.83</v>
      </c>
      <c r="P225" s="72" t="n">
        <v>0</v>
      </c>
      <c r="Q225" s="72" t="n">
        <v>254637.99</v>
      </c>
      <c r="R225" s="72" t="n">
        <v>1554717.78</v>
      </c>
      <c r="S225" s="72" t="n">
        <v>1030531.42</v>
      </c>
      <c r="T225" s="69" t="n">
        <v>7744.68</v>
      </c>
      <c r="U225" s="69" t="n">
        <v>8892.18</v>
      </c>
      <c r="V225" s="70" t="n">
        <v>2026</v>
      </c>
      <c r="W225" s="74" t="n">
        <v>210587.65</v>
      </c>
      <c r="X225" s="74" t="n">
        <f aca="false" ca="false" dt2D="false" dtr="false" t="normal">+(J225*11.55+K225*23.1)*12*0.85</f>
        <v>44050.337100000004</v>
      </c>
      <c r="Y225" s="74" t="n">
        <f aca="false" ca="false" dt2D="false" dtr="false" t="normal">+(J225*11.55+K225*23.1)*12*30</f>
        <v>1554717.7800000003</v>
      </c>
      <c r="Z225" s="74" t="n"/>
      <c r="AA225" s="74" t="n">
        <f aca="false" ca="false" dt2D="false" dtr="false" t="normal">SUM(AB225:AP225)</f>
        <v>3324875.02183092</v>
      </c>
      <c r="AB225" s="74" t="n">
        <v>0</v>
      </c>
      <c r="AC225" s="74" t="n">
        <v>0</v>
      </c>
      <c r="AD225" s="74" t="n">
        <v>0</v>
      </c>
      <c r="AE225" s="74" t="n">
        <v>0</v>
      </c>
      <c r="AF225" s="74" t="n">
        <v>0</v>
      </c>
      <c r="AG225" s="74" t="n">
        <v>0</v>
      </c>
      <c r="AH225" s="74" t="n">
        <v>0</v>
      </c>
      <c r="AI225" s="74" t="n">
        <v>0</v>
      </c>
      <c r="AJ225" s="74" t="n">
        <v>0</v>
      </c>
      <c r="AK225" s="74" t="n">
        <v>0</v>
      </c>
      <c r="AL225" s="74" t="n">
        <v>0</v>
      </c>
      <c r="AM225" s="74" t="n">
        <v>2895813.2</v>
      </c>
      <c r="AN225" s="74" t="n">
        <v>332487.502</v>
      </c>
      <c r="AO225" s="74" t="n">
        <v>33248.7502</v>
      </c>
      <c r="AP225" s="74" t="n">
        <v>63325.56963092</v>
      </c>
      <c r="AQ225" s="5" t="n">
        <f aca="false" ca="false" dt2D="false" dtr="false" t="normal">COUNTIF(AB225:AM225, "&gt;0")</f>
        <v>1</v>
      </c>
    </row>
    <row customHeight="true" ht="12.75" outlineLevel="0" r="226">
      <c r="A226" s="67" t="n">
        <f aca="false" ca="false" dt2D="false" dtr="false" t="normal">+A225+1</f>
        <v>213</v>
      </c>
      <c r="B226" s="67" t="n">
        <f aca="false" ca="false" dt2D="false" dtr="false" t="normal">+B225+1</f>
        <v>42</v>
      </c>
      <c r="C226" s="68" t="s">
        <v>329</v>
      </c>
      <c r="D226" s="67" t="s">
        <v>330</v>
      </c>
      <c r="E226" s="69" t="s">
        <v>107</v>
      </c>
      <c r="F226" s="70" t="s">
        <v>58</v>
      </c>
      <c r="G226" s="70" t="n">
        <v>2</v>
      </c>
      <c r="H226" s="70" t="n">
        <v>2</v>
      </c>
      <c r="I226" s="69" t="n">
        <v>892.81</v>
      </c>
      <c r="J226" s="69" t="n">
        <v>892.81</v>
      </c>
      <c r="K226" s="69" t="n">
        <v>0</v>
      </c>
      <c r="L226" s="71" t="n">
        <v>32</v>
      </c>
      <c r="M226" s="72" t="n">
        <v>7582956.75</v>
      </c>
      <c r="N226" s="72" t="n"/>
      <c r="O226" s="72" t="n">
        <v>2383274.41</v>
      </c>
      <c r="P226" s="72" t="n">
        <v>0</v>
      </c>
      <c r="Q226" s="72" t="n">
        <v>105181.95</v>
      </c>
      <c r="R226" s="72" t="n">
        <v>272382.46</v>
      </c>
      <c r="S226" s="72" t="n">
        <v>4822117.93</v>
      </c>
      <c r="T226" s="69" t="n">
        <v>7444.14</v>
      </c>
      <c r="U226" s="69" t="n">
        <v>8493.36</v>
      </c>
      <c r="V226" s="70" t="n">
        <v>2026</v>
      </c>
      <c r="W226" s="74" t="n"/>
      <c r="X226" s="74" t="n">
        <f aca="false" ca="false" dt2D="false" dtr="false" t="normal">+(J226*11.55+K226*23.1)*12*0.85</f>
        <v>105181.9461</v>
      </c>
      <c r="Y226" s="74" t="e">
        <f aca="false" ca="false" dt2D="false" dtr="false" t="normal">+(J226*11.55+K226*23.1)*12*30-'[4]Приложение №1'!$S$327</f>
        <v>#REF!</v>
      </c>
      <c r="Z226" s="74" t="n"/>
      <c r="AA226" s="74" t="n">
        <f aca="false" ca="false" dt2D="false" dtr="false" t="normal">SUM(AB226:AP226)</f>
        <v>7582956.7471572785</v>
      </c>
      <c r="AB226" s="74" t="n">
        <v>3106348.47</v>
      </c>
      <c r="AC226" s="74" t="n">
        <v>1890165.87</v>
      </c>
      <c r="AD226" s="74" t="n">
        <v>890651.19</v>
      </c>
      <c r="AE226" s="74" t="n">
        <v>759034.43</v>
      </c>
      <c r="AF226" s="74" t="n">
        <v>0</v>
      </c>
      <c r="AG226" s="74" t="n">
        <v>0</v>
      </c>
      <c r="AH226" s="74" t="n">
        <v>0</v>
      </c>
      <c r="AI226" s="74" t="n">
        <v>0</v>
      </c>
      <c r="AJ226" s="74" t="n">
        <v>0</v>
      </c>
      <c r="AK226" s="74" t="n">
        <v>0</v>
      </c>
      <c r="AL226" s="74" t="n">
        <v>0</v>
      </c>
      <c r="AM226" s="74" t="n">
        <v>0</v>
      </c>
      <c r="AN226" s="74" t="n">
        <v>715588.2873</v>
      </c>
      <c r="AO226" s="74" t="n">
        <v>75829.5675</v>
      </c>
      <c r="AP226" s="74" t="n">
        <v>145338.93235728</v>
      </c>
      <c r="AQ226" s="5" t="n">
        <f aca="false" ca="false" dt2D="false" dtr="false" t="normal">COUNTIF(AB226:AM226, "&gt;0")</f>
        <v>4</v>
      </c>
    </row>
    <row customHeight="true" ht="12.75" outlineLevel="0" r="227">
      <c r="A227" s="67" t="n">
        <f aca="false" ca="false" dt2D="false" dtr="false" t="normal">+A226+1</f>
        <v>214</v>
      </c>
      <c r="B227" s="67" t="n">
        <f aca="false" ca="false" dt2D="false" dtr="false" t="normal">+B226+1</f>
        <v>43</v>
      </c>
      <c r="C227" s="68" t="s">
        <v>329</v>
      </c>
      <c r="D227" s="67" t="s">
        <v>331</v>
      </c>
      <c r="E227" s="69" t="s">
        <v>76</v>
      </c>
      <c r="F227" s="70" t="s">
        <v>58</v>
      </c>
      <c r="G227" s="70" t="n">
        <v>2</v>
      </c>
      <c r="H227" s="70" t="n">
        <v>2</v>
      </c>
      <c r="I227" s="69" t="n">
        <v>1292.52</v>
      </c>
      <c r="J227" s="69" t="n">
        <v>1292.52</v>
      </c>
      <c r="K227" s="69" t="n">
        <v>0</v>
      </c>
      <c r="L227" s="71" t="n">
        <v>12</v>
      </c>
      <c r="M227" s="72" t="n">
        <v>14770776.38</v>
      </c>
      <c r="N227" s="72" t="n"/>
      <c r="O227" s="72" t="n">
        <v>661046.46</v>
      </c>
      <c r="P227" s="72" t="n">
        <v>0</v>
      </c>
      <c r="Q227" s="72" t="n">
        <v>780710.36</v>
      </c>
      <c r="R227" s="72" t="n">
        <v>5374298.16</v>
      </c>
      <c r="S227" s="72" t="n">
        <v>7954721.4</v>
      </c>
      <c r="T227" s="69" t="n">
        <v>10065</v>
      </c>
      <c r="U227" s="69" t="n">
        <v>11427.89</v>
      </c>
      <c r="V227" s="70" t="n">
        <v>2026</v>
      </c>
      <c r="W227" s="74" t="n">
        <v>628438.58</v>
      </c>
      <c r="X227" s="74" t="n">
        <f aca="false" ca="false" dt2D="false" dtr="false" t="normal">+(J227*11.55+K227*23.1)*12*0.85</f>
        <v>152271.78120000003</v>
      </c>
      <c r="Y227" s="74" t="n">
        <f aca="false" ca="false" dt2D="false" dtr="false" t="normal">+(J227*11.55+K227*23.1)*12*30</f>
        <v>5374298.160000001</v>
      </c>
      <c r="Z227" s="74" t="n"/>
      <c r="AA227" s="74" t="n">
        <f aca="false" ca="false" dt2D="false" dtr="false" t="normal">SUM(AB227:AP227)</f>
        <v>14770776.3810788</v>
      </c>
      <c r="AB227" s="74" t="n">
        <v>0</v>
      </c>
      <c r="AC227" s="74" t="n">
        <v>0</v>
      </c>
      <c r="AD227" s="74" t="n">
        <v>0</v>
      </c>
      <c r="AE227" s="74" t="n">
        <v>0</v>
      </c>
      <c r="AF227" s="74" t="n">
        <v>0</v>
      </c>
      <c r="AG227" s="74" t="n">
        <v>0</v>
      </c>
      <c r="AH227" s="74" t="n">
        <v>0</v>
      </c>
      <c r="AI227" s="74" t="n">
        <v>0</v>
      </c>
      <c r="AJ227" s="74" t="n">
        <v>13009213.59</v>
      </c>
      <c r="AK227" s="74" t="n">
        <v>0</v>
      </c>
      <c r="AL227" s="74" t="n">
        <v>0</v>
      </c>
      <c r="AM227" s="74" t="n">
        <v>0</v>
      </c>
      <c r="AN227" s="74" t="n">
        <v>1329369.8742</v>
      </c>
      <c r="AO227" s="74" t="n">
        <v>147707.7638</v>
      </c>
      <c r="AP227" s="74" t="n">
        <v>284485.1530788</v>
      </c>
      <c r="AQ227" s="5" t="n">
        <f aca="false" ca="false" dt2D="false" dtr="false" t="normal">COUNTIF(AB227:AM227, "&gt;0")</f>
        <v>1</v>
      </c>
    </row>
    <row customHeight="true" ht="12.75" outlineLevel="0" r="228">
      <c r="A228" s="67" t="n">
        <f aca="false" ca="false" dt2D="false" dtr="false" t="normal">+A227+1</f>
        <v>215</v>
      </c>
      <c r="B228" s="67" t="n">
        <f aca="false" ca="false" dt2D="false" dtr="false" t="normal">+B227+1</f>
        <v>44</v>
      </c>
      <c r="C228" s="68" t="s">
        <v>329</v>
      </c>
      <c r="D228" s="67" t="s">
        <v>332</v>
      </c>
      <c r="E228" s="69" t="s">
        <v>105</v>
      </c>
      <c r="F228" s="70" t="s">
        <v>58</v>
      </c>
      <c r="G228" s="70" t="n">
        <v>4</v>
      </c>
      <c r="H228" s="70" t="n">
        <v>4</v>
      </c>
      <c r="I228" s="69" t="n">
        <v>2547.81</v>
      </c>
      <c r="J228" s="69" t="n">
        <v>2475.91</v>
      </c>
      <c r="K228" s="69" t="n">
        <v>71.9000000000001</v>
      </c>
      <c r="L228" s="71" t="n">
        <v>84</v>
      </c>
      <c r="M228" s="72" t="n">
        <v>42682747.56</v>
      </c>
      <c r="N228" s="72" t="n"/>
      <c r="O228" s="72" t="n">
        <v>2293878.77</v>
      </c>
      <c r="P228" s="72" t="n">
        <v>0</v>
      </c>
      <c r="Q228" s="72" t="n">
        <v>1901189.58</v>
      </c>
      <c r="R228" s="72" t="n">
        <v>10892754.18</v>
      </c>
      <c r="S228" s="72" t="n">
        <v>27594925.03</v>
      </c>
      <c r="T228" s="69" t="n">
        <v>14440.57</v>
      </c>
      <c r="U228" s="69" t="n">
        <v>16752.72</v>
      </c>
      <c r="V228" s="70" t="n">
        <v>2026</v>
      </c>
      <c r="W228" s="74" t="n">
        <v>1592561.54</v>
      </c>
      <c r="X228" s="74" t="n">
        <f aca="false" ca="false" dt2D="false" dtr="false" t="normal">+(J228*11.55+K228*23.1)*12*0.85</f>
        <v>308628.03510000004</v>
      </c>
      <c r="Y228" s="74" t="n">
        <f aca="false" ca="false" dt2D="false" dtr="false" t="normal">+(J228*11.55+K228*23.1)*12*30</f>
        <v>10892754.180000002</v>
      </c>
      <c r="Z228" s="74" t="n"/>
      <c r="AA228" s="74" t="n">
        <f aca="false" ca="false" dt2D="false" dtr="false" t="normal">SUM(AB228:AP228)</f>
        <v>42682747.5598759</v>
      </c>
      <c r="AB228" s="74" t="n">
        <v>6953697.29</v>
      </c>
      <c r="AC228" s="74" t="n">
        <v>2812126.4</v>
      </c>
      <c r="AD228" s="74" t="n">
        <v>3009153.66</v>
      </c>
      <c r="AE228" s="74" t="n">
        <v>2266662.05</v>
      </c>
      <c r="AF228" s="74" t="n">
        <v>2059246.01</v>
      </c>
      <c r="AG228" s="74" t="n">
        <v>0</v>
      </c>
      <c r="AH228" s="74" t="n">
        <v>0</v>
      </c>
      <c r="AI228" s="74" t="n">
        <v>0</v>
      </c>
      <c r="AJ228" s="74" t="n">
        <v>12622242.32</v>
      </c>
      <c r="AK228" s="74" t="n">
        <v>0</v>
      </c>
      <c r="AL228" s="74" t="n">
        <v>0</v>
      </c>
      <c r="AM228" s="74" t="n">
        <v>7068705.13</v>
      </c>
      <c r="AN228" s="74" t="n">
        <v>4659524.356</v>
      </c>
      <c r="AO228" s="74" t="n">
        <v>426827.4755</v>
      </c>
      <c r="AP228" s="74" t="n">
        <v>804562.8683759</v>
      </c>
      <c r="AQ228" s="5" t="n">
        <f aca="false" ca="false" dt2D="false" dtr="false" t="normal">COUNTIF(AB228:AM228, "&gt;0")</f>
        <v>7</v>
      </c>
    </row>
    <row customHeight="true" ht="12.75" outlineLevel="0" r="229">
      <c r="A229" s="67" t="n">
        <f aca="false" ca="false" dt2D="false" dtr="false" t="normal">+A228+1</f>
        <v>216</v>
      </c>
      <c r="B229" s="67" t="n">
        <f aca="false" ca="false" dt2D="false" dtr="false" t="normal">+B228+1</f>
        <v>45</v>
      </c>
      <c r="C229" s="68" t="s">
        <v>329</v>
      </c>
      <c r="D229" s="67" t="s">
        <v>333</v>
      </c>
      <c r="E229" s="69" t="s">
        <v>334</v>
      </c>
      <c r="F229" s="70" t="s">
        <v>58</v>
      </c>
      <c r="G229" s="70" t="n">
        <v>5</v>
      </c>
      <c r="H229" s="70" t="n">
        <v>3</v>
      </c>
      <c r="I229" s="69" t="n">
        <v>2868.61</v>
      </c>
      <c r="J229" s="69" t="n">
        <v>2868.61</v>
      </c>
      <c r="K229" s="69" t="n">
        <v>0</v>
      </c>
      <c r="L229" s="71" t="n">
        <v>89</v>
      </c>
      <c r="M229" s="72" t="n">
        <v>16135902.56</v>
      </c>
      <c r="N229" s="72" t="n"/>
      <c r="O229" s="72" t="n">
        <v>170434.99</v>
      </c>
      <c r="P229" s="72" t="n">
        <v>0</v>
      </c>
      <c r="Q229" s="72" t="n">
        <v>2015789.91</v>
      </c>
      <c r="R229" s="72" t="n">
        <v>11927680.38</v>
      </c>
      <c r="S229" s="72" t="n">
        <v>2021997.28</v>
      </c>
      <c r="T229" s="69" t="n">
        <v>4954.15</v>
      </c>
      <c r="U229" s="69" t="n">
        <v>5624.99</v>
      </c>
      <c r="V229" s="70" t="n">
        <v>2026</v>
      </c>
      <c r="W229" s="74" t="n">
        <v>1677838.97</v>
      </c>
      <c r="X229" s="74" t="n">
        <f aca="false" ca="false" dt2D="false" dtr="false" t="normal">+(J229*11.55+K229*23.1)*12*0.85</f>
        <v>337950.9441</v>
      </c>
      <c r="Y229" s="74" t="n">
        <f aca="false" ca="false" dt2D="false" dtr="false" t="normal">+(J229*11.55+K229*23.1)*12*30</f>
        <v>11927680.38</v>
      </c>
      <c r="Z229" s="74" t="n"/>
      <c r="AA229" s="74" t="n">
        <f aca="false" ca="false" dt2D="false" dtr="false" t="normal">SUM(AB229:AP229)</f>
        <v>16135902.559305599</v>
      </c>
      <c r="AB229" s="74" t="n">
        <v>0</v>
      </c>
      <c r="AC229" s="74" t="n">
        <v>0</v>
      </c>
      <c r="AD229" s="74" t="n">
        <v>0</v>
      </c>
      <c r="AE229" s="74" t="n">
        <v>0</v>
      </c>
      <c r="AF229" s="74" t="n">
        <v>0</v>
      </c>
      <c r="AG229" s="74" t="n">
        <v>0</v>
      </c>
      <c r="AH229" s="74" t="n">
        <v>0</v>
      </c>
      <c r="AI229" s="74" t="n">
        <v>0</v>
      </c>
      <c r="AJ229" s="74" t="n">
        <v>14211534.82</v>
      </c>
      <c r="AK229" s="74" t="n">
        <v>0</v>
      </c>
      <c r="AL229" s="74" t="n">
        <v>0</v>
      </c>
      <c r="AM229" s="74" t="n">
        <v>0</v>
      </c>
      <c r="AN229" s="74" t="n">
        <v>1452231.2304</v>
      </c>
      <c r="AO229" s="74" t="n">
        <v>161359.0256</v>
      </c>
      <c r="AP229" s="74" t="n">
        <v>310777.4833056</v>
      </c>
      <c r="AQ229" s="5" t="n">
        <f aca="false" ca="false" dt2D="false" dtr="false" t="normal">COUNTIF(AB229:AM229, "&gt;0")</f>
        <v>1</v>
      </c>
    </row>
    <row customHeight="true" ht="12.75" outlineLevel="0" r="230">
      <c r="A230" s="67" t="n">
        <f aca="false" ca="false" dt2D="false" dtr="false" t="normal">+A229+1</f>
        <v>217</v>
      </c>
      <c r="B230" s="67" t="n">
        <f aca="false" ca="false" dt2D="false" dtr="false" t="normal">+B229+1</f>
        <v>46</v>
      </c>
      <c r="C230" s="68" t="s">
        <v>329</v>
      </c>
      <c r="D230" s="67" t="s">
        <v>335</v>
      </c>
      <c r="E230" s="69" t="s">
        <v>89</v>
      </c>
      <c r="F230" s="70" t="s">
        <v>58</v>
      </c>
      <c r="G230" s="70" t="n">
        <v>4</v>
      </c>
      <c r="H230" s="70" t="n">
        <v>4</v>
      </c>
      <c r="I230" s="69" t="n">
        <v>2616.15</v>
      </c>
      <c r="J230" s="69" t="n">
        <v>2466.55</v>
      </c>
      <c r="K230" s="69" t="n">
        <v>149.6</v>
      </c>
      <c r="L230" s="71" t="n">
        <v>131</v>
      </c>
      <c r="M230" s="72" t="n">
        <v>43827628.44</v>
      </c>
      <c r="N230" s="72" t="n"/>
      <c r="O230" s="72" t="n">
        <v>2371686.01</v>
      </c>
      <c r="P230" s="72" t="n">
        <v>0</v>
      </c>
      <c r="Q230" s="72" t="n">
        <v>1410412.96</v>
      </c>
      <c r="R230" s="72" t="n">
        <v>11499988.5</v>
      </c>
      <c r="S230" s="72" t="n">
        <v>28545540.97</v>
      </c>
      <c r="T230" s="69" t="n">
        <v>14440.57</v>
      </c>
      <c r="U230" s="69" t="n">
        <v>16752.72</v>
      </c>
      <c r="V230" s="70" t="n">
        <v>2026</v>
      </c>
      <c r="W230" s="74" t="n">
        <v>1084579.95</v>
      </c>
      <c r="X230" s="74" t="n">
        <f aca="false" ca="false" dt2D="false" dtr="false" t="normal">+(J230*11.55+K230*23.1)*12*0.85</f>
        <v>325833.00750000007</v>
      </c>
      <c r="Y230" s="74" t="n">
        <f aca="false" ca="false" dt2D="false" dtr="false" t="normal">+(J230*11.55+K230*23.1)*12*30</f>
        <v>11499988.500000002</v>
      </c>
      <c r="Z230" s="74" t="n"/>
      <c r="AA230" s="74" t="n">
        <f aca="false" ca="false" dt2D="false" dtr="false" t="normal">SUM(AB230:AP230)</f>
        <v>43827628.44062551</v>
      </c>
      <c r="AB230" s="74" t="n">
        <v>7140216.56</v>
      </c>
      <c r="AC230" s="74" t="n">
        <v>2887556.16</v>
      </c>
      <c r="AD230" s="74" t="n">
        <v>3089868.29</v>
      </c>
      <c r="AE230" s="74" t="n">
        <v>2327460.81</v>
      </c>
      <c r="AF230" s="74" t="n">
        <v>2114481.25</v>
      </c>
      <c r="AG230" s="74" t="n">
        <v>0</v>
      </c>
      <c r="AH230" s="74" t="n">
        <v>0</v>
      </c>
      <c r="AI230" s="74" t="n">
        <v>0</v>
      </c>
      <c r="AJ230" s="74" t="n">
        <v>12960809.18</v>
      </c>
      <c r="AK230" s="74" t="n">
        <v>0</v>
      </c>
      <c r="AL230" s="74" t="n">
        <v>0</v>
      </c>
      <c r="AM230" s="74" t="n">
        <v>7258309.27</v>
      </c>
      <c r="AN230" s="74" t="n">
        <v>4784506.9488</v>
      </c>
      <c r="AO230" s="74" t="n">
        <v>438276.2844</v>
      </c>
      <c r="AP230" s="74" t="n">
        <v>826143.68742552</v>
      </c>
      <c r="AQ230" s="5" t="n">
        <f aca="false" ca="false" dt2D="false" dtr="false" t="normal">COUNTIF(AB230:AM230, "&gt;0")</f>
        <v>7</v>
      </c>
    </row>
    <row customHeight="true" ht="12.75" outlineLevel="0" r="231">
      <c r="A231" s="67" t="n">
        <f aca="false" ca="false" dt2D="false" dtr="false" t="normal">+A230+1</f>
        <v>218</v>
      </c>
      <c r="B231" s="67" t="n">
        <f aca="false" ca="false" dt2D="false" dtr="false" t="normal">+B230+1</f>
        <v>47</v>
      </c>
      <c r="C231" s="68" t="s">
        <v>329</v>
      </c>
      <c r="D231" s="67" t="s">
        <v>336</v>
      </c>
      <c r="E231" s="69" t="s">
        <v>93</v>
      </c>
      <c r="F231" s="70" t="s">
        <v>58</v>
      </c>
      <c r="G231" s="70" t="n">
        <v>4</v>
      </c>
      <c r="H231" s="70" t="n">
        <v>4</v>
      </c>
      <c r="I231" s="69" t="n">
        <v>3582.37</v>
      </c>
      <c r="J231" s="69" t="n">
        <v>2705.26</v>
      </c>
      <c r="K231" s="69" t="n">
        <v>877.11</v>
      </c>
      <c r="L231" s="71" t="n">
        <v>119</v>
      </c>
      <c r="M231" s="72" t="n">
        <v>75957707.6</v>
      </c>
      <c r="N231" s="72" t="n"/>
      <c r="O231" s="72" t="n">
        <v>3903604.19</v>
      </c>
      <c r="P231" s="72" t="n">
        <v>0</v>
      </c>
      <c r="Q231" s="72" t="n">
        <v>1479190.72</v>
      </c>
      <c r="R231" s="72" t="n">
        <v>18542517.84</v>
      </c>
      <c r="S231" s="72" t="n">
        <v>52032394.85</v>
      </c>
      <c r="T231" s="69" t="n">
        <v>18316.74</v>
      </c>
      <c r="U231" s="69" t="n">
        <v>21203.2</v>
      </c>
      <c r="V231" s="70" t="n">
        <v>2026</v>
      </c>
      <c r="W231" s="74" t="n">
        <v>953819.38</v>
      </c>
      <c r="X231" s="74" t="n">
        <f aca="false" ca="false" dt2D="false" dtr="false" t="normal">+(J231*11.55+K231*23.1)*12*0.85</f>
        <v>525371.3388</v>
      </c>
      <c r="Y231" s="74" t="n">
        <f aca="false" ca="false" dt2D="false" dtr="false" t="normal">+(J231*11.55+K231*23.1)*12*30</f>
        <v>18542517.840000004</v>
      </c>
      <c r="Z231" s="74" t="n"/>
      <c r="AA231" s="74" t="n">
        <f aca="false" ca="false" dt2D="false" dtr="false" t="normal">SUM(AB231:AP231)</f>
        <v>75957707.6023308</v>
      </c>
      <c r="AB231" s="74" t="n">
        <v>9777305.43</v>
      </c>
      <c r="AC231" s="74" t="n">
        <v>3954014.32</v>
      </c>
      <c r="AD231" s="74" t="n">
        <v>4231046.19</v>
      </c>
      <c r="AE231" s="74" t="n">
        <v>3187059.53</v>
      </c>
      <c r="AF231" s="74" t="n">
        <v>2895420.43</v>
      </c>
      <c r="AG231" s="74" t="n">
        <v>0</v>
      </c>
      <c r="AH231" s="74" t="n">
        <v>0</v>
      </c>
      <c r="AI231" s="74" t="n">
        <v>0</v>
      </c>
      <c r="AJ231" s="74" t="n">
        <v>17747611.57</v>
      </c>
      <c r="AK231" s="74" t="n">
        <v>2651193.94</v>
      </c>
      <c r="AL231" s="74" t="n">
        <v>11234657.39</v>
      </c>
      <c r="AM231" s="74" t="n">
        <v>9939013.19</v>
      </c>
      <c r="AN231" s="74" t="n">
        <v>8145890.602</v>
      </c>
      <c r="AO231" s="74" t="n">
        <v>759577.076</v>
      </c>
      <c r="AP231" s="74" t="n">
        <v>1434917.9343308</v>
      </c>
      <c r="AQ231" s="5" t="n">
        <f aca="false" ca="false" dt2D="false" dtr="false" t="normal">COUNTIF(AB231:AM231, "&gt;0")</f>
        <v>9</v>
      </c>
    </row>
    <row customHeight="true" ht="12.75" outlineLevel="0" r="232">
      <c r="A232" s="67" t="n">
        <f aca="false" ca="false" dt2D="false" dtr="false" t="normal">+A231+1</f>
        <v>219</v>
      </c>
      <c r="B232" s="67" t="n">
        <f aca="false" ca="false" dt2D="false" dtr="false" t="normal">+B231+1</f>
        <v>48</v>
      </c>
      <c r="C232" s="68" t="s">
        <v>329</v>
      </c>
      <c r="D232" s="67" t="s">
        <v>337</v>
      </c>
      <c r="E232" s="69" t="s">
        <v>68</v>
      </c>
      <c r="F232" s="70" t="s">
        <v>58</v>
      </c>
      <c r="G232" s="70" t="n">
        <v>3</v>
      </c>
      <c r="H232" s="70" t="n">
        <v>2</v>
      </c>
      <c r="I232" s="69" t="n">
        <v>1245.06</v>
      </c>
      <c r="J232" s="69" t="n">
        <v>890.12</v>
      </c>
      <c r="K232" s="69" t="n">
        <v>354.94</v>
      </c>
      <c r="L232" s="71" t="n">
        <v>45</v>
      </c>
      <c r="M232" s="72" t="n">
        <v>14228408.72</v>
      </c>
      <c r="N232" s="72" t="n"/>
      <c r="O232" s="72" t="n">
        <v>549233.11</v>
      </c>
      <c r="P232" s="72" t="n">
        <v>0</v>
      </c>
      <c r="Q232" s="72" t="n">
        <v>417029.33</v>
      </c>
      <c r="R232" s="72" t="n">
        <v>6652800</v>
      </c>
      <c r="S232" s="72" t="n">
        <v>6609346.28</v>
      </c>
      <c r="T232" s="69" t="n">
        <v>10065</v>
      </c>
      <c r="U232" s="69" t="n">
        <v>11427.89</v>
      </c>
      <c r="V232" s="70" t="n">
        <v>2026</v>
      </c>
      <c r="W232" s="74" t="n">
        <v>228533.33</v>
      </c>
      <c r="X232" s="74" t="n">
        <f aca="false" ca="false" dt2D="false" dtr="false" t="normal">+(J232*11.55+K232*23.1)*12*0.85</f>
        <v>188496</v>
      </c>
      <c r="Y232" s="74" t="n">
        <f aca="false" ca="false" dt2D="false" dtr="false" t="normal">+(J232*11.55+K232*23.1)*12*30</f>
        <v>6652800</v>
      </c>
      <c r="Z232" s="74" t="n"/>
      <c r="AA232" s="74" t="n">
        <f aca="false" ca="false" dt2D="false" dtr="false" t="normal">SUM(AB232:AP232)</f>
        <v>14228408.7239472</v>
      </c>
      <c r="AB232" s="74" t="n">
        <v>0</v>
      </c>
      <c r="AC232" s="74" t="n">
        <v>0</v>
      </c>
      <c r="AD232" s="74" t="n">
        <v>0</v>
      </c>
      <c r="AE232" s="74" t="n">
        <v>0</v>
      </c>
      <c r="AF232" s="74" t="n">
        <v>0</v>
      </c>
      <c r="AG232" s="74" t="n">
        <v>0</v>
      </c>
      <c r="AH232" s="74" t="n">
        <v>0</v>
      </c>
      <c r="AI232" s="74" t="n">
        <v>0</v>
      </c>
      <c r="AJ232" s="74" t="n">
        <v>12531528.7</v>
      </c>
      <c r="AK232" s="74" t="n">
        <v>0</v>
      </c>
      <c r="AL232" s="74" t="n">
        <v>0</v>
      </c>
      <c r="AM232" s="74" t="n">
        <v>0</v>
      </c>
      <c r="AN232" s="74" t="n">
        <v>1280556.7848</v>
      </c>
      <c r="AO232" s="74" t="n">
        <v>142284.0872</v>
      </c>
      <c r="AP232" s="74" t="n">
        <v>274039.1519472</v>
      </c>
      <c r="AQ232" s="5" t="n">
        <f aca="false" ca="false" dt2D="false" dtr="false" t="normal">COUNTIF(AB232:AM232, "&gt;0")</f>
        <v>1</v>
      </c>
    </row>
    <row customHeight="true" ht="12.75" outlineLevel="0" r="233">
      <c r="A233" s="67" t="n">
        <f aca="false" ca="false" dt2D="false" dtr="false" t="normal">+A232+1</f>
        <v>220</v>
      </c>
      <c r="B233" s="67" t="n">
        <f aca="false" ca="false" dt2D="false" dtr="false" t="normal">+B232+1</f>
        <v>49</v>
      </c>
      <c r="C233" s="68" t="s">
        <v>329</v>
      </c>
      <c r="D233" s="67" t="s">
        <v>338</v>
      </c>
      <c r="E233" s="69" t="s">
        <v>124</v>
      </c>
      <c r="F233" s="70" t="s">
        <v>58</v>
      </c>
      <c r="G233" s="70" t="n">
        <v>5</v>
      </c>
      <c r="H233" s="70" t="n">
        <v>3</v>
      </c>
      <c r="I233" s="69" t="n">
        <v>2889.86</v>
      </c>
      <c r="J233" s="69" t="n">
        <v>2889.86</v>
      </c>
      <c r="K233" s="69" t="n">
        <v>0</v>
      </c>
      <c r="L233" s="71" t="n">
        <v>108</v>
      </c>
      <c r="M233" s="72" t="n">
        <v>16255433.6</v>
      </c>
      <c r="N233" s="72" t="n"/>
      <c r="O233" s="72" t="n">
        <v>184556.96</v>
      </c>
      <c r="P233" s="72" t="n">
        <v>0</v>
      </c>
      <c r="Q233" s="72" t="n">
        <v>1850167.39</v>
      </c>
      <c r="R233" s="72" t="n">
        <v>12016037.88</v>
      </c>
      <c r="S233" s="72" t="n">
        <v>2204671.38</v>
      </c>
      <c r="T233" s="69" t="n">
        <v>4954.15</v>
      </c>
      <c r="U233" s="69" t="n">
        <v>5624.99</v>
      </c>
      <c r="V233" s="70" t="n">
        <v>2026</v>
      </c>
      <c r="W233" s="74" t="n">
        <v>1509712.98</v>
      </c>
      <c r="X233" s="74" t="n">
        <f aca="false" ca="false" dt2D="false" dtr="false" t="normal">+(J233*11.55+K233*23.1)*12*0.85</f>
        <v>340454.4066</v>
      </c>
      <c r="Y233" s="74" t="n">
        <f aca="false" ca="false" dt2D="false" dtr="false" t="normal">+(J233*11.55+K233*23.1)*12*30</f>
        <v>12016037.88</v>
      </c>
      <c r="Z233" s="74" t="n"/>
      <c r="AA233" s="74" t="n">
        <f aca="false" ca="false" dt2D="false" dtr="false" t="normal">SUM(AB233:AP233)</f>
        <v>16255433.601135999</v>
      </c>
      <c r="AB233" s="74" t="n">
        <v>0</v>
      </c>
      <c r="AC233" s="74" t="n">
        <v>0</v>
      </c>
      <c r="AD233" s="74" t="n">
        <v>0</v>
      </c>
      <c r="AE233" s="74" t="n">
        <v>0</v>
      </c>
      <c r="AF233" s="74" t="n">
        <v>0</v>
      </c>
      <c r="AG233" s="74" t="n">
        <v>0</v>
      </c>
      <c r="AH233" s="74" t="n">
        <v>0</v>
      </c>
      <c r="AI233" s="74" t="n">
        <v>0</v>
      </c>
      <c r="AJ233" s="74" t="n">
        <v>14316810.59</v>
      </c>
      <c r="AK233" s="74" t="n">
        <v>0</v>
      </c>
      <c r="AL233" s="74" t="n">
        <v>0</v>
      </c>
      <c r="AM233" s="74" t="n">
        <v>0</v>
      </c>
      <c r="AN233" s="74" t="n">
        <v>1462989.024</v>
      </c>
      <c r="AO233" s="74" t="n">
        <v>162554.336</v>
      </c>
      <c r="AP233" s="74" t="n">
        <v>313079.651136</v>
      </c>
      <c r="AQ233" s="5" t="n">
        <f aca="false" ca="false" dt2D="false" dtr="false" t="normal">COUNTIF(AB233:AM233, "&gt;0")</f>
        <v>1</v>
      </c>
    </row>
    <row customHeight="true" ht="12.75" outlineLevel="0" r="234">
      <c r="A234" s="67" t="n">
        <f aca="false" ca="false" dt2D="false" dtr="false" t="normal">+A233+1</f>
        <v>221</v>
      </c>
      <c r="B234" s="67" t="n">
        <f aca="false" ca="false" dt2D="false" dtr="false" t="normal">+B233+1</f>
        <v>50</v>
      </c>
      <c r="C234" s="68" t="s">
        <v>329</v>
      </c>
      <c r="D234" s="67" t="s">
        <v>339</v>
      </c>
      <c r="E234" s="69" t="s">
        <v>68</v>
      </c>
      <c r="F234" s="70" t="s">
        <v>58</v>
      </c>
      <c r="G234" s="70" t="n">
        <v>5</v>
      </c>
      <c r="H234" s="70" t="n">
        <v>3</v>
      </c>
      <c r="I234" s="69" t="n">
        <v>2716.09</v>
      </c>
      <c r="J234" s="69" t="n">
        <v>2716.09</v>
      </c>
      <c r="K234" s="69" t="n">
        <v>0</v>
      </c>
      <c r="L234" s="71" t="n">
        <v>33</v>
      </c>
      <c r="M234" s="72" t="n">
        <v>33598685.16</v>
      </c>
      <c r="N234" s="72" t="n"/>
      <c r="O234" s="72" t="n">
        <v>1606445.9</v>
      </c>
      <c r="P234" s="72" t="n">
        <v>0</v>
      </c>
      <c r="Q234" s="72" t="n">
        <v>1381913.73</v>
      </c>
      <c r="R234" s="72" t="n">
        <v>11293502.22</v>
      </c>
      <c r="S234" s="72" t="n">
        <v>19316823.31</v>
      </c>
      <c r="T234" s="69" t="n">
        <v>10857.91</v>
      </c>
      <c r="U234" s="69" t="n">
        <v>12370.24</v>
      </c>
      <c r="V234" s="70" t="n">
        <v>2026</v>
      </c>
      <c r="W234" s="74" t="n">
        <v>1061931.17</v>
      </c>
      <c r="X234" s="74" t="n">
        <f aca="false" ca="false" dt2D="false" dtr="false" t="normal">+(J234*11.55+K234*23.1)*12*0.85</f>
        <v>319982.5629</v>
      </c>
      <c r="Y234" s="74" t="n">
        <f aca="false" ca="false" dt2D="false" dtr="false" t="normal">+(J234*11.55+K234*23.1)*12*30</f>
        <v>11293502.22</v>
      </c>
      <c r="Z234" s="74" t="n"/>
      <c r="AA234" s="74" t="n">
        <f aca="false" ca="false" dt2D="false" dtr="false" t="normal">SUM(AB234:AP234)</f>
        <v>33598685.16460764</v>
      </c>
      <c r="AB234" s="74" t="n">
        <v>7412981.21</v>
      </c>
      <c r="AC234" s="74" t="n">
        <v>2997864.2</v>
      </c>
      <c r="AD234" s="74" t="n">
        <v>3207904.89</v>
      </c>
      <c r="AE234" s="74" t="n">
        <v>2416372.54</v>
      </c>
      <c r="AF234" s="74" t="n">
        <v>0</v>
      </c>
      <c r="AG234" s="74" t="n">
        <v>0</v>
      </c>
      <c r="AH234" s="74" t="n">
        <v>0</v>
      </c>
      <c r="AI234" s="74" t="n">
        <v>0</v>
      </c>
      <c r="AJ234" s="74" t="n">
        <v>13455927.3</v>
      </c>
      <c r="AK234" s="74" t="n">
        <v>0</v>
      </c>
      <c r="AL234" s="74" t="n">
        <v>0</v>
      </c>
      <c r="AM234" s="74" t="n">
        <v>0</v>
      </c>
      <c r="AN234" s="74" t="n">
        <v>3126738.6357</v>
      </c>
      <c r="AO234" s="74" t="n">
        <v>335986.8517</v>
      </c>
      <c r="AP234" s="74" t="n">
        <v>644909.53720764</v>
      </c>
      <c r="AQ234" s="5" t="n">
        <f aca="false" ca="false" dt2D="false" dtr="false" t="normal">COUNTIF(AB234:AM234, "&gt;0")</f>
        <v>5</v>
      </c>
    </row>
    <row customHeight="true" ht="12.75" outlineLevel="0" r="235">
      <c r="A235" s="67" t="n">
        <f aca="false" ca="false" dt2D="false" dtr="false" t="normal">+A234+1</f>
        <v>222</v>
      </c>
      <c r="B235" s="67" t="n">
        <f aca="false" ca="false" dt2D="false" dtr="false" t="normal">+B234+1</f>
        <v>51</v>
      </c>
      <c r="C235" s="68" t="s">
        <v>329</v>
      </c>
      <c r="D235" s="67" t="s">
        <v>340</v>
      </c>
      <c r="E235" s="69" t="s">
        <v>264</v>
      </c>
      <c r="F235" s="70" t="s">
        <v>58</v>
      </c>
      <c r="G235" s="70" t="n">
        <v>3</v>
      </c>
      <c r="H235" s="70" t="n">
        <v>4</v>
      </c>
      <c r="I235" s="69" t="n">
        <v>1829.34</v>
      </c>
      <c r="J235" s="69" t="n">
        <v>1829.34</v>
      </c>
      <c r="K235" s="69" t="n">
        <v>0</v>
      </c>
      <c r="L235" s="71" t="n">
        <v>91</v>
      </c>
      <c r="M235" s="72" t="n">
        <v>20201950.41</v>
      </c>
      <c r="N235" s="72" t="n"/>
      <c r="O235" s="72" t="n">
        <v>1531731.52</v>
      </c>
      <c r="P235" s="72" t="n">
        <v>0</v>
      </c>
      <c r="Q235" s="72" t="n">
        <v>215514.55</v>
      </c>
      <c r="R235" s="72" t="n">
        <v>4660097.01</v>
      </c>
      <c r="S235" s="72" t="n">
        <v>13794607.34</v>
      </c>
      <c r="T235" s="69" t="n">
        <v>9618.21</v>
      </c>
      <c r="U235" s="69" t="n">
        <v>11043.3</v>
      </c>
      <c r="V235" s="70" t="n">
        <v>2026</v>
      </c>
      <c r="W235" s="74" t="n"/>
      <c r="X235" s="74" t="n">
        <f aca="false" ca="false" dt2D="false" dtr="false" t="normal">+(J235*11.55+K235*23.1)*12*0.85</f>
        <v>215514.5454</v>
      </c>
      <c r="Y235" s="74" t="e">
        <f aca="false" ca="false" dt2D="false" dtr="false" t="normal">+(J235*11.55+K235*23.1)*12*30-'[3]Приложение №1'!$S$247-'[3]Приложение №1'!$S$361</f>
        <v>#REF!</v>
      </c>
      <c r="Z235" s="74" t="n"/>
      <c r="AA235" s="74" t="n">
        <f aca="false" ca="false" dt2D="false" dtr="false" t="normal">SUM(AB235:AP235)</f>
        <v>20201950.41389932</v>
      </c>
      <c r="AB235" s="74" t="n">
        <v>0</v>
      </c>
      <c r="AC235" s="74" t="n">
        <v>0</v>
      </c>
      <c r="AD235" s="74" t="n">
        <v>0</v>
      </c>
      <c r="AE235" s="74" t="n">
        <v>0</v>
      </c>
      <c r="AF235" s="74" t="n">
        <v>0</v>
      </c>
      <c r="AG235" s="74" t="n">
        <v>0</v>
      </c>
      <c r="AH235" s="74" t="n">
        <v>0</v>
      </c>
      <c r="AI235" s="74" t="n">
        <v>0</v>
      </c>
      <c r="AJ235" s="74" t="n">
        <v>0</v>
      </c>
      <c r="AK235" s="74" t="n">
        <v>3427317.09</v>
      </c>
      <c r="AL235" s="74" t="n">
        <v>0</v>
      </c>
      <c r="AM235" s="74" t="n">
        <v>14167652.43</v>
      </c>
      <c r="AN235" s="74" t="n">
        <v>2020195.042</v>
      </c>
      <c r="AO235" s="74" t="n">
        <v>202019.5042</v>
      </c>
      <c r="AP235" s="74" t="n">
        <v>384766.34769932</v>
      </c>
      <c r="AQ235" s="5" t="n">
        <f aca="false" ca="false" dt2D="false" dtr="false" t="normal">COUNTIF(AB235:AM235, "&gt;0")</f>
        <v>2</v>
      </c>
    </row>
    <row customHeight="true" ht="12.75" outlineLevel="0" r="236">
      <c r="A236" s="67" t="n">
        <f aca="false" ca="false" dt2D="false" dtr="false" t="normal">+A235+1</f>
        <v>223</v>
      </c>
      <c r="B236" s="67" t="n">
        <f aca="false" ca="false" dt2D="false" dtr="false" t="normal">+B235+1</f>
        <v>52</v>
      </c>
      <c r="C236" s="68" t="s">
        <v>329</v>
      </c>
      <c r="D236" s="67" t="s">
        <v>341</v>
      </c>
      <c r="E236" s="69" t="s">
        <v>107</v>
      </c>
      <c r="F236" s="70" t="s">
        <v>58</v>
      </c>
      <c r="G236" s="70" t="n">
        <v>3</v>
      </c>
      <c r="H236" s="70" t="n">
        <v>2</v>
      </c>
      <c r="I236" s="69" t="n">
        <v>918.48</v>
      </c>
      <c r="J236" s="69" t="n">
        <v>918.48</v>
      </c>
      <c r="K236" s="69" t="n">
        <v>0</v>
      </c>
      <c r="L236" s="71" t="n">
        <v>40</v>
      </c>
      <c r="M236" s="72" t="n">
        <v>26464559.2</v>
      </c>
      <c r="N236" s="72" t="n"/>
      <c r="O236" s="72" t="n">
        <v>7059746.63</v>
      </c>
      <c r="P236" s="72" t="n">
        <v>0</v>
      </c>
      <c r="Q236" s="72" t="n">
        <v>505783.7</v>
      </c>
      <c r="R236" s="72" t="n">
        <v>3819039.84</v>
      </c>
      <c r="S236" s="72" t="n">
        <v>15079989.03</v>
      </c>
      <c r="T236" s="69" t="n">
        <v>25253.82</v>
      </c>
      <c r="U236" s="69" t="n">
        <v>28813.43</v>
      </c>
      <c r="V236" s="70" t="n">
        <v>2026</v>
      </c>
      <c r="W236" s="74" t="n">
        <v>397577.57</v>
      </c>
      <c r="X236" s="74" t="n">
        <f aca="false" ca="false" dt2D="false" dtr="false" t="normal">+(J236*11.55+K236*23.1)*12*0.85</f>
        <v>108206.1288</v>
      </c>
      <c r="Y236" s="74" t="n">
        <f aca="false" ca="false" dt2D="false" dtr="false" t="normal">+(J236*11.55+K236*23.1)*12*30</f>
        <v>3819039.8400000003</v>
      </c>
      <c r="Z236" s="74" t="n"/>
      <c r="AA236" s="74" t="n">
        <f aca="false" ca="false" dt2D="false" dtr="false" t="normal">SUM(AB236:AP236)</f>
        <v>26464559.19552014</v>
      </c>
      <c r="AB236" s="74" t="n">
        <v>3195661.94</v>
      </c>
      <c r="AC236" s="74" t="n">
        <v>1944511.77</v>
      </c>
      <c r="AD236" s="74" t="n">
        <v>916259.12</v>
      </c>
      <c r="AE236" s="74" t="n">
        <v>780858.13</v>
      </c>
      <c r="AF236" s="74" t="n">
        <v>0</v>
      </c>
      <c r="AG236" s="74" t="n">
        <v>0</v>
      </c>
      <c r="AH236" s="74" t="n">
        <v>0</v>
      </c>
      <c r="AI236" s="74" t="n">
        <v>0</v>
      </c>
      <c r="AJ236" s="74" t="n">
        <v>9244501.05</v>
      </c>
      <c r="AK236" s="74" t="n">
        <v>0</v>
      </c>
      <c r="AL236" s="74" t="n">
        <v>0</v>
      </c>
      <c r="AM236" s="74" t="n">
        <v>7113333.45</v>
      </c>
      <c r="AN236" s="74" t="n">
        <v>2497557.728</v>
      </c>
      <c r="AO236" s="74" t="n">
        <v>264645.5919</v>
      </c>
      <c r="AP236" s="74" t="n">
        <v>507230.41562014</v>
      </c>
      <c r="AQ236" s="5" t="n">
        <f aca="false" ca="false" dt2D="false" dtr="false" t="normal">COUNTIF(AB236:AM236, "&gt;0")</f>
        <v>6</v>
      </c>
    </row>
    <row customHeight="true" ht="12.75" outlineLevel="0" r="237">
      <c r="A237" s="67" t="n">
        <f aca="false" ca="false" dt2D="false" dtr="false" t="normal">+A236+1</f>
        <v>224</v>
      </c>
      <c r="B237" s="67" t="n">
        <f aca="false" ca="false" dt2D="false" dtr="false" t="normal">+B236+1</f>
        <v>53</v>
      </c>
      <c r="C237" s="68" t="s">
        <v>329</v>
      </c>
      <c r="D237" s="67" t="s">
        <v>342</v>
      </c>
      <c r="E237" s="69" t="s">
        <v>107</v>
      </c>
      <c r="F237" s="70" t="s">
        <v>58</v>
      </c>
      <c r="G237" s="70" t="n">
        <v>3</v>
      </c>
      <c r="H237" s="70" t="n">
        <v>2</v>
      </c>
      <c r="I237" s="69" t="n">
        <v>913.25</v>
      </c>
      <c r="J237" s="69" t="n">
        <v>913.25</v>
      </c>
      <c r="K237" s="69" t="n">
        <v>0</v>
      </c>
      <c r="L237" s="71" t="n">
        <v>40</v>
      </c>
      <c r="M237" s="72" t="n">
        <v>26313864.96</v>
      </c>
      <c r="N237" s="72" t="n"/>
      <c r="O237" s="72" t="n">
        <v>6968655.92</v>
      </c>
      <c r="P237" s="72" t="n">
        <v>0</v>
      </c>
      <c r="Q237" s="72" t="n">
        <v>672610.98</v>
      </c>
      <c r="R237" s="72" t="n">
        <v>3797293.5</v>
      </c>
      <c r="S237" s="72" t="n">
        <v>14875304.55</v>
      </c>
      <c r="T237" s="69" t="n">
        <v>25253.82</v>
      </c>
      <c r="U237" s="69" t="n">
        <v>28813.43</v>
      </c>
      <c r="V237" s="70" t="n">
        <v>2026</v>
      </c>
      <c r="W237" s="74" t="n">
        <v>565021</v>
      </c>
      <c r="X237" s="74" t="n">
        <f aca="false" ca="false" dt2D="false" dtr="false" t="normal">+(J237*11.55+K237*23.1)*12*0.85</f>
        <v>107589.98250000001</v>
      </c>
      <c r="Y237" s="74" t="n">
        <f aca="false" ca="false" dt2D="false" dtr="false" t="normal">+(J237*11.55+K237*23.1)*12*30</f>
        <v>3797293.5000000005</v>
      </c>
      <c r="Z237" s="74" t="n"/>
      <c r="AA237" s="74" t="n">
        <f aca="false" ca="false" dt2D="false" dtr="false" t="normal">SUM(AB237:AP237)</f>
        <v>26313864.95852498</v>
      </c>
      <c r="AB237" s="74" t="n">
        <v>3177465.23</v>
      </c>
      <c r="AC237" s="74" t="n">
        <v>1933439.35</v>
      </c>
      <c r="AD237" s="74" t="n">
        <v>911041.77</v>
      </c>
      <c r="AE237" s="74" t="n">
        <v>776411.77</v>
      </c>
      <c r="AF237" s="74" t="n">
        <v>0</v>
      </c>
      <c r="AG237" s="74" t="n">
        <v>0</v>
      </c>
      <c r="AH237" s="74" t="n">
        <v>0</v>
      </c>
      <c r="AI237" s="74" t="n">
        <v>0</v>
      </c>
      <c r="AJ237" s="74" t="n">
        <v>9191861.1</v>
      </c>
      <c r="AK237" s="74" t="n">
        <v>0</v>
      </c>
      <c r="AL237" s="74" t="n">
        <v>0</v>
      </c>
      <c r="AM237" s="74" t="n">
        <v>7072828.78</v>
      </c>
      <c r="AN237" s="74" t="n">
        <v>2483336.1597</v>
      </c>
      <c r="AO237" s="74" t="n">
        <v>263138.6496</v>
      </c>
      <c r="AP237" s="74" t="n">
        <v>504342.14922498</v>
      </c>
      <c r="AQ237" s="5" t="n">
        <f aca="false" ca="false" dt2D="false" dtr="false" t="normal">COUNTIF(AB237:AM237, "&gt;0")</f>
        <v>6</v>
      </c>
    </row>
    <row customHeight="true" ht="12.75" outlineLevel="0" r="238">
      <c r="A238" s="67" t="n">
        <f aca="false" ca="false" dt2D="false" dtr="false" t="normal">+A237+1</f>
        <v>225</v>
      </c>
      <c r="B238" s="67" t="n">
        <f aca="false" ca="false" dt2D="false" dtr="false" t="normal">+B237+1</f>
        <v>54</v>
      </c>
      <c r="C238" s="68" t="s">
        <v>329</v>
      </c>
      <c r="D238" s="67" t="s">
        <v>343</v>
      </c>
      <c r="E238" s="69" t="s">
        <v>344</v>
      </c>
      <c r="F238" s="70" t="s">
        <v>58</v>
      </c>
      <c r="G238" s="70" t="n">
        <v>2</v>
      </c>
      <c r="H238" s="70" t="n">
        <v>2</v>
      </c>
      <c r="I238" s="69" t="n">
        <v>892.17</v>
      </c>
      <c r="J238" s="69" t="n">
        <v>637.97</v>
      </c>
      <c r="K238" s="69" t="n">
        <v>254.2</v>
      </c>
      <c r="L238" s="71" t="n">
        <v>27</v>
      </c>
      <c r="M238" s="72" t="n">
        <v>7933336.23</v>
      </c>
      <c r="N238" s="72" t="n"/>
      <c r="O238" s="72" t="n">
        <v>2485424.79</v>
      </c>
      <c r="P238" s="72" t="n">
        <v>0</v>
      </c>
      <c r="Q238" s="72" t="n">
        <v>135053.85</v>
      </c>
      <c r="R238" s="72" t="n">
        <v>3291624.95</v>
      </c>
      <c r="S238" s="72" t="n">
        <v>2021232.63</v>
      </c>
      <c r="T238" s="69" t="n">
        <v>7744.68</v>
      </c>
      <c r="U238" s="69" t="n">
        <v>8892.18</v>
      </c>
      <c r="V238" s="70" t="n">
        <v>2026</v>
      </c>
      <c r="W238" s="74" t="n"/>
      <c r="X238" s="74" t="n">
        <f aca="false" ca="false" dt2D="false" dtr="false" t="normal">+(J238*11.55+K238*23.1)*12*0.85</f>
        <v>135053.84970000002</v>
      </c>
      <c r="Y238" s="74" t="e">
        <f aca="false" ca="false" dt2D="false" dtr="false" t="normal">+(J238*11.55+K238*23.1)*12*30-'[1]Приложение №1'!$S$166-'[4]Приложение №1'!$S$704</f>
        <v>#REF!</v>
      </c>
      <c r="Z238" s="74" t="n"/>
      <c r="AA238" s="74" t="n">
        <f aca="false" ca="false" dt2D="false" dtr="false" t="normal">SUM(AB238:AP238)</f>
        <v>7933336.227136579</v>
      </c>
      <c r="AB238" s="74" t="n">
        <v>0</v>
      </c>
      <c r="AC238" s="74" t="n">
        <v>0</v>
      </c>
      <c r="AD238" s="74" t="n">
        <v>0</v>
      </c>
      <c r="AE238" s="74" t="n">
        <v>0</v>
      </c>
      <c r="AF238" s="74" t="n">
        <v>0</v>
      </c>
      <c r="AG238" s="74" t="n">
        <v>0</v>
      </c>
      <c r="AH238" s="74" t="n">
        <v>0</v>
      </c>
      <c r="AI238" s="74" t="n">
        <v>0</v>
      </c>
      <c r="AJ238" s="74" t="n">
        <v>0</v>
      </c>
      <c r="AK238" s="74" t="n">
        <v>0</v>
      </c>
      <c r="AL238" s="74" t="n">
        <v>0</v>
      </c>
      <c r="AM238" s="74" t="n">
        <v>6909570.92</v>
      </c>
      <c r="AN238" s="74" t="n">
        <v>793333.623</v>
      </c>
      <c r="AO238" s="74" t="n">
        <v>79333.3623</v>
      </c>
      <c r="AP238" s="74" t="n">
        <v>151098.32183658</v>
      </c>
      <c r="AQ238" s="5" t="n">
        <f aca="false" ca="false" dt2D="false" dtr="false" t="normal">COUNTIF(AB238:AM238, "&gt;0")</f>
        <v>1</v>
      </c>
    </row>
    <row customHeight="true" ht="12.75" outlineLevel="0" r="239">
      <c r="A239" s="67" t="n">
        <f aca="false" ca="false" dt2D="false" dtr="false" t="normal">+A238+1</f>
        <v>226</v>
      </c>
      <c r="B239" s="67" t="n">
        <f aca="false" ca="false" dt2D="false" dtr="false" t="normal">+B238+1</f>
        <v>55</v>
      </c>
      <c r="C239" s="68" t="s">
        <v>329</v>
      </c>
      <c r="D239" s="67" t="s">
        <v>345</v>
      </c>
      <c r="E239" s="69" t="s">
        <v>228</v>
      </c>
      <c r="F239" s="70" t="s">
        <v>58</v>
      </c>
      <c r="G239" s="70" t="n">
        <v>2</v>
      </c>
      <c r="H239" s="70" t="n">
        <v>2</v>
      </c>
      <c r="I239" s="69" t="n">
        <v>814.22</v>
      </c>
      <c r="J239" s="69" t="n">
        <v>596</v>
      </c>
      <c r="K239" s="69" t="n">
        <v>218.22</v>
      </c>
      <c r="L239" s="71" t="n">
        <v>18</v>
      </c>
      <c r="M239" s="72" t="n">
        <v>7240190.8</v>
      </c>
      <c r="N239" s="72" t="n"/>
      <c r="O239" s="72" t="n">
        <v>2268787.18</v>
      </c>
      <c r="P239" s="72" t="n">
        <v>0</v>
      </c>
      <c r="Q239" s="72" t="n">
        <v>121631.76</v>
      </c>
      <c r="R239" s="72" t="n">
        <v>3027255.64</v>
      </c>
      <c r="S239" s="72" t="n">
        <v>1822516.22</v>
      </c>
      <c r="T239" s="69" t="n">
        <v>7744.68</v>
      </c>
      <c r="U239" s="69" t="n">
        <v>8892.18</v>
      </c>
      <c r="V239" s="70" t="n">
        <v>2026</v>
      </c>
      <c r="W239" s="74" t="n"/>
      <c r="X239" s="74" t="n">
        <f aca="false" ca="false" dt2D="false" dtr="false" t="normal">+(J239*11.55+K239*23.1)*12*0.85</f>
        <v>121631.7564</v>
      </c>
      <c r="Y239" s="74" t="e">
        <f aca="false" ca="false" dt2D="false" dtr="false" t="normal">+(J239*11.55+K239*23.1)*12*30-'[1]Приложение №1'!$S$167-'[4]Приложение №1'!$S$705</f>
        <v>#REF!</v>
      </c>
      <c r="Z239" s="74" t="n"/>
      <c r="AA239" s="74" t="n">
        <f aca="false" ca="false" dt2D="false" dtr="false" t="normal">SUM(AB239:AP239)</f>
        <v>7240190.8019768</v>
      </c>
      <c r="AB239" s="74" t="n">
        <v>0</v>
      </c>
      <c r="AC239" s="74" t="n">
        <v>0</v>
      </c>
      <c r="AD239" s="74" t="n">
        <v>0</v>
      </c>
      <c r="AE239" s="74" t="n">
        <v>0</v>
      </c>
      <c r="AF239" s="74" t="n">
        <v>0</v>
      </c>
      <c r="AG239" s="74" t="n">
        <v>0</v>
      </c>
      <c r="AH239" s="74" t="n">
        <v>0</v>
      </c>
      <c r="AI239" s="74" t="n">
        <v>0</v>
      </c>
      <c r="AJ239" s="74" t="n">
        <v>0</v>
      </c>
      <c r="AK239" s="74" t="n">
        <v>0</v>
      </c>
      <c r="AL239" s="74" t="n">
        <v>0</v>
      </c>
      <c r="AM239" s="74" t="n">
        <v>6305873.14</v>
      </c>
      <c r="AN239" s="74" t="n">
        <v>724019.08</v>
      </c>
      <c r="AO239" s="74" t="n">
        <v>72401.908</v>
      </c>
      <c r="AP239" s="74" t="n">
        <v>137896.6739768</v>
      </c>
      <c r="AQ239" s="5" t="n">
        <f aca="false" ca="false" dt2D="false" dtr="false" t="normal">COUNTIF(AB239:AM239, "&gt;0")</f>
        <v>1</v>
      </c>
    </row>
    <row outlineLevel="0" r="240">
      <c r="A240" s="67" t="n">
        <f aca="false" ca="false" dt2D="false" dtr="false" t="normal">+A239+1</f>
        <v>227</v>
      </c>
      <c r="B240" s="67" t="n">
        <f aca="false" ca="false" dt2D="false" dtr="false" t="normal">+B239+1</f>
        <v>56</v>
      </c>
      <c r="C240" s="68" t="s">
        <v>329</v>
      </c>
      <c r="D240" s="67" t="s">
        <v>346</v>
      </c>
      <c r="E240" s="69" t="s">
        <v>307</v>
      </c>
      <c r="F240" s="70" t="s">
        <v>58</v>
      </c>
      <c r="G240" s="70" t="n">
        <v>2</v>
      </c>
      <c r="H240" s="70" t="n">
        <v>2</v>
      </c>
      <c r="I240" s="69" t="n">
        <v>621.87</v>
      </c>
      <c r="J240" s="69" t="n">
        <v>621.87</v>
      </c>
      <c r="K240" s="69" t="n">
        <v>0</v>
      </c>
      <c r="L240" s="71" t="n">
        <v>50</v>
      </c>
      <c r="M240" s="72" t="n">
        <v>712283.68</v>
      </c>
      <c r="N240" s="72" t="n"/>
      <c r="O240" s="72" t="n">
        <v>203665.24</v>
      </c>
      <c r="P240" s="72" t="n">
        <v>0</v>
      </c>
      <c r="Q240" s="72" t="n">
        <v>73262.5</v>
      </c>
      <c r="R240" s="72" t="n">
        <v>94045.94</v>
      </c>
      <c r="S240" s="72" t="n">
        <v>341309.99</v>
      </c>
      <c r="T240" s="69" t="n">
        <v>997.58</v>
      </c>
      <c r="U240" s="69" t="n">
        <v>1145.39</v>
      </c>
      <c r="V240" s="70" t="n">
        <v>2026</v>
      </c>
      <c r="W240" s="74" t="n"/>
      <c r="X240" s="74" t="n">
        <f aca="false" ca="false" dt2D="false" dtr="false" t="normal">+(J240*11.55+K240*23.1)*12*0.85</f>
        <v>73262.5047</v>
      </c>
      <c r="Y240" s="74" t="e">
        <f aca="false" ca="false" dt2D="false" dtr="false" t="normal">+(J240*11.55+K240*23.1)*12*30-'[4]Приложение №1'!$S$708-'[3]Приложение №1'!$S$343</f>
        <v>#REF!</v>
      </c>
      <c r="Z240" s="74" t="n"/>
      <c r="AA240" s="74" t="n">
        <f aca="false" ca="false" dt2D="false" dtr="false" t="normal">SUM(AB240:AP240)</f>
        <v>712283.67976928</v>
      </c>
      <c r="AB240" s="74" t="n">
        <v>0</v>
      </c>
      <c r="AC240" s="74" t="n">
        <v>0</v>
      </c>
      <c r="AD240" s="74" t="n">
        <v>620366.32</v>
      </c>
      <c r="AE240" s="74" t="n">
        <v>0</v>
      </c>
      <c r="AF240" s="74" t="n">
        <v>0</v>
      </c>
      <c r="AG240" s="74" t="n">
        <v>0</v>
      </c>
      <c r="AH240" s="74" t="n">
        <v>0</v>
      </c>
      <c r="AI240" s="74" t="n">
        <v>0</v>
      </c>
      <c r="AJ240" s="74" t="n">
        <v>0</v>
      </c>
      <c r="AK240" s="74" t="n">
        <v>0</v>
      </c>
      <c r="AL240" s="74" t="n">
        <v>0</v>
      </c>
      <c r="AM240" s="74" t="n">
        <v>0</v>
      </c>
      <c r="AN240" s="74" t="n">
        <v>71228.368</v>
      </c>
      <c r="AO240" s="74" t="n">
        <v>7122.8368</v>
      </c>
      <c r="AP240" s="74" t="n">
        <v>13566.15496928</v>
      </c>
      <c r="AQ240" s="5" t="n">
        <f aca="false" ca="false" dt2D="false" dtr="false" t="normal">COUNTIF(AB240:AM240, "&gt;0")</f>
        <v>1</v>
      </c>
    </row>
    <row outlineLevel="0" r="241">
      <c r="A241" s="67" t="n">
        <f aca="false" ca="false" dt2D="false" dtr="false" t="normal">+A240+1</f>
        <v>228</v>
      </c>
      <c r="B241" s="67" t="n">
        <f aca="false" ca="false" dt2D="false" dtr="false" t="normal">+B240+1</f>
        <v>57</v>
      </c>
      <c r="C241" s="68" t="s">
        <v>329</v>
      </c>
      <c r="D241" s="67" t="s">
        <v>347</v>
      </c>
      <c r="E241" s="69" t="s">
        <v>139</v>
      </c>
      <c r="F241" s="70" t="s">
        <v>58</v>
      </c>
      <c r="G241" s="70" t="n">
        <v>4</v>
      </c>
      <c r="H241" s="70" t="n">
        <v>4</v>
      </c>
      <c r="I241" s="69" t="n">
        <v>4119.46</v>
      </c>
      <c r="J241" s="69" t="n">
        <v>3128.38</v>
      </c>
      <c r="K241" s="69" t="n">
        <v>991.08</v>
      </c>
      <c r="L241" s="71" t="n">
        <v>124</v>
      </c>
      <c r="M241" s="72" t="n">
        <v>28363017.63</v>
      </c>
      <c r="N241" s="72" t="n"/>
      <c r="O241" s="72" t="n">
        <v>8432630.07</v>
      </c>
      <c r="P241" s="72" t="n">
        <v>0</v>
      </c>
      <c r="Q241" s="72" t="n">
        <v>602072.72</v>
      </c>
      <c r="R241" s="72" t="n">
        <v>14395976.97</v>
      </c>
      <c r="S241" s="72" t="n">
        <v>4932337.87</v>
      </c>
      <c r="T241" s="69" t="n">
        <v>5822.34</v>
      </c>
      <c r="U241" s="69" t="n">
        <v>6885.13</v>
      </c>
      <c r="V241" s="70" t="n">
        <v>2026</v>
      </c>
      <c r="W241" s="74" t="n"/>
      <c r="X241" s="74" t="n">
        <f aca="false" ca="false" dt2D="false" dtr="false" t="normal">+(J241*11.55+K241*23.1)*12*0.85</f>
        <v>602072.7174</v>
      </c>
      <c r="Y241" s="74" t="e">
        <f aca="false" ca="false" dt2D="false" dtr="false" t="normal">+(J241*11.55+K241*23.1)*12*30-'[1]Приложение №1'!$S$257-'[4]Приложение №1'!$S$140-'[4]Приложение №1'!$S$329</f>
        <v>#REF!</v>
      </c>
      <c r="Z241" s="74" t="n"/>
      <c r="AA241" s="74" t="n">
        <f aca="false" ca="false" dt2D="false" dtr="false" t="normal">SUM(AB241:AP241)</f>
        <v>28363017.62620886</v>
      </c>
      <c r="AB241" s="74" t="n">
        <v>11243176.62</v>
      </c>
      <c r="AC241" s="74" t="n">
        <v>4546823.43</v>
      </c>
      <c r="AD241" s="74" t="n">
        <v>4865389.53</v>
      </c>
      <c r="AE241" s="74" t="n">
        <v>0</v>
      </c>
      <c r="AF241" s="74" t="n">
        <v>3329518.91</v>
      </c>
      <c r="AG241" s="74" t="n">
        <v>0</v>
      </c>
      <c r="AH241" s="74" t="n">
        <v>0</v>
      </c>
      <c r="AI241" s="74" t="n">
        <v>0</v>
      </c>
      <c r="AJ241" s="74" t="n">
        <v>0</v>
      </c>
      <c r="AK241" s="74" t="n">
        <v>0</v>
      </c>
      <c r="AL241" s="74" t="n">
        <v>0</v>
      </c>
      <c r="AM241" s="74" t="n">
        <v>0</v>
      </c>
      <c r="AN241" s="74" t="n">
        <v>3569977.5888</v>
      </c>
      <c r="AO241" s="74" t="n">
        <v>283630.1763</v>
      </c>
      <c r="AP241" s="74" t="n">
        <v>524501.37110886</v>
      </c>
      <c r="AQ241" s="5" t="n">
        <f aca="false" ca="false" dt2D="false" dtr="false" t="normal">COUNTIF(AB241:AM241, "&gt;0")</f>
        <v>4</v>
      </c>
    </row>
    <row outlineLevel="0" r="242">
      <c r="A242" s="67" t="n">
        <f aca="false" ca="false" dt2D="false" dtr="false" t="normal">+A241+1</f>
        <v>229</v>
      </c>
      <c r="B242" s="67" t="n">
        <f aca="false" ca="false" dt2D="false" dtr="false" t="normal">+B241+1</f>
        <v>58</v>
      </c>
      <c r="C242" s="68" t="s">
        <v>329</v>
      </c>
      <c r="D242" s="67" t="s">
        <v>348</v>
      </c>
      <c r="E242" s="69" t="s">
        <v>107</v>
      </c>
      <c r="F242" s="70" t="s">
        <v>58</v>
      </c>
      <c r="G242" s="70" t="n">
        <v>3</v>
      </c>
      <c r="H242" s="70" t="n">
        <v>2</v>
      </c>
      <c r="I242" s="69" t="n">
        <v>1225.2</v>
      </c>
      <c r="J242" s="69" t="n">
        <v>861.78</v>
      </c>
      <c r="K242" s="69" t="n">
        <v>363.42</v>
      </c>
      <c r="L242" s="71" t="n">
        <v>38</v>
      </c>
      <c r="M242" s="72" t="n">
        <v>21300763.62</v>
      </c>
      <c r="N242" s="72" t="n"/>
      <c r="O242" s="72" t="n">
        <v>6729210.73</v>
      </c>
      <c r="P242" s="72" t="n">
        <v>0</v>
      </c>
      <c r="Q242" s="72" t="n">
        <v>187155.32</v>
      </c>
      <c r="R242" s="72" t="n">
        <v>2716421.5</v>
      </c>
      <c r="S242" s="72" t="n">
        <v>11667976.07</v>
      </c>
      <c r="T242" s="69" t="n">
        <v>15188.82</v>
      </c>
      <c r="U242" s="69" t="n">
        <v>17385.54</v>
      </c>
      <c r="V242" s="70" t="n">
        <v>2026</v>
      </c>
      <c r="W242" s="74" t="n"/>
      <c r="X242" s="74" t="n">
        <f aca="false" ca="false" dt2D="false" dtr="false" t="normal">+(J242*11.55+K242*23.1)*12*0.85</f>
        <v>187155.32220000002</v>
      </c>
      <c r="Y242" s="74" t="e">
        <f aca="false" ca="false" dt2D="false" dtr="false" t="normal">+(J242*11.55+K242*23.1)*12*30-'[4]Приложение №1'!$S$328</f>
        <v>#REF!</v>
      </c>
      <c r="Z242" s="74" t="n"/>
      <c r="AA242" s="74" t="n">
        <f aca="false" ca="false" dt2D="false" dtr="false" t="normal">SUM(AB242:AP242)</f>
        <v>21300763.61931804</v>
      </c>
      <c r="AB242" s="74" t="n">
        <v>4262830.99</v>
      </c>
      <c r="AC242" s="74" t="n">
        <v>2593867.94</v>
      </c>
      <c r="AD242" s="74" t="n">
        <v>1222237.47</v>
      </c>
      <c r="AE242" s="74" t="n">
        <v>1041620.26</v>
      </c>
      <c r="AF242" s="74" t="n">
        <v>0</v>
      </c>
      <c r="AG242" s="74" t="n">
        <v>0</v>
      </c>
      <c r="AH242" s="74" t="n">
        <v>0</v>
      </c>
      <c r="AI242" s="74" t="n">
        <v>0</v>
      </c>
      <c r="AJ242" s="74" t="n">
        <v>0</v>
      </c>
      <c r="AK242" s="74" t="n">
        <v>0</v>
      </c>
      <c r="AL242" s="74" t="n">
        <v>0</v>
      </c>
      <c r="AM242" s="74" t="n">
        <v>9488781.62</v>
      </c>
      <c r="AN242" s="74" t="n">
        <v>2071469.1652</v>
      </c>
      <c r="AO242" s="74" t="n">
        <v>213007.6362</v>
      </c>
      <c r="AP242" s="74" t="n">
        <v>406948.53791804</v>
      </c>
      <c r="AQ242" s="5" t="n">
        <f aca="false" ca="false" dt2D="false" dtr="false" t="normal">COUNTIF(AB242:AM242, "&gt;0")</f>
        <v>5</v>
      </c>
    </row>
    <row outlineLevel="0" r="243">
      <c r="A243" s="67" t="n">
        <f aca="false" ca="false" dt2D="false" dtr="false" t="normal">+A242+1</f>
        <v>230</v>
      </c>
      <c r="B243" s="67" t="n">
        <f aca="false" ca="false" dt2D="false" dtr="false" t="normal">+B242+1</f>
        <v>59</v>
      </c>
      <c r="C243" s="68" t="s">
        <v>329</v>
      </c>
      <c r="D243" s="67" t="s">
        <v>349</v>
      </c>
      <c r="E243" s="69" t="s">
        <v>66</v>
      </c>
      <c r="F243" s="70" t="s">
        <v>58</v>
      </c>
      <c r="G243" s="70" t="n">
        <v>4</v>
      </c>
      <c r="H243" s="70" t="n">
        <v>4</v>
      </c>
      <c r="I243" s="69" t="n">
        <v>4026.4</v>
      </c>
      <c r="J243" s="69" t="n">
        <v>3048.03</v>
      </c>
      <c r="K243" s="69" t="n">
        <v>978.37</v>
      </c>
      <c r="L243" s="71" t="n">
        <v>135</v>
      </c>
      <c r="M243" s="72" t="n">
        <v>17159630.99</v>
      </c>
      <c r="N243" s="72" t="n"/>
      <c r="O243" s="72" t="n">
        <v>3141754.14</v>
      </c>
      <c r="P243" s="72" t="n">
        <v>0</v>
      </c>
      <c r="Q243" s="72" t="n">
        <v>589611.95</v>
      </c>
      <c r="R243" s="72" t="n">
        <v>12188214.1</v>
      </c>
      <c r="S243" s="72" t="n">
        <v>1240050.8</v>
      </c>
      <c r="T243" s="69" t="n">
        <v>3537.53</v>
      </c>
      <c r="U243" s="69" t="n">
        <v>4261.78</v>
      </c>
      <c r="V243" s="70" t="n">
        <v>2026</v>
      </c>
      <c r="W243" s="74" t="n"/>
      <c r="X243" s="74" t="n">
        <f aca="false" ca="false" dt2D="false" dtr="false" t="normal">+(J243*11.55+K243*23.1)*12*0.85</f>
        <v>589611.9537</v>
      </c>
      <c r="Y243" s="74" t="e">
        <f aca="false" ca="false" dt2D="false" dtr="false" t="normal">+(J243*11.55+K243*23.1)*12*30-'[1]Приложение №1'!$S$259-'[4]Приложение №1'!$S$142-'[4]Приложение №1'!$S$330-'[4]Приложение №1'!$S$710</f>
        <v>#REF!</v>
      </c>
      <c r="Z243" s="74" t="n"/>
      <c r="AA243" s="74" t="n">
        <f aca="false" ca="false" dt2D="false" dtr="false" t="normal">SUM(AB243:AP243)</f>
        <v>17159630.9909681</v>
      </c>
      <c r="AB243" s="74" t="n">
        <v>10989189.44</v>
      </c>
      <c r="AC243" s="74" t="n">
        <v>0</v>
      </c>
      <c r="AD243" s="74" t="n">
        <v>0</v>
      </c>
      <c r="AE243" s="74" t="n">
        <v>0</v>
      </c>
      <c r="AF243" s="74" t="n">
        <v>3254303.95</v>
      </c>
      <c r="AG243" s="74" t="n">
        <v>0</v>
      </c>
      <c r="AH243" s="74" t="n">
        <v>0</v>
      </c>
      <c r="AI243" s="74" t="n">
        <v>0</v>
      </c>
      <c r="AJ243" s="74" t="n">
        <v>0</v>
      </c>
      <c r="AK243" s="74" t="n">
        <v>0</v>
      </c>
      <c r="AL243" s="74" t="n">
        <v>0</v>
      </c>
      <c r="AM243" s="74" t="n">
        <v>0</v>
      </c>
      <c r="AN243" s="74" t="n">
        <v>2433064.9386</v>
      </c>
      <c r="AO243" s="74" t="n">
        <v>171596.3099</v>
      </c>
      <c r="AP243" s="74" t="n">
        <v>311476.3524681</v>
      </c>
      <c r="AQ243" s="5" t="n">
        <f aca="false" ca="false" dt2D="false" dtr="false" t="normal">COUNTIF(AB243:AM243, "&gt;0")</f>
        <v>2</v>
      </c>
    </row>
    <row outlineLevel="0" r="244">
      <c r="A244" s="67" t="n">
        <f aca="false" ca="false" dt2D="false" dtr="false" t="normal">+A243+1</f>
        <v>231</v>
      </c>
      <c r="B244" s="67" t="n">
        <f aca="false" ca="false" dt2D="false" dtr="false" t="normal">+B243+1</f>
        <v>60</v>
      </c>
      <c r="C244" s="68" t="s">
        <v>329</v>
      </c>
      <c r="D244" s="67" t="s">
        <v>350</v>
      </c>
      <c r="E244" s="69" t="s">
        <v>126</v>
      </c>
      <c r="F244" s="70" t="s">
        <v>58</v>
      </c>
      <c r="G244" s="70" t="n">
        <v>4</v>
      </c>
      <c r="H244" s="70" t="n">
        <v>4</v>
      </c>
      <c r="I244" s="69" t="n">
        <v>3576.31</v>
      </c>
      <c r="J244" s="69" t="n">
        <v>2733.31</v>
      </c>
      <c r="K244" s="69" t="n">
        <v>843</v>
      </c>
      <c r="L244" s="71" t="n">
        <v>110</v>
      </c>
      <c r="M244" s="72" t="n">
        <v>19773632.58</v>
      </c>
      <c r="N244" s="72" t="n"/>
      <c r="O244" s="72" t="n">
        <v>4761683.97</v>
      </c>
      <c r="P244" s="72" t="n">
        <v>0</v>
      </c>
      <c r="Q244" s="72" t="n">
        <v>520638.91</v>
      </c>
      <c r="R244" s="72" t="n">
        <v>12611872.36</v>
      </c>
      <c r="S244" s="72" t="n">
        <v>1879437.33</v>
      </c>
      <c r="T244" s="69" t="n">
        <v>4641.27</v>
      </c>
      <c r="U244" s="69" t="n">
        <v>5529.06</v>
      </c>
      <c r="V244" s="70" t="n">
        <v>2026</v>
      </c>
      <c r="W244" s="74" t="n"/>
      <c r="X244" s="74" t="n">
        <f aca="false" ca="false" dt2D="false" dtr="false" t="normal">+(J244*11.55+K244*23.1)*12*0.85</f>
        <v>520638.91110000014</v>
      </c>
      <c r="Y244" s="74" t="e">
        <f aca="false" ca="false" dt2D="false" dtr="false" t="normal">+(J244*11.55+K244*23.1)*12*30-'[1]Приложение №1'!$S$260-'[4]Приложение №1'!$S$143-'[4]Приложение №1'!$S$457</f>
        <v>#REF!</v>
      </c>
      <c r="Z244" s="74" t="n"/>
      <c r="AA244" s="74" t="n">
        <f aca="false" ca="false" dt2D="false" dtr="false" t="normal">SUM(AB244:AP244)</f>
        <v>19773632.575489942</v>
      </c>
      <c r="AB244" s="74" t="n">
        <v>9760765.97</v>
      </c>
      <c r="AC244" s="74" t="n">
        <v>3947325.65</v>
      </c>
      <c r="AD244" s="74" t="n">
        <v>0</v>
      </c>
      <c r="AE244" s="74" t="n">
        <v>0</v>
      </c>
      <c r="AF244" s="74" t="n">
        <v>2890522.49</v>
      </c>
      <c r="AG244" s="74" t="n">
        <v>0</v>
      </c>
      <c r="AH244" s="74" t="n">
        <v>0</v>
      </c>
      <c r="AI244" s="74" t="n">
        <v>0</v>
      </c>
      <c r="AJ244" s="74" t="n">
        <v>0</v>
      </c>
      <c r="AK244" s="74" t="n">
        <v>0</v>
      </c>
      <c r="AL244" s="74" t="n">
        <v>0</v>
      </c>
      <c r="AM244" s="74" t="n">
        <v>0</v>
      </c>
      <c r="AN244" s="74" t="n">
        <v>2614304.0672</v>
      </c>
      <c r="AO244" s="74" t="n">
        <v>197736.3257</v>
      </c>
      <c r="AP244" s="74" t="n">
        <v>362978.07258994</v>
      </c>
      <c r="AQ244" s="5" t="n">
        <f aca="false" ca="false" dt2D="false" dtr="false" t="normal">COUNTIF(AB244:AM244, "&gt;0")</f>
        <v>3</v>
      </c>
    </row>
    <row outlineLevel="0" r="245">
      <c r="A245" s="67" t="n">
        <f aca="false" ca="false" dt2D="false" dtr="false" t="normal">+A244+1</f>
        <v>232</v>
      </c>
      <c r="B245" s="67" t="n">
        <f aca="false" ca="false" dt2D="false" dtr="false" t="normal">+B244+1</f>
        <v>61</v>
      </c>
      <c r="C245" s="68" t="s">
        <v>329</v>
      </c>
      <c r="D245" s="67" t="s">
        <v>351</v>
      </c>
      <c r="E245" s="69" t="s">
        <v>89</v>
      </c>
      <c r="F245" s="70" t="s">
        <v>58</v>
      </c>
      <c r="G245" s="70" t="n">
        <v>2</v>
      </c>
      <c r="H245" s="70" t="n">
        <v>2</v>
      </c>
      <c r="I245" s="69" t="n">
        <v>1050</v>
      </c>
      <c r="J245" s="69" t="n">
        <v>745.9</v>
      </c>
      <c r="K245" s="69" t="n">
        <v>304.1</v>
      </c>
      <c r="L245" s="71" t="n">
        <v>37</v>
      </c>
      <c r="M245" s="72" t="n">
        <v>11600137.5</v>
      </c>
      <c r="N245" s="72" t="n"/>
      <c r="O245" s="72" t="n">
        <v>3646287.32</v>
      </c>
      <c r="P245" s="72" t="n">
        <v>0</v>
      </c>
      <c r="Q245" s="72" t="n">
        <v>159526.52</v>
      </c>
      <c r="R245" s="72" t="n">
        <v>2299756.48</v>
      </c>
      <c r="S245" s="72" t="n">
        <v>5494567.19</v>
      </c>
      <c r="T245" s="69" t="n">
        <v>9592.43</v>
      </c>
      <c r="U245" s="69" t="n">
        <v>11047.75</v>
      </c>
      <c r="V245" s="70" t="n">
        <v>2026</v>
      </c>
      <c r="W245" s="74" t="n"/>
      <c r="X245" s="74" t="n">
        <f aca="false" ca="false" dt2D="false" dtr="false" t="normal">+(J245*11.55+K245*23.1)*12*0.85</f>
        <v>159526.521</v>
      </c>
      <c r="Y245" s="74" t="e">
        <f aca="false" ca="false" dt2D="false" dtr="false" t="normal">+(J245*11.55+K245*23.1)*12*30-'[4]Приложение №1'!$S$454-'[4]Приложение №1'!$S$706</f>
        <v>#REF!</v>
      </c>
      <c r="Z245" s="74" t="n"/>
      <c r="AA245" s="74" t="n">
        <f aca="false" ca="false" dt2D="false" dtr="false" t="normal">SUM(AB245:AP245)</f>
        <v>11600137.501487002</v>
      </c>
      <c r="AB245" s="74" t="n">
        <v>0</v>
      </c>
      <c r="AC245" s="74" t="n">
        <v>0</v>
      </c>
      <c r="AD245" s="74" t="n">
        <v>1047461.1</v>
      </c>
      <c r="AE245" s="74" t="n">
        <v>892671.62</v>
      </c>
      <c r="AF245" s="74" t="n">
        <v>0</v>
      </c>
      <c r="AG245" s="74" t="n">
        <v>0</v>
      </c>
      <c r="AH245" s="74" t="n">
        <v>0</v>
      </c>
      <c r="AI245" s="74" t="n">
        <v>0</v>
      </c>
      <c r="AJ245" s="74" t="n">
        <v>0</v>
      </c>
      <c r="AK245" s="74" t="n">
        <v>0</v>
      </c>
      <c r="AL245" s="74" t="n">
        <v>0</v>
      </c>
      <c r="AM245" s="74" t="n">
        <v>8131913.73</v>
      </c>
      <c r="AN245" s="74" t="n">
        <v>1191834.42</v>
      </c>
      <c r="AO245" s="74" t="n">
        <v>116001.375</v>
      </c>
      <c r="AP245" s="74" t="n">
        <v>220255.256487</v>
      </c>
      <c r="AQ245" s="5" t="n">
        <f aca="false" ca="false" dt2D="false" dtr="false" t="normal">COUNTIF(AB245:AM245, "&gt;0")</f>
        <v>3</v>
      </c>
    </row>
    <row outlineLevel="0" r="246">
      <c r="A246" s="67" t="n">
        <f aca="false" ca="false" dt2D="false" dtr="false" t="normal">+A245+1</f>
        <v>233</v>
      </c>
      <c r="B246" s="67" t="n">
        <f aca="false" ca="false" dt2D="false" dtr="false" t="normal">+B245+1</f>
        <v>62</v>
      </c>
      <c r="C246" s="68" t="s">
        <v>329</v>
      </c>
      <c r="D246" s="67" t="s">
        <v>352</v>
      </c>
      <c r="E246" s="69" t="s">
        <v>307</v>
      </c>
      <c r="F246" s="70" t="s">
        <v>58</v>
      </c>
      <c r="G246" s="70" t="n">
        <v>2</v>
      </c>
      <c r="H246" s="70" t="n">
        <v>2</v>
      </c>
      <c r="I246" s="69" t="n">
        <v>693.73</v>
      </c>
      <c r="J246" s="69" t="n">
        <v>648.73</v>
      </c>
      <c r="K246" s="69" t="n">
        <v>45</v>
      </c>
      <c r="L246" s="71" t="n">
        <v>77</v>
      </c>
      <c r="M246" s="72" t="n">
        <v>6963363.43</v>
      </c>
      <c r="N246" s="72" t="n"/>
      <c r="O246" s="72" t="n">
        <v>2191586.46</v>
      </c>
      <c r="P246" s="72" t="n">
        <v>0</v>
      </c>
      <c r="Q246" s="72" t="n">
        <v>87029.78</v>
      </c>
      <c r="R246" s="72" t="n">
        <v>2319741.14</v>
      </c>
      <c r="S246" s="72" t="n">
        <v>2365006.04</v>
      </c>
      <c r="T246" s="69" t="n">
        <v>8742.26</v>
      </c>
      <c r="U246" s="69" t="n">
        <v>10037.57</v>
      </c>
      <c r="V246" s="70" t="n">
        <v>2026</v>
      </c>
      <c r="W246" s="74" t="n"/>
      <c r="X246" s="74" t="n">
        <f aca="false" ca="false" dt2D="false" dtr="false" t="normal">+(J246*11.55+K246*23.1)*12*0.85</f>
        <v>87029.7813</v>
      </c>
      <c r="Y246" s="74" t="e">
        <f aca="false" ca="false" dt2D="false" dtr="false" t="normal">+(J246*11.55+K246*23.1)*12*30-'[3]Приложение №1'!$S$348</f>
        <v>#REF!</v>
      </c>
      <c r="Z246" s="74" t="n"/>
      <c r="AA246" s="74" t="n">
        <f aca="false" ca="false" dt2D="false" dtr="false" t="normal">SUM(AB246:AP246)</f>
        <v>6963363.427187781</v>
      </c>
      <c r="AB246" s="74" t="n">
        <v>0</v>
      </c>
      <c r="AC246" s="74" t="n">
        <v>0</v>
      </c>
      <c r="AD246" s="74" t="n">
        <v>692052.56</v>
      </c>
      <c r="AE246" s="74" t="n">
        <v>0</v>
      </c>
      <c r="AF246" s="74" t="n">
        <v>0</v>
      </c>
      <c r="AG246" s="74" t="n">
        <v>0</v>
      </c>
      <c r="AH246" s="74" t="n">
        <v>0</v>
      </c>
      <c r="AI246" s="74" t="n">
        <v>0</v>
      </c>
      <c r="AJ246" s="74" t="n">
        <v>0</v>
      </c>
      <c r="AK246" s="74" t="n">
        <v>0</v>
      </c>
      <c r="AL246" s="74" t="n">
        <v>0</v>
      </c>
      <c r="AM246" s="74" t="n">
        <v>5372716.67</v>
      </c>
      <c r="AN246" s="74" t="n">
        <v>696336.343</v>
      </c>
      <c r="AO246" s="74" t="n">
        <v>69633.6343</v>
      </c>
      <c r="AP246" s="74" t="n">
        <v>132624.21988778</v>
      </c>
      <c r="AQ246" s="5" t="n">
        <f aca="false" ca="false" dt2D="false" dtr="false" t="normal">COUNTIF(AB246:AM246, "&gt;0")</f>
        <v>2</v>
      </c>
    </row>
    <row outlineLevel="0" r="247">
      <c r="A247" s="67" t="n">
        <f aca="false" ca="false" dt2D="false" dtr="false" t="normal">+A246+1</f>
        <v>234</v>
      </c>
      <c r="B247" s="67" t="n">
        <f aca="false" ca="false" dt2D="false" dtr="false" t="normal">+B246+1</f>
        <v>63</v>
      </c>
      <c r="C247" s="68" t="s">
        <v>329</v>
      </c>
      <c r="D247" s="67" t="s">
        <v>353</v>
      </c>
      <c r="E247" s="69" t="s">
        <v>66</v>
      </c>
      <c r="F247" s="70" t="s">
        <v>58</v>
      </c>
      <c r="G247" s="70" t="n">
        <v>2</v>
      </c>
      <c r="H247" s="70" t="n">
        <v>2</v>
      </c>
      <c r="I247" s="69" t="n">
        <v>695.29</v>
      </c>
      <c r="J247" s="69" t="n">
        <v>695.29</v>
      </c>
      <c r="K247" s="69" t="n">
        <v>0</v>
      </c>
      <c r="L247" s="71" t="n">
        <v>34</v>
      </c>
      <c r="M247" s="72" t="n">
        <v>14128341.47</v>
      </c>
      <c r="N247" s="72" t="n"/>
      <c r="O247" s="72" t="n">
        <v>4411248.27</v>
      </c>
      <c r="P247" s="72" t="n">
        <v>0</v>
      </c>
      <c r="Q247" s="72" t="n">
        <v>81912.11</v>
      </c>
      <c r="R247" s="72" t="n">
        <v>262819.62</v>
      </c>
      <c r="S247" s="72" t="n">
        <v>9372361.46</v>
      </c>
      <c r="T247" s="69" t="n">
        <v>17809.68</v>
      </c>
      <c r="U247" s="69" t="n">
        <v>20320.07</v>
      </c>
      <c r="V247" s="70" t="n">
        <v>2026</v>
      </c>
      <c r="W247" s="74" t="n"/>
      <c r="X247" s="74" t="n">
        <f aca="false" ca="false" dt2D="false" dtr="false" t="normal">+(J247*11.55+K247*23.1)*12*0.85</f>
        <v>81912.1149</v>
      </c>
      <c r="Y247" s="74" t="e">
        <f aca="false" ca="false" dt2D="false" dtr="false" t="normal">+(J247*11.55+K247*23.1)*12*30-'[4]Приложение №1'!$S$711</f>
        <v>#REF!</v>
      </c>
      <c r="Z247" s="74" t="n"/>
      <c r="AA247" s="74" t="n">
        <f aca="false" ca="false" dt2D="false" dtr="false" t="normal">SUM(AB247:AP247)</f>
        <v>14128341.46623258</v>
      </c>
      <c r="AB247" s="74" t="n">
        <v>0</v>
      </c>
      <c r="AC247" s="74" t="n">
        <v>0</v>
      </c>
      <c r="AD247" s="74" t="n">
        <v>0</v>
      </c>
      <c r="AE247" s="74" t="n">
        <v>0</v>
      </c>
      <c r="AF247" s="74" t="n">
        <v>0</v>
      </c>
      <c r="AG247" s="74" t="n">
        <v>0</v>
      </c>
      <c r="AH247" s="74" t="n">
        <v>0</v>
      </c>
      <c r="AI247" s="74" t="n">
        <v>0</v>
      </c>
      <c r="AJ247" s="74" t="n">
        <v>6998093.74</v>
      </c>
      <c r="AK247" s="74" t="n">
        <v>0</v>
      </c>
      <c r="AL247" s="74" t="n">
        <v>0</v>
      </c>
      <c r="AM247" s="74" t="n">
        <v>5384798.37</v>
      </c>
      <c r="AN247" s="74" t="n">
        <v>1333377.1706</v>
      </c>
      <c r="AO247" s="74" t="n">
        <v>141283.4147</v>
      </c>
      <c r="AP247" s="74" t="n">
        <v>270788.77093258</v>
      </c>
      <c r="AQ247" s="5" t="n">
        <f aca="false" ca="false" dt2D="false" dtr="false" t="normal">COUNTIF(AB247:AM247, "&gt;0")</f>
        <v>2</v>
      </c>
    </row>
    <row customHeight="true" ht="12.75" outlineLevel="0" r="248">
      <c r="A248" s="67" t="n">
        <f aca="false" ca="false" dt2D="false" dtr="false" t="normal">+A247+1</f>
        <v>235</v>
      </c>
      <c r="B248" s="67" t="n">
        <f aca="false" ca="false" dt2D="false" dtr="false" t="normal">+B247+1</f>
        <v>64</v>
      </c>
      <c r="C248" s="68" t="s">
        <v>329</v>
      </c>
      <c r="D248" s="67" t="s">
        <v>354</v>
      </c>
      <c r="E248" s="69" t="s">
        <v>124</v>
      </c>
      <c r="F248" s="70" t="s">
        <v>58</v>
      </c>
      <c r="G248" s="70" t="n">
        <v>3</v>
      </c>
      <c r="H248" s="70" t="n">
        <v>1</v>
      </c>
      <c r="I248" s="69" t="n">
        <v>910.2</v>
      </c>
      <c r="J248" s="69" t="n">
        <v>910.2</v>
      </c>
      <c r="K248" s="69" t="n">
        <v>0</v>
      </c>
      <c r="L248" s="71" t="n">
        <v>33</v>
      </c>
      <c r="M248" s="72" t="n">
        <v>10401665.48</v>
      </c>
      <c r="N248" s="72" t="n"/>
      <c r="O248" s="72" t="n">
        <v>1920534.68</v>
      </c>
      <c r="P248" s="72" t="n">
        <v>0</v>
      </c>
      <c r="Q248" s="72" t="n">
        <v>600286.91</v>
      </c>
      <c r="R248" s="72" t="n">
        <v>3784611.6</v>
      </c>
      <c r="S248" s="72" t="n">
        <v>4096232.28</v>
      </c>
      <c r="T248" s="69" t="n">
        <v>10065</v>
      </c>
      <c r="U248" s="69" t="n">
        <v>11427.89</v>
      </c>
      <c r="V248" s="70" t="n">
        <v>2026</v>
      </c>
      <c r="W248" s="74" t="n">
        <v>493056.25</v>
      </c>
      <c r="X248" s="74" t="n">
        <f aca="false" ca="false" dt2D="false" dtr="false" t="normal">+(J248*11.55+K248*23.1)*12*0.85</f>
        <v>107230.66200000001</v>
      </c>
      <c r="Y248" s="74" t="n">
        <f aca="false" ca="false" dt2D="false" dtr="false" t="normal">+(J248*11.55+K248*23.1)*12*30</f>
        <v>3784611.6000000006</v>
      </c>
      <c r="Z248" s="74" t="n"/>
      <c r="AA248" s="74" t="n">
        <f aca="false" ca="false" dt2D="false" dtr="false" t="normal">SUM(AB248:AP248)</f>
        <v>10401665.4751448</v>
      </c>
      <c r="AB248" s="74" t="n">
        <v>0</v>
      </c>
      <c r="AC248" s="74" t="n">
        <v>0</v>
      </c>
      <c r="AD248" s="74" t="n">
        <v>0</v>
      </c>
      <c r="AE248" s="74" t="n">
        <v>0</v>
      </c>
      <c r="AF248" s="74" t="n">
        <v>0</v>
      </c>
      <c r="AG248" s="74" t="n">
        <v>0</v>
      </c>
      <c r="AH248" s="74" t="n">
        <v>0</v>
      </c>
      <c r="AI248" s="74" t="n">
        <v>0</v>
      </c>
      <c r="AJ248" s="74" t="n">
        <v>9161162.85</v>
      </c>
      <c r="AK248" s="74" t="n">
        <v>0</v>
      </c>
      <c r="AL248" s="74" t="n">
        <v>0</v>
      </c>
      <c r="AM248" s="74" t="n">
        <v>0</v>
      </c>
      <c r="AN248" s="74" t="n">
        <v>936149.8932</v>
      </c>
      <c r="AO248" s="74" t="n">
        <v>104016.6548</v>
      </c>
      <c r="AP248" s="74" t="n">
        <v>200336.0771448</v>
      </c>
      <c r="AQ248" s="5" t="n">
        <f aca="false" ca="false" dt2D="false" dtr="false" t="normal">COUNTIF(AB248:AM248, "&gt;0")</f>
        <v>1</v>
      </c>
    </row>
    <row customHeight="true" ht="12.75" outlineLevel="0" r="249">
      <c r="A249" s="67" t="n">
        <f aca="false" ca="false" dt2D="false" dtr="false" t="normal">+A248+1</f>
        <v>236</v>
      </c>
      <c r="B249" s="67" t="n">
        <f aca="false" ca="false" dt2D="false" dtr="false" t="normal">+B248+1</f>
        <v>65</v>
      </c>
      <c r="C249" s="68" t="s">
        <v>329</v>
      </c>
      <c r="D249" s="67" t="s">
        <v>355</v>
      </c>
      <c r="E249" s="69" t="s">
        <v>310</v>
      </c>
      <c r="F249" s="70" t="s">
        <v>58</v>
      </c>
      <c r="G249" s="70" t="n">
        <v>2</v>
      </c>
      <c r="H249" s="70" t="n">
        <v>2</v>
      </c>
      <c r="I249" s="69" t="n">
        <v>596.02</v>
      </c>
      <c r="J249" s="69" t="n">
        <v>596.02</v>
      </c>
      <c r="K249" s="69" t="n">
        <v>0</v>
      </c>
      <c r="L249" s="71" t="n">
        <v>24</v>
      </c>
      <c r="M249" s="72" t="n">
        <v>12111168.13</v>
      </c>
      <c r="N249" s="72" t="n"/>
      <c r="O249" s="72" t="n">
        <v>3837624.32</v>
      </c>
      <c r="P249" s="72" t="n">
        <v>0</v>
      </c>
      <c r="Q249" s="72" t="n">
        <v>70217.12</v>
      </c>
      <c r="R249" s="72" t="n">
        <v>1078399.69</v>
      </c>
      <c r="S249" s="72" t="n">
        <v>7124927</v>
      </c>
      <c r="T249" s="69" t="n">
        <v>17809.68</v>
      </c>
      <c r="U249" s="69" t="n">
        <v>20320.07</v>
      </c>
      <c r="V249" s="70" t="n">
        <v>2026</v>
      </c>
      <c r="W249" s="74" t="n"/>
      <c r="X249" s="74" t="n">
        <f aca="false" ca="false" dt2D="false" dtr="false" t="normal">+(J249*11.55+K249*23.1)*12*0.85</f>
        <v>70217.1162</v>
      </c>
      <c r="Y249" s="74" t="e">
        <f aca="false" ca="false" dt2D="false" dtr="false" t="normal">+(J249*11.55+K249*23.1)*12*30-'[1]Приложение №1'!$S$168-'[4]Приложение №1'!$S$712</f>
        <v>#REF!</v>
      </c>
      <c r="Z249" s="74" t="n"/>
      <c r="AA249" s="74" t="n">
        <f aca="false" ca="false" dt2D="false" dtr="false" t="normal">SUM(AB249:AP249)</f>
        <v>12111168.12892752</v>
      </c>
      <c r="AB249" s="74" t="n">
        <v>0</v>
      </c>
      <c r="AC249" s="74" t="n">
        <v>0</v>
      </c>
      <c r="AD249" s="74" t="n">
        <v>0</v>
      </c>
      <c r="AE249" s="74" t="n">
        <v>0</v>
      </c>
      <c r="AF249" s="74" t="n">
        <v>0</v>
      </c>
      <c r="AG249" s="74" t="n">
        <v>0</v>
      </c>
      <c r="AH249" s="74" t="n">
        <v>0</v>
      </c>
      <c r="AI249" s="74" t="n">
        <v>0</v>
      </c>
      <c r="AJ249" s="74" t="n">
        <v>5998941.21</v>
      </c>
      <c r="AK249" s="74" t="n">
        <v>0</v>
      </c>
      <c r="AL249" s="74" t="n">
        <v>0</v>
      </c>
      <c r="AM249" s="74" t="n">
        <v>4615984.02</v>
      </c>
      <c r="AN249" s="74" t="n">
        <v>1143004.302</v>
      </c>
      <c r="AO249" s="74" t="n">
        <v>121111.6812</v>
      </c>
      <c r="AP249" s="74" t="n">
        <v>232126.91572752</v>
      </c>
      <c r="AQ249" s="5" t="n">
        <f aca="false" ca="false" dt2D="false" dtr="false" t="normal">COUNTIF(AB249:AM249, "&gt;0")</f>
        <v>2</v>
      </c>
    </row>
    <row customHeight="true" ht="12.75" outlineLevel="0" r="250">
      <c r="A250" s="67" t="n">
        <f aca="false" ca="false" dt2D="false" dtr="false" t="normal">+A249+1</f>
        <v>237</v>
      </c>
      <c r="B250" s="67" t="n">
        <f aca="false" ca="false" dt2D="false" dtr="false" t="normal">+B249+1</f>
        <v>66</v>
      </c>
      <c r="C250" s="68" t="s">
        <v>329</v>
      </c>
      <c r="D250" s="67" t="s">
        <v>356</v>
      </c>
      <c r="E250" s="69" t="s">
        <v>310</v>
      </c>
      <c r="F250" s="70" t="s">
        <v>58</v>
      </c>
      <c r="G250" s="70" t="n">
        <v>2</v>
      </c>
      <c r="H250" s="70" t="n">
        <v>2</v>
      </c>
      <c r="I250" s="69" t="n">
        <v>623.46</v>
      </c>
      <c r="J250" s="69" t="n">
        <v>623.46</v>
      </c>
      <c r="K250" s="69" t="n">
        <v>0</v>
      </c>
      <c r="L250" s="71" t="n">
        <v>19</v>
      </c>
      <c r="M250" s="72" t="n">
        <v>12668750.84</v>
      </c>
      <c r="N250" s="72" t="n"/>
      <c r="O250" s="72" t="n">
        <v>4014303.64</v>
      </c>
      <c r="P250" s="72" t="n">
        <v>0</v>
      </c>
      <c r="Q250" s="72" t="n">
        <v>73449.82</v>
      </c>
      <c r="R250" s="72" t="n">
        <v>1199705.44</v>
      </c>
      <c r="S250" s="72" t="n">
        <v>7381291.94</v>
      </c>
      <c r="T250" s="69" t="n">
        <v>17809.68</v>
      </c>
      <c r="U250" s="69" t="n">
        <v>20320.07</v>
      </c>
      <c r="V250" s="70" t="n">
        <v>2026</v>
      </c>
      <c r="W250" s="74" t="n"/>
      <c r="X250" s="74" t="n">
        <f aca="false" ca="false" dt2D="false" dtr="false" t="normal">+(J250*11.55+K250*23.1)*12*0.85</f>
        <v>73449.82260000001</v>
      </c>
      <c r="Y250" s="74" t="e">
        <f aca="false" ca="false" dt2D="false" dtr="false" t="normal">+(J250*11.55+K250*23.1)*12*30-'[1]Приложение №1'!$S$169-'[4]Приложение №1'!$S$713</f>
        <v>#REF!</v>
      </c>
      <c r="Z250" s="74" t="n"/>
      <c r="AA250" s="74" t="n">
        <f aca="false" ca="false" dt2D="false" dtr="false" t="normal">SUM(AB250:AP250)</f>
        <v>12668750.84201084</v>
      </c>
      <c r="AB250" s="74" t="n">
        <v>0</v>
      </c>
      <c r="AC250" s="74" t="n">
        <v>0</v>
      </c>
      <c r="AD250" s="74" t="n">
        <v>0</v>
      </c>
      <c r="AE250" s="74" t="n">
        <v>0</v>
      </c>
      <c r="AF250" s="74" t="n">
        <v>0</v>
      </c>
      <c r="AG250" s="74" t="n">
        <v>0</v>
      </c>
      <c r="AH250" s="74" t="n">
        <v>0</v>
      </c>
      <c r="AI250" s="74" t="n">
        <v>0</v>
      </c>
      <c r="AJ250" s="74" t="n">
        <v>6275124.8</v>
      </c>
      <c r="AK250" s="74" t="n">
        <v>0</v>
      </c>
      <c r="AL250" s="74" t="n">
        <v>0</v>
      </c>
      <c r="AM250" s="74" t="n">
        <v>4828498.03</v>
      </c>
      <c r="AN250" s="74" t="n">
        <v>1195626.761</v>
      </c>
      <c r="AO250" s="74" t="n">
        <v>126687.5084</v>
      </c>
      <c r="AP250" s="74" t="n">
        <v>242813.74261084</v>
      </c>
      <c r="AQ250" s="5" t="n">
        <f aca="false" ca="false" dt2D="false" dtr="false" t="normal">COUNTIF(AB250:AM250, "&gt;0")</f>
        <v>2</v>
      </c>
    </row>
    <row customHeight="true" ht="12.75" outlineLevel="0" r="251">
      <c r="A251" s="67" t="n">
        <f aca="false" ca="false" dt2D="false" dtr="false" t="normal">+A250+1</f>
        <v>238</v>
      </c>
      <c r="B251" s="67" t="n">
        <f aca="false" ca="false" dt2D="false" dtr="false" t="normal">+B250+1</f>
        <v>67</v>
      </c>
      <c r="C251" s="68" t="s">
        <v>329</v>
      </c>
      <c r="D251" s="67" t="s">
        <v>357</v>
      </c>
      <c r="E251" s="69" t="s">
        <v>344</v>
      </c>
      <c r="F251" s="70" t="s">
        <v>58</v>
      </c>
      <c r="G251" s="70" t="n">
        <v>2</v>
      </c>
      <c r="H251" s="70" t="n">
        <v>2</v>
      </c>
      <c r="I251" s="69" t="n">
        <v>621.22</v>
      </c>
      <c r="J251" s="69" t="n">
        <v>621.22</v>
      </c>
      <c r="K251" s="69" t="n">
        <v>0</v>
      </c>
      <c r="L251" s="71" t="n">
        <v>19</v>
      </c>
      <c r="M251" s="72" t="n">
        <v>7099233.83</v>
      </c>
      <c r="N251" s="72" t="n"/>
      <c r="O251" s="72" t="n">
        <v>2239302.55</v>
      </c>
      <c r="P251" s="72" t="n">
        <v>0</v>
      </c>
      <c r="Q251" s="72" t="n">
        <v>73185.93</v>
      </c>
      <c r="R251" s="72" t="n">
        <v>1011822.39</v>
      </c>
      <c r="S251" s="72" t="n">
        <v>3774922.96</v>
      </c>
      <c r="T251" s="69" t="n">
        <v>10065</v>
      </c>
      <c r="U251" s="69" t="n">
        <v>11427.89</v>
      </c>
      <c r="V251" s="70" t="n">
        <v>2026</v>
      </c>
      <c r="W251" s="74" t="n"/>
      <c r="X251" s="74" t="n">
        <f aca="false" ca="false" dt2D="false" dtr="false" t="normal">+(J251*11.55+K251*23.1)*12*0.85</f>
        <v>73185.9282</v>
      </c>
      <c r="Y251" s="74" t="e">
        <f aca="false" ca="false" dt2D="false" dtr="false" t="normal">+(J251*11.55+K251*23.1)*12*30-'[1]Приложение №1'!$S$170-'[4]Приложение №1'!$S$714</f>
        <v>#REF!</v>
      </c>
      <c r="Z251" s="74" t="n"/>
      <c r="AA251" s="74" t="n">
        <f aca="false" ca="false" dt2D="false" dtr="false" t="normal">SUM(AB251:AP251)</f>
        <v>7099233.826565799</v>
      </c>
      <c r="AB251" s="74" t="n">
        <v>0</v>
      </c>
      <c r="AC251" s="74" t="n">
        <v>0</v>
      </c>
      <c r="AD251" s="74" t="n">
        <v>0</v>
      </c>
      <c r="AE251" s="74" t="n">
        <v>0</v>
      </c>
      <c r="AF251" s="74" t="n">
        <v>0</v>
      </c>
      <c r="AG251" s="74" t="n">
        <v>0</v>
      </c>
      <c r="AH251" s="74" t="n">
        <v>0</v>
      </c>
      <c r="AI251" s="74" t="n">
        <v>0</v>
      </c>
      <c r="AJ251" s="74" t="n">
        <v>6252579.2</v>
      </c>
      <c r="AK251" s="74" t="n">
        <v>0</v>
      </c>
      <c r="AL251" s="74" t="n">
        <v>0</v>
      </c>
      <c r="AM251" s="74" t="n">
        <v>0</v>
      </c>
      <c r="AN251" s="74" t="n">
        <v>638931.0447</v>
      </c>
      <c r="AO251" s="74" t="n">
        <v>70992.3383</v>
      </c>
      <c r="AP251" s="74" t="n">
        <v>136731.2435658</v>
      </c>
      <c r="AQ251" s="5" t="n">
        <f aca="false" ca="false" dt2D="false" dtr="false" t="normal">COUNTIF(AB251:AM251, "&gt;0")</f>
        <v>1</v>
      </c>
    </row>
    <row customHeight="true" ht="12.75" outlineLevel="0" r="252">
      <c r="A252" s="67" t="n">
        <f aca="false" ca="false" dt2D="false" dtr="false" t="normal">+A251+1</f>
        <v>239</v>
      </c>
      <c r="B252" s="67" t="n">
        <f aca="false" ca="false" dt2D="false" dtr="false" t="normal">+B251+1</f>
        <v>68</v>
      </c>
      <c r="C252" s="68" t="s">
        <v>329</v>
      </c>
      <c r="D252" s="67" t="s">
        <v>358</v>
      </c>
      <c r="E252" s="69" t="s">
        <v>76</v>
      </c>
      <c r="F252" s="70" t="s">
        <v>58</v>
      </c>
      <c r="G252" s="70" t="n">
        <v>5</v>
      </c>
      <c r="H252" s="70" t="n">
        <v>2</v>
      </c>
      <c r="I252" s="69" t="n">
        <v>2043.6</v>
      </c>
      <c r="J252" s="69" t="n">
        <v>1809.99</v>
      </c>
      <c r="K252" s="69" t="n">
        <v>233.61</v>
      </c>
      <c r="L252" s="71" t="n">
        <v>66</v>
      </c>
      <c r="M252" s="72" t="n">
        <v>25279822.46</v>
      </c>
      <c r="N252" s="72" t="n"/>
      <c r="O252" s="72" t="n">
        <v>4716888.89</v>
      </c>
      <c r="P252" s="72" t="n">
        <v>0</v>
      </c>
      <c r="Q252" s="72" t="n">
        <v>1040691.88</v>
      </c>
      <c r="R252" s="72" t="n">
        <v>9468639.18</v>
      </c>
      <c r="S252" s="72" t="n">
        <v>10053602.5</v>
      </c>
      <c r="T252" s="69" t="n">
        <v>10857.91</v>
      </c>
      <c r="U252" s="69" t="n">
        <v>12370.24</v>
      </c>
      <c r="V252" s="70" t="n">
        <v>2026</v>
      </c>
      <c r="W252" s="74" t="n">
        <v>772413.77</v>
      </c>
      <c r="X252" s="74" t="n">
        <f aca="false" ca="false" dt2D="false" dtr="false" t="normal">+(J252*11.55+K252*23.1)*12*0.85</f>
        <v>268278.1101</v>
      </c>
      <c r="Y252" s="74" t="n">
        <f aca="false" ca="false" dt2D="false" dtr="false" t="normal">+(J252*11.55+K252*23.1)*12*30</f>
        <v>9468639.18</v>
      </c>
      <c r="Z252" s="74" t="n"/>
      <c r="AA252" s="74" t="n">
        <f aca="false" ca="false" dt2D="false" dtr="false" t="normal">SUM(AB252:AP252)</f>
        <v>25279822.45842132</v>
      </c>
      <c r="AB252" s="74" t="n">
        <v>5577564.96</v>
      </c>
      <c r="AC252" s="74" t="n">
        <v>2255608.35</v>
      </c>
      <c r="AD252" s="74" t="n">
        <v>2413644.03</v>
      </c>
      <c r="AE252" s="74" t="n">
        <v>1818091.05</v>
      </c>
      <c r="AF252" s="74" t="n">
        <v>0</v>
      </c>
      <c r="AG252" s="74" t="n">
        <v>0</v>
      </c>
      <c r="AH252" s="74" t="n">
        <v>0</v>
      </c>
      <c r="AI252" s="74" t="n">
        <v>0</v>
      </c>
      <c r="AJ252" s="74" t="n">
        <v>10124308.48</v>
      </c>
      <c r="AK252" s="74" t="n">
        <v>0</v>
      </c>
      <c r="AL252" s="74" t="n">
        <v>0</v>
      </c>
      <c r="AM252" s="74" t="n">
        <v>0</v>
      </c>
      <c r="AN252" s="74" t="n">
        <v>2352574.1316</v>
      </c>
      <c r="AO252" s="74" t="n">
        <v>252798.2246</v>
      </c>
      <c r="AP252" s="74" t="n">
        <v>485233.23222132</v>
      </c>
      <c r="AQ252" s="5" t="n">
        <f aca="false" ca="false" dt2D="false" dtr="false" t="normal">COUNTIF(AB252:AM252, "&gt;0")</f>
        <v>5</v>
      </c>
    </row>
    <row customHeight="true" ht="12.75" outlineLevel="0" r="253">
      <c r="A253" s="67" t="n">
        <f aca="false" ca="false" dt2D="false" dtr="false" t="normal">+A252+1</f>
        <v>240</v>
      </c>
      <c r="B253" s="67" t="n">
        <f aca="false" ca="false" dt2D="false" dtr="false" t="normal">+B252+1</f>
        <v>69</v>
      </c>
      <c r="C253" s="68" t="s">
        <v>329</v>
      </c>
      <c r="D253" s="67" t="s">
        <v>359</v>
      </c>
      <c r="E253" s="69" t="s">
        <v>186</v>
      </c>
      <c r="F253" s="70" t="s">
        <v>58</v>
      </c>
      <c r="G253" s="70" t="n">
        <v>5</v>
      </c>
      <c r="H253" s="70" t="n">
        <v>2</v>
      </c>
      <c r="I253" s="69" t="n">
        <v>1659.06</v>
      </c>
      <c r="J253" s="69" t="n">
        <v>1567.16</v>
      </c>
      <c r="K253" s="69" t="n">
        <v>91.8999999999999</v>
      </c>
      <c r="L253" s="71" t="n">
        <v>59</v>
      </c>
      <c r="M253" s="72" t="n">
        <v>9332195.91</v>
      </c>
      <c r="N253" s="72" t="n"/>
      <c r="O253" s="72" t="n">
        <v>335003.61</v>
      </c>
      <c r="P253" s="72" t="n">
        <v>0</v>
      </c>
      <c r="Q253" s="72" t="n">
        <v>1036924.66</v>
      </c>
      <c r="R253" s="72" t="n">
        <v>7280491.68</v>
      </c>
      <c r="S253" s="72" t="n">
        <v>679775.96</v>
      </c>
      <c r="T253" s="69" t="n">
        <v>4954.15</v>
      </c>
      <c r="U253" s="69" t="n">
        <v>5624.99</v>
      </c>
      <c r="V253" s="70" t="n">
        <v>2026</v>
      </c>
      <c r="W253" s="74" t="n">
        <v>830644.06</v>
      </c>
      <c r="X253" s="74" t="n">
        <f aca="false" ca="false" dt2D="false" dtr="false" t="normal">+(J253*11.55+K253*23.1)*12*0.85</f>
        <v>206280.59759999998</v>
      </c>
      <c r="Y253" s="74" t="n">
        <f aca="false" ca="false" dt2D="false" dtr="false" t="normal">+(J253*11.55+K253*23.1)*12*30</f>
        <v>7280491.68</v>
      </c>
      <c r="Z253" s="74" t="n"/>
      <c r="AA253" s="74" t="n">
        <f aca="false" ca="false" dt2D="false" dtr="false" t="normal">SUM(AB253:AP253)</f>
        <v>9332195.9142266</v>
      </c>
      <c r="AB253" s="74" t="n">
        <v>0</v>
      </c>
      <c r="AC253" s="74" t="n">
        <v>0</v>
      </c>
      <c r="AD253" s="74" t="n">
        <v>0</v>
      </c>
      <c r="AE253" s="74" t="n">
        <v>0</v>
      </c>
      <c r="AF253" s="74" t="n">
        <v>0</v>
      </c>
      <c r="AG253" s="74" t="n">
        <v>0</v>
      </c>
      <c r="AH253" s="74" t="n">
        <v>0</v>
      </c>
      <c r="AI253" s="74" t="n">
        <v>0</v>
      </c>
      <c r="AJ253" s="74" t="n">
        <v>8219238.23</v>
      </c>
      <c r="AK253" s="74" t="n">
        <v>0</v>
      </c>
      <c r="AL253" s="74" t="n">
        <v>0</v>
      </c>
      <c r="AM253" s="74" t="n">
        <v>0</v>
      </c>
      <c r="AN253" s="74" t="n">
        <v>839897.6319</v>
      </c>
      <c r="AO253" s="74" t="n">
        <v>93321.9591</v>
      </c>
      <c r="AP253" s="74" t="n">
        <v>179738.0932266</v>
      </c>
      <c r="AQ253" s="5" t="n">
        <f aca="false" ca="false" dt2D="false" dtr="false" t="normal">COUNTIF(AB253:AM253, "&gt;0")</f>
        <v>1</v>
      </c>
    </row>
    <row customHeight="true" ht="12.75" outlineLevel="0" r="254">
      <c r="A254" s="67" t="n">
        <f aca="false" ca="false" dt2D="false" dtr="false" t="normal">+A253+1</f>
        <v>241</v>
      </c>
      <c r="B254" s="67" t="n">
        <f aca="false" ca="false" dt2D="false" dtr="false" t="normal">+B253+1</f>
        <v>70</v>
      </c>
      <c r="C254" s="68" t="s">
        <v>360</v>
      </c>
      <c r="D254" s="67" t="s">
        <v>361</v>
      </c>
      <c r="E254" s="69" t="s">
        <v>93</v>
      </c>
      <c r="F254" s="70" t="s">
        <v>362</v>
      </c>
      <c r="G254" s="70" t="n">
        <v>2</v>
      </c>
      <c r="H254" s="70" t="n">
        <v>1</v>
      </c>
      <c r="I254" s="69" t="n">
        <v>260.81</v>
      </c>
      <c r="J254" s="69" t="n">
        <v>260.81</v>
      </c>
      <c r="K254" s="69" t="n">
        <v>0</v>
      </c>
      <c r="L254" s="71" t="n">
        <v>8</v>
      </c>
      <c r="M254" s="72" t="n">
        <v>7776634.36</v>
      </c>
      <c r="N254" s="72" t="n"/>
      <c r="O254" s="72" t="n">
        <v>2388557.27</v>
      </c>
      <c r="P254" s="72" t="n">
        <v>0</v>
      </c>
      <c r="Q254" s="72" t="n">
        <v>24092.64</v>
      </c>
      <c r="R254" s="72" t="n">
        <v>256950.01</v>
      </c>
      <c r="S254" s="72" t="n">
        <v>5107034.43</v>
      </c>
      <c r="T254" s="69" t="n">
        <v>26029.17</v>
      </c>
      <c r="U254" s="69" t="n">
        <v>29817.24</v>
      </c>
      <c r="V254" s="70" t="n">
        <v>2026</v>
      </c>
      <c r="W254" s="74" t="n">
        <v>2251.89</v>
      </c>
      <c r="X254" s="74" t="n">
        <f aca="false" ca="false" dt2D="false" dtr="false" t="normal">+(J254*8.21+K254*22.53)*12*0.85</f>
        <v>21840.75102</v>
      </c>
      <c r="Y254" s="74" t="n">
        <f aca="false" ca="false" dt2D="false" dtr="false" t="normal">+(J254*8.21+K254*22.53)*12*10</f>
        <v>256950.01200000002</v>
      </c>
      <c r="Z254" s="74" t="n"/>
      <c r="AA254" s="74" t="n">
        <f aca="false" ca="false" dt2D="false" dtr="false" t="normal">SUM(AB254:AP254)</f>
        <v>7776634.35525098</v>
      </c>
      <c r="AB254" s="74" t="n">
        <v>930493.24</v>
      </c>
      <c r="AC254" s="74" t="n">
        <v>332784.44</v>
      </c>
      <c r="AD254" s="74" t="n">
        <v>127719.33</v>
      </c>
      <c r="AE254" s="74" t="n">
        <v>502004.21</v>
      </c>
      <c r="AF254" s="74" t="n">
        <v>0</v>
      </c>
      <c r="AG254" s="74" t="n">
        <v>0</v>
      </c>
      <c r="AH254" s="74" t="n">
        <v>0</v>
      </c>
      <c r="AI254" s="74" t="n">
        <v>0</v>
      </c>
      <c r="AJ254" s="74" t="n">
        <v>1137454.88</v>
      </c>
      <c r="AK254" s="74" t="n">
        <v>0</v>
      </c>
      <c r="AL254" s="74" t="n">
        <v>1941910.39</v>
      </c>
      <c r="AM254" s="74" t="n">
        <v>1816301.32</v>
      </c>
      <c r="AN254" s="74" t="n">
        <v>761745.7856</v>
      </c>
      <c r="AO254" s="74" t="n">
        <v>77766.3437</v>
      </c>
      <c r="AP254" s="74" t="n">
        <v>148454.41595098</v>
      </c>
      <c r="AQ254" s="5" t="n">
        <f aca="false" ca="false" dt2D="false" dtr="false" t="normal">COUNTIF(AB254:AM254, "&gt;0")</f>
        <v>7</v>
      </c>
    </row>
    <row customHeight="true" ht="12.75" outlineLevel="0" r="255">
      <c r="A255" s="67" t="n">
        <f aca="false" ca="false" dt2D="false" dtr="false" t="normal">+A254+1</f>
        <v>242</v>
      </c>
      <c r="B255" s="67" t="n">
        <f aca="false" ca="false" dt2D="false" dtr="false" t="normal">+B254+1</f>
        <v>71</v>
      </c>
      <c r="C255" s="68" t="s">
        <v>360</v>
      </c>
      <c r="D255" s="67" t="s">
        <v>363</v>
      </c>
      <c r="E255" s="69" t="s">
        <v>95</v>
      </c>
      <c r="F255" s="70" t="s">
        <v>362</v>
      </c>
      <c r="G255" s="70" t="n">
        <v>2</v>
      </c>
      <c r="H255" s="70" t="n">
        <v>1</v>
      </c>
      <c r="I255" s="69" t="n">
        <v>178.2</v>
      </c>
      <c r="J255" s="69" t="n">
        <v>178.2</v>
      </c>
      <c r="K255" s="69" t="n">
        <v>0</v>
      </c>
      <c r="L255" s="71" t="n">
        <v>9</v>
      </c>
      <c r="M255" s="72" t="n">
        <v>5313432.17</v>
      </c>
      <c r="N255" s="72" t="n"/>
      <c r="O255" s="72" t="n">
        <v>1632025.09</v>
      </c>
      <c r="P255" s="72" t="n">
        <v>0</v>
      </c>
      <c r="Q255" s="72" t="n">
        <v>16412.81</v>
      </c>
      <c r="R255" s="72" t="n">
        <v>175562.64</v>
      </c>
      <c r="S255" s="72" t="n">
        <v>3489431.63</v>
      </c>
      <c r="T255" s="69" t="n">
        <v>26029.17</v>
      </c>
      <c r="U255" s="69" t="n">
        <v>29817.24</v>
      </c>
      <c r="V255" s="70" t="n">
        <v>2026</v>
      </c>
      <c r="W255" s="74" t="n">
        <v>1489.99</v>
      </c>
      <c r="X255" s="74" t="n">
        <f aca="false" ca="false" dt2D="false" dtr="false" t="normal">+(J255*8.21+K255*22.53)*12*0.85</f>
        <v>14922.824400000001</v>
      </c>
      <c r="Y255" s="74" t="n">
        <f aca="false" ca="false" dt2D="false" dtr="false" t="normal">+(J255*8.21+K255*22.53)*12*10</f>
        <v>175562.64</v>
      </c>
      <c r="Z255" s="74" t="n"/>
      <c r="AA255" s="74" t="n">
        <f aca="false" ca="false" dt2D="false" dtr="false" t="normal">SUM(AB255:AP255)</f>
        <v>5313432.168009181</v>
      </c>
      <c r="AB255" s="74" t="n">
        <v>635765.11</v>
      </c>
      <c r="AC255" s="74" t="n">
        <v>227376.96</v>
      </c>
      <c r="AD255" s="74" t="n">
        <v>87265</v>
      </c>
      <c r="AE255" s="74" t="n">
        <v>342997.39</v>
      </c>
      <c r="AF255" s="74" t="n">
        <v>0</v>
      </c>
      <c r="AG255" s="74" t="n">
        <v>0</v>
      </c>
      <c r="AH255" s="74" t="n">
        <v>0</v>
      </c>
      <c r="AI255" s="74" t="n">
        <v>0</v>
      </c>
      <c r="AJ255" s="74" t="n">
        <v>777172.89</v>
      </c>
      <c r="AK255" s="74" t="n">
        <v>0</v>
      </c>
      <c r="AL255" s="74" t="n">
        <v>1326821.95</v>
      </c>
      <c r="AM255" s="74" t="n">
        <v>1240998.79</v>
      </c>
      <c r="AN255" s="74" t="n">
        <v>520467.3847</v>
      </c>
      <c r="AO255" s="74" t="n">
        <v>53134.3216</v>
      </c>
      <c r="AP255" s="74" t="n">
        <v>101432.37170918</v>
      </c>
      <c r="AQ255" s="5" t="n">
        <f aca="false" ca="false" dt2D="false" dtr="false" t="normal">COUNTIF(AB255:AM255, "&gt;0")</f>
        <v>7</v>
      </c>
    </row>
    <row customHeight="true" ht="12.75" outlineLevel="0" r="256">
      <c r="A256" s="67" t="n">
        <f aca="false" ca="false" dt2D="false" dtr="false" t="normal">+A255+1</f>
        <v>243</v>
      </c>
      <c r="B256" s="67" t="n">
        <f aca="false" ca="false" dt2D="false" dtr="false" t="normal">+B255+1</f>
        <v>72</v>
      </c>
      <c r="C256" s="68" t="s">
        <v>360</v>
      </c>
      <c r="D256" s="67" t="s">
        <v>364</v>
      </c>
      <c r="E256" s="69" t="s">
        <v>78</v>
      </c>
      <c r="F256" s="70" t="s">
        <v>362</v>
      </c>
      <c r="G256" s="70" t="n">
        <v>2</v>
      </c>
      <c r="H256" s="70" t="n">
        <v>1</v>
      </c>
      <c r="I256" s="69" t="n">
        <v>648.1</v>
      </c>
      <c r="J256" s="69" t="n">
        <v>648.1</v>
      </c>
      <c r="K256" s="69" t="n">
        <v>0</v>
      </c>
      <c r="L256" s="71" t="n">
        <v>32</v>
      </c>
      <c r="M256" s="72" t="n">
        <v>19324553.26</v>
      </c>
      <c r="N256" s="72" t="n"/>
      <c r="O256" s="72" t="n">
        <v>5938213.77</v>
      </c>
      <c r="P256" s="72" t="n">
        <v>0</v>
      </c>
      <c r="Q256" s="72" t="n">
        <v>54273.19</v>
      </c>
      <c r="R256" s="72" t="n">
        <v>638508.12</v>
      </c>
      <c r="S256" s="72" t="n">
        <v>12693558.17</v>
      </c>
      <c r="T256" s="69" t="n">
        <v>26029.17</v>
      </c>
      <c r="U256" s="69" t="n">
        <v>29817.24</v>
      </c>
      <c r="V256" s="70" t="n">
        <v>2026</v>
      </c>
      <c r="W256" s="74" t="n"/>
      <c r="X256" s="74" t="n">
        <f aca="false" ca="false" dt2D="false" dtr="false" t="normal">+(J256*8.21+K256*22.53)*12*0.85</f>
        <v>54273.190200000005</v>
      </c>
      <c r="Y256" s="74" t="n">
        <f aca="false" ca="false" dt2D="false" dtr="false" t="normal">+(J256*8.21+K256*22.53)*12*10</f>
        <v>638508.1200000001</v>
      </c>
      <c r="Z256" s="74" t="n"/>
      <c r="AA256" s="74" t="n">
        <f aca="false" ca="false" dt2D="false" dtr="false" t="normal">SUM(AB256:AP256)</f>
        <v>19324553.256809358</v>
      </c>
      <c r="AB256" s="74" t="n">
        <v>2312229.88</v>
      </c>
      <c r="AC256" s="74" t="n">
        <v>826952.93</v>
      </c>
      <c r="AD256" s="74" t="n">
        <v>317376.26</v>
      </c>
      <c r="AE256" s="74" t="n">
        <v>1247455.73</v>
      </c>
      <c r="AF256" s="74" t="n">
        <v>0</v>
      </c>
      <c r="AG256" s="74" t="n">
        <v>0</v>
      </c>
      <c r="AH256" s="74" t="n">
        <v>0</v>
      </c>
      <c r="AI256" s="74" t="n">
        <v>0</v>
      </c>
      <c r="AJ256" s="74" t="n">
        <v>2826519.34</v>
      </c>
      <c r="AK256" s="74" t="n">
        <v>0</v>
      </c>
      <c r="AL256" s="74" t="n">
        <v>4825551.65</v>
      </c>
      <c r="AM256" s="74" t="n">
        <v>4513419.28</v>
      </c>
      <c r="AN256" s="74" t="n">
        <v>1892900.7451</v>
      </c>
      <c r="AO256" s="74" t="n">
        <v>193245.5325</v>
      </c>
      <c r="AP256" s="74" t="n">
        <v>368901.90920936</v>
      </c>
      <c r="AQ256" s="5" t="n">
        <f aca="false" ca="false" dt2D="false" dtr="false" t="normal">COUNTIF(AB256:AM256, "&gt;0")</f>
        <v>7</v>
      </c>
    </row>
    <row customHeight="true" ht="12.75" outlineLevel="0" r="257">
      <c r="A257" s="67" t="n">
        <f aca="false" ca="false" dt2D="false" dtr="false" t="normal">+A256+1</f>
        <v>244</v>
      </c>
      <c r="B257" s="67" t="n">
        <f aca="false" ca="false" dt2D="false" dtr="false" t="normal">+B256+1</f>
        <v>73</v>
      </c>
      <c r="C257" s="68" t="s">
        <v>360</v>
      </c>
      <c r="D257" s="67" t="s">
        <v>365</v>
      </c>
      <c r="E257" s="69" t="s">
        <v>80</v>
      </c>
      <c r="F257" s="70" t="s">
        <v>362</v>
      </c>
      <c r="G257" s="70" t="n">
        <v>2</v>
      </c>
      <c r="H257" s="70" t="n">
        <v>3</v>
      </c>
      <c r="I257" s="69" t="n">
        <v>1069.24</v>
      </c>
      <c r="J257" s="69" t="n">
        <v>1069.24</v>
      </c>
      <c r="K257" s="69" t="n">
        <v>0</v>
      </c>
      <c r="L257" s="71" t="n">
        <v>44</v>
      </c>
      <c r="M257" s="72" t="n">
        <v>31881785.68</v>
      </c>
      <c r="N257" s="72" t="n"/>
      <c r="O257" s="72" t="n">
        <v>9756957.89</v>
      </c>
      <c r="P257" s="72" t="n">
        <v>0</v>
      </c>
      <c r="Q257" s="72" t="n">
        <v>228027.53</v>
      </c>
      <c r="R257" s="72" t="n">
        <v>1053415.25</v>
      </c>
      <c r="S257" s="72" t="n">
        <v>20843385.02</v>
      </c>
      <c r="T257" s="69" t="n">
        <v>26029.17</v>
      </c>
      <c r="U257" s="69" t="n">
        <v>29817.24</v>
      </c>
      <c r="V257" s="70" t="n">
        <v>2026</v>
      </c>
      <c r="W257" s="74" t="n">
        <v>138487.23</v>
      </c>
      <c r="X257" s="74" t="n">
        <f aca="false" ca="false" dt2D="false" dtr="false" t="normal">+(J257*8.21+K257*22.53)*12*0.85</f>
        <v>89540.29608000001</v>
      </c>
      <c r="Y257" s="74" t="n">
        <f aca="false" ca="false" dt2D="false" dtr="false" t="normal">+(J257*8.21+K257*22.53)*12*10</f>
        <v>1053415.2480000001</v>
      </c>
      <c r="Z257" s="74" t="n"/>
      <c r="AA257" s="74" t="n">
        <f aca="false" ca="false" dt2D="false" dtr="false" t="normal">SUM(AB257:AP257)</f>
        <v>31881785.6772088</v>
      </c>
      <c r="AB257" s="74" t="n">
        <v>3814733.33</v>
      </c>
      <c r="AC257" s="74" t="n">
        <v>1364312.84</v>
      </c>
      <c r="AD257" s="74" t="n">
        <v>523609.6</v>
      </c>
      <c r="AE257" s="74" t="n">
        <v>2058061.35</v>
      </c>
      <c r="AF257" s="74" t="n">
        <v>0</v>
      </c>
      <c r="AG257" s="74" t="n">
        <v>0</v>
      </c>
      <c r="AH257" s="74" t="n">
        <v>0</v>
      </c>
      <c r="AI257" s="74" t="n">
        <v>0</v>
      </c>
      <c r="AJ257" s="74" t="n">
        <v>4663211.75</v>
      </c>
      <c r="AK257" s="74" t="n">
        <v>0</v>
      </c>
      <c r="AL257" s="74" t="n">
        <v>7961229.51</v>
      </c>
      <c r="AM257" s="74" t="n">
        <v>7446271.3</v>
      </c>
      <c r="AN257" s="74" t="n">
        <v>3122921.1411</v>
      </c>
      <c r="AO257" s="74" t="n">
        <v>318817.8569</v>
      </c>
      <c r="AP257" s="74" t="n">
        <v>608616.9992088</v>
      </c>
      <c r="AQ257" s="5" t="n">
        <f aca="false" ca="false" dt2D="false" dtr="false" t="normal">COUNTIF(AB257:AM257, "&gt;0")</f>
        <v>7</v>
      </c>
    </row>
    <row customHeight="true" ht="12.75" outlineLevel="0" r="258">
      <c r="A258" s="67" t="n">
        <f aca="false" ca="false" dt2D="false" dtr="false" t="normal">+A257+1</f>
        <v>245</v>
      </c>
      <c r="B258" s="67" t="n">
        <f aca="false" ca="false" dt2D="false" dtr="false" t="normal">+B257+1</f>
        <v>74</v>
      </c>
      <c r="C258" s="68" t="s">
        <v>360</v>
      </c>
      <c r="D258" s="67" t="s">
        <v>366</v>
      </c>
      <c r="E258" s="69" t="s">
        <v>93</v>
      </c>
      <c r="F258" s="70" t="s">
        <v>362</v>
      </c>
      <c r="G258" s="70" t="n">
        <v>2</v>
      </c>
      <c r="H258" s="70" t="n">
        <v>1</v>
      </c>
      <c r="I258" s="69" t="n">
        <v>269.5</v>
      </c>
      <c r="J258" s="69" t="n">
        <v>269.5</v>
      </c>
      <c r="K258" s="69" t="n">
        <v>0</v>
      </c>
      <c r="L258" s="71" t="n">
        <v>1</v>
      </c>
      <c r="M258" s="72" t="n">
        <v>8035746.21</v>
      </c>
      <c r="N258" s="72" t="n"/>
      <c r="O258" s="72" t="n">
        <v>2454560.27</v>
      </c>
      <c r="P258" s="72" t="n">
        <v>0</v>
      </c>
      <c r="Q258" s="72" t="n">
        <v>67446.87</v>
      </c>
      <c r="R258" s="72" t="n">
        <v>265511.4</v>
      </c>
      <c r="S258" s="72" t="n">
        <v>5248227.67</v>
      </c>
      <c r="T258" s="69" t="n">
        <v>26029.17</v>
      </c>
      <c r="U258" s="69" t="n">
        <v>29817.24</v>
      </c>
      <c r="V258" s="70" t="n">
        <v>2026</v>
      </c>
      <c r="W258" s="74" t="n">
        <v>44878.4</v>
      </c>
      <c r="X258" s="74" t="n">
        <f aca="false" ca="false" dt2D="false" dtr="false" t="normal">+(J258*8.21+K258*22.53)*12*0.85</f>
        <v>22568.469</v>
      </c>
      <c r="Y258" s="74" t="n">
        <f aca="false" ca="false" dt2D="false" dtr="false" t="normal">+(J258*8.21+K258*22.53)*12*10</f>
        <v>265511.4</v>
      </c>
      <c r="Z258" s="74" t="n"/>
      <c r="AA258" s="74" t="n">
        <f aca="false" ca="false" dt2D="false" dtr="false" t="normal">SUM(AB258:AP258)</f>
        <v>8035746.20547188</v>
      </c>
      <c r="AB258" s="74" t="n">
        <v>961496.61</v>
      </c>
      <c r="AC258" s="74" t="n">
        <v>343872.58</v>
      </c>
      <c r="AD258" s="74" t="n">
        <v>131974.85</v>
      </c>
      <c r="AE258" s="74" t="n">
        <v>518730.63</v>
      </c>
      <c r="AF258" s="74" t="n">
        <v>0</v>
      </c>
      <c r="AG258" s="74" t="n">
        <v>0</v>
      </c>
      <c r="AH258" s="74" t="n">
        <v>0</v>
      </c>
      <c r="AI258" s="74" t="n">
        <v>0</v>
      </c>
      <c r="AJ258" s="74" t="n">
        <v>1175354.06</v>
      </c>
      <c r="AK258" s="74" t="n">
        <v>0</v>
      </c>
      <c r="AL258" s="74" t="n">
        <v>2006613.44</v>
      </c>
      <c r="AM258" s="74" t="n">
        <v>1876819.16</v>
      </c>
      <c r="AN258" s="74" t="n">
        <v>787126.6038</v>
      </c>
      <c r="AO258" s="74" t="n">
        <v>80357.462</v>
      </c>
      <c r="AP258" s="74" t="n">
        <v>153400.80967188</v>
      </c>
      <c r="AQ258" s="5" t="n">
        <f aca="false" ca="false" dt2D="false" dtr="false" t="normal">COUNTIF(AB258:AM258, "&gt;0")</f>
        <v>7</v>
      </c>
    </row>
    <row customHeight="true" ht="12.75" outlineLevel="0" r="259">
      <c r="A259" s="67" t="n">
        <f aca="false" ca="false" dt2D="false" dtr="false" t="normal">+A258+1</f>
        <v>246</v>
      </c>
      <c r="B259" s="67" t="n">
        <f aca="false" ca="false" dt2D="false" dtr="false" t="normal">+B258+1</f>
        <v>75</v>
      </c>
      <c r="C259" s="68" t="s">
        <v>360</v>
      </c>
      <c r="D259" s="67" t="s">
        <v>367</v>
      </c>
      <c r="E259" s="69" t="s">
        <v>78</v>
      </c>
      <c r="F259" s="70" t="s">
        <v>362</v>
      </c>
      <c r="G259" s="70" t="n">
        <v>2</v>
      </c>
      <c r="H259" s="70" t="n">
        <v>1</v>
      </c>
      <c r="I259" s="69" t="n">
        <v>273.5</v>
      </c>
      <c r="J259" s="69" t="n">
        <v>273.5</v>
      </c>
      <c r="K259" s="69" t="n">
        <v>0</v>
      </c>
      <c r="L259" s="71" t="n">
        <v>8</v>
      </c>
      <c r="M259" s="72" t="n">
        <v>8155015.16</v>
      </c>
      <c r="N259" s="72" t="n"/>
      <c r="O259" s="72" t="n">
        <v>2591821</v>
      </c>
      <c r="P259" s="72" t="n">
        <v>0</v>
      </c>
      <c r="Q259" s="72" t="n">
        <v>22903.44</v>
      </c>
      <c r="R259" s="72" t="n">
        <v>190061.57</v>
      </c>
      <c r="S259" s="72" t="n">
        <v>5350229.15</v>
      </c>
      <c r="T259" s="69" t="n">
        <v>26029.17</v>
      </c>
      <c r="U259" s="69" t="n">
        <v>29817.24</v>
      </c>
      <c r="V259" s="70" t="n">
        <v>2026</v>
      </c>
      <c r="W259" s="74" t="n"/>
      <c r="X259" s="74" t="n">
        <f aca="false" ca="false" dt2D="false" dtr="false" t="normal">+(J259*8.21+K259*22.53)*12*0.85</f>
        <v>22903.437</v>
      </c>
      <c r="Y259" s="74" t="e">
        <f aca="false" ca="false" dt2D="false" dtr="false" t="normal">+(J259*8.21+K259*22.53)*12*10-'[1]Приложение №1'!$S$617</f>
        <v>#REF!</v>
      </c>
      <c r="Z259" s="74" t="n"/>
      <c r="AA259" s="74" t="n">
        <f aca="false" ca="false" dt2D="false" dtr="false" t="normal">SUM(AB259:AP259)</f>
        <v>8155015.155589</v>
      </c>
      <c r="AB259" s="74" t="n">
        <v>975767.43</v>
      </c>
      <c r="AC259" s="74" t="n">
        <v>348976.44</v>
      </c>
      <c r="AD259" s="74" t="n">
        <v>133933.66</v>
      </c>
      <c r="AE259" s="74" t="n">
        <v>526429.79</v>
      </c>
      <c r="AF259" s="74" t="n">
        <v>0</v>
      </c>
      <c r="AG259" s="74" t="n">
        <v>0</v>
      </c>
      <c r="AH259" s="74" t="n">
        <v>0</v>
      </c>
      <c r="AI259" s="74" t="n">
        <v>0</v>
      </c>
      <c r="AJ259" s="74" t="n">
        <v>1192799.01</v>
      </c>
      <c r="AK259" s="74" t="n">
        <v>0</v>
      </c>
      <c r="AL259" s="74" t="n">
        <v>2036396.2</v>
      </c>
      <c r="AM259" s="74" t="n">
        <v>1904675.47</v>
      </c>
      <c r="AN259" s="74" t="n">
        <v>798809.3734</v>
      </c>
      <c r="AO259" s="74" t="n">
        <v>81550.1516</v>
      </c>
      <c r="AP259" s="74" t="n">
        <v>155677.630589</v>
      </c>
      <c r="AQ259" s="5" t="n">
        <f aca="false" ca="false" dt2D="false" dtr="false" t="normal">COUNTIF(AB259:AM259, "&gt;0")</f>
        <v>7</v>
      </c>
    </row>
    <row customHeight="true" ht="12.75" outlineLevel="0" r="260">
      <c r="A260" s="67" t="n">
        <f aca="false" ca="false" dt2D="false" dtr="false" t="normal">+A259+1</f>
        <v>247</v>
      </c>
      <c r="B260" s="67" t="n">
        <f aca="false" ca="false" dt2D="false" dtr="false" t="normal">+B259+1</f>
        <v>76</v>
      </c>
      <c r="C260" s="68" t="s">
        <v>210</v>
      </c>
      <c r="D260" s="67" t="s">
        <v>368</v>
      </c>
      <c r="E260" s="69" t="s">
        <v>114</v>
      </c>
      <c r="F260" s="70" t="s">
        <v>58</v>
      </c>
      <c r="G260" s="70" t="n">
        <v>5</v>
      </c>
      <c r="H260" s="70" t="n">
        <v>4</v>
      </c>
      <c r="I260" s="69" t="n">
        <v>2893.7</v>
      </c>
      <c r="J260" s="69" t="n">
        <v>2433.8</v>
      </c>
      <c r="K260" s="69" t="n">
        <v>459.9</v>
      </c>
      <c r="L260" s="71" t="n">
        <v>88</v>
      </c>
      <c r="M260" s="72" t="n">
        <v>8678264.17</v>
      </c>
      <c r="N260" s="72" t="n"/>
      <c r="O260" s="72" t="n">
        <v>0</v>
      </c>
      <c r="P260" s="72" t="n">
        <v>0</v>
      </c>
      <c r="Q260" s="72" t="n">
        <v>2053487.67</v>
      </c>
      <c r="R260" s="72" t="n">
        <v>6624776.51</v>
      </c>
      <c r="S260" s="72" t="n">
        <v>0</v>
      </c>
      <c r="T260" s="69" t="n">
        <v>2576.68</v>
      </c>
      <c r="U260" s="69" t="n">
        <v>2999.02</v>
      </c>
      <c r="V260" s="70" t="n">
        <v>2026</v>
      </c>
      <c r="W260" s="74" t="n">
        <v>1658400.05</v>
      </c>
      <c r="X260" s="74" t="n">
        <f aca="false" ca="false" dt2D="false" dtr="false" t="normal">+(J260*11.55+K260*23.1)*12*0.85</f>
        <v>395087.616</v>
      </c>
      <c r="Y260" s="74" t="n">
        <f aca="false" ca="false" dt2D="false" dtr="false" t="normal">+(J260*11.55+K260*23.1)*12*30</f>
        <v>13944268.8</v>
      </c>
      <c r="Z260" s="74" t="n"/>
      <c r="AA260" s="74" t="n">
        <f aca="false" ca="false" dt2D="false" dtr="false" t="normal">SUM(AB260:AP260)</f>
        <v>8678264.173012938</v>
      </c>
      <c r="AB260" s="74" t="n">
        <v>0</v>
      </c>
      <c r="AC260" s="74" t="n">
        <v>0</v>
      </c>
      <c r="AD260" s="74" t="n">
        <v>4525489.64</v>
      </c>
      <c r="AE260" s="74" t="n">
        <v>2930647.37</v>
      </c>
      <c r="AF260" s="74" t="n">
        <v>0</v>
      </c>
      <c r="AG260" s="74" t="n">
        <v>0</v>
      </c>
      <c r="AH260" s="74" t="n">
        <v>0</v>
      </c>
      <c r="AI260" s="74" t="n">
        <v>0</v>
      </c>
      <c r="AJ260" s="74" t="n">
        <v>0</v>
      </c>
      <c r="AK260" s="74" t="n">
        <v>0</v>
      </c>
      <c r="AL260" s="74" t="n">
        <v>0</v>
      </c>
      <c r="AM260" s="74" t="n">
        <v>0</v>
      </c>
      <c r="AN260" s="74" t="n">
        <v>972293.9062</v>
      </c>
      <c r="AO260" s="74" t="n">
        <v>86782.6417</v>
      </c>
      <c r="AP260" s="74" t="n">
        <v>163050.61511294</v>
      </c>
      <c r="AQ260" s="5" t="n">
        <f aca="false" ca="false" dt2D="false" dtr="false" t="normal">COUNTIF(AB260:AM260, "&gt;0")</f>
        <v>2</v>
      </c>
    </row>
    <row customHeight="true" ht="12.75" outlineLevel="0" r="261">
      <c r="A261" s="67" t="n">
        <f aca="false" ca="false" dt2D="false" dtr="false" t="normal">+A260+1</f>
        <v>248</v>
      </c>
      <c r="B261" s="67" t="n">
        <f aca="false" ca="false" dt2D="false" dtr="false" t="normal">+B260+1</f>
        <v>77</v>
      </c>
      <c r="C261" s="68" t="s">
        <v>210</v>
      </c>
      <c r="D261" s="67" t="s">
        <v>369</v>
      </c>
      <c r="E261" s="69" t="s">
        <v>107</v>
      </c>
      <c r="F261" s="70" t="s">
        <v>58</v>
      </c>
      <c r="G261" s="70" t="n">
        <v>5</v>
      </c>
      <c r="H261" s="70" t="n">
        <v>4</v>
      </c>
      <c r="I261" s="69" t="n">
        <v>2550.3</v>
      </c>
      <c r="J261" s="69" t="n">
        <v>2289.3</v>
      </c>
      <c r="K261" s="69" t="n">
        <v>261</v>
      </c>
      <c r="L261" s="71" t="n">
        <v>90</v>
      </c>
      <c r="M261" s="72" t="n">
        <v>7648400.71</v>
      </c>
      <c r="N261" s="72" t="n"/>
      <c r="O261" s="72" t="n">
        <v>0</v>
      </c>
      <c r="P261" s="72" t="n">
        <v>0</v>
      </c>
      <c r="Q261" s="72" t="n">
        <v>1593315.87</v>
      </c>
      <c r="R261" s="72" t="n">
        <v>6055084.84</v>
      </c>
      <c r="S261" s="72" t="n">
        <v>0</v>
      </c>
      <c r="T261" s="69" t="n">
        <v>2576.68</v>
      </c>
      <c r="U261" s="69" t="n">
        <v>2999.02</v>
      </c>
      <c r="V261" s="70" t="n">
        <v>2026</v>
      </c>
      <c r="W261" s="74" t="n">
        <v>1262116.62</v>
      </c>
      <c r="X261" s="74" t="n">
        <f aca="false" ca="false" dt2D="false" dtr="false" t="normal">+(J261*11.55+K261*23.1)*12*0.85</f>
        <v>331199.253</v>
      </c>
      <c r="Y261" s="74" t="n">
        <f aca="false" ca="false" dt2D="false" dtr="false" t="normal">+(J261*11.55+K261*23.1)*12*30</f>
        <v>11689385.400000002</v>
      </c>
      <c r="Z261" s="74" t="n"/>
      <c r="AA261" s="74" t="n">
        <f aca="false" ca="false" dt2D="false" dtr="false" t="normal">SUM(AB261:AP261)</f>
        <v>7648400.712078821</v>
      </c>
      <c r="AB261" s="74" t="n">
        <v>0</v>
      </c>
      <c r="AC261" s="74" t="n">
        <v>0</v>
      </c>
      <c r="AD261" s="74" t="n">
        <v>3988442.56</v>
      </c>
      <c r="AE261" s="74" t="n">
        <v>2582862.77</v>
      </c>
      <c r="AF261" s="74" t="n">
        <v>0</v>
      </c>
      <c r="AG261" s="74" t="n">
        <v>0</v>
      </c>
      <c r="AH261" s="74" t="n">
        <v>0</v>
      </c>
      <c r="AI261" s="74" t="n">
        <v>0</v>
      </c>
      <c r="AJ261" s="74" t="n">
        <v>0</v>
      </c>
      <c r="AK261" s="74" t="n">
        <v>0</v>
      </c>
      <c r="AL261" s="74" t="n">
        <v>0</v>
      </c>
      <c r="AM261" s="74" t="n">
        <v>0</v>
      </c>
      <c r="AN261" s="74" t="n">
        <v>856910.2366</v>
      </c>
      <c r="AO261" s="74" t="n">
        <v>76484.0071</v>
      </c>
      <c r="AP261" s="74" t="n">
        <v>143701.13837882</v>
      </c>
      <c r="AQ261" s="5" t="n">
        <f aca="false" ca="false" dt2D="false" dtr="false" t="normal">COUNTIF(AB261:AM261, "&gt;0")</f>
        <v>2</v>
      </c>
    </row>
    <row customHeight="true" ht="12.75" outlineLevel="0" r="262">
      <c r="A262" s="67" t="n">
        <f aca="false" ca="false" dt2D="false" dtr="false" t="normal">+A261+1</f>
        <v>249</v>
      </c>
      <c r="B262" s="67" t="n">
        <f aca="false" ca="false" dt2D="false" dtr="false" t="normal">+B261+1</f>
        <v>78</v>
      </c>
      <c r="C262" s="68" t="s">
        <v>210</v>
      </c>
      <c r="D262" s="67" t="s">
        <v>370</v>
      </c>
      <c r="E262" s="69" t="s">
        <v>371</v>
      </c>
      <c r="F262" s="70" t="s">
        <v>58</v>
      </c>
      <c r="G262" s="70" t="n">
        <v>3</v>
      </c>
      <c r="H262" s="70" t="n">
        <v>2</v>
      </c>
      <c r="I262" s="69" t="n">
        <v>910.1</v>
      </c>
      <c r="J262" s="69" t="n">
        <v>910.1</v>
      </c>
      <c r="K262" s="69" t="n">
        <v>0</v>
      </c>
      <c r="L262" s="71" t="n">
        <v>42</v>
      </c>
      <c r="M262" s="72" t="n">
        <v>14786057.97</v>
      </c>
      <c r="N262" s="72" t="n"/>
      <c r="O262" s="72" t="n">
        <v>1124964.98</v>
      </c>
      <c r="P262" s="72" t="n">
        <v>0</v>
      </c>
      <c r="Q262" s="72" t="n">
        <v>107218.88</v>
      </c>
      <c r="R262" s="72" t="n">
        <v>2926646.13</v>
      </c>
      <c r="S262" s="72" t="n">
        <v>10627227.98</v>
      </c>
      <c r="T262" s="69" t="n">
        <v>14270.88</v>
      </c>
      <c r="U262" s="69" t="n">
        <v>16246.63</v>
      </c>
      <c r="V262" s="70" t="n">
        <v>2026</v>
      </c>
      <c r="W262" s="74" t="n"/>
      <c r="X262" s="74" t="n">
        <f aca="false" ca="false" dt2D="false" dtr="false" t="normal">+(J262*11.55+K262*23.1)*12*0.85</f>
        <v>107218.88100000001</v>
      </c>
      <c r="Y262" s="74" t="e">
        <f aca="false" ca="false" dt2D="false" dtr="false" t="normal">+(J262*11.55+K262*23.1)*12*30-'[4]Приложение №1'!$S$721</f>
        <v>#REF!</v>
      </c>
      <c r="Z262" s="74" t="n"/>
      <c r="AA262" s="74" t="n">
        <f aca="false" ca="false" dt2D="false" dtr="false" t="normal">SUM(AB262:AP262)</f>
        <v>14786057.97127962</v>
      </c>
      <c r="AB262" s="74" t="n">
        <v>5002611.96</v>
      </c>
      <c r="AC262" s="74" t="n">
        <v>3023250.48</v>
      </c>
      <c r="AD262" s="74" t="n">
        <v>0</v>
      </c>
      <c r="AE262" s="74" t="n">
        <v>0</v>
      </c>
      <c r="AF262" s="74" t="n">
        <v>0</v>
      </c>
      <c r="AG262" s="74" t="n">
        <v>0</v>
      </c>
      <c r="AH262" s="74" t="n">
        <v>0</v>
      </c>
      <c r="AI262" s="74" t="n">
        <v>0</v>
      </c>
      <c r="AJ262" s="74" t="n">
        <v>0</v>
      </c>
      <c r="AK262" s="74" t="n">
        <v>0</v>
      </c>
      <c r="AL262" s="74" t="n">
        <v>0</v>
      </c>
      <c r="AM262" s="74" t="n">
        <v>4962061.41</v>
      </c>
      <c r="AN262" s="74" t="n">
        <v>1366253.952</v>
      </c>
      <c r="AO262" s="74" t="n">
        <v>147860.5797</v>
      </c>
      <c r="AP262" s="74" t="n">
        <v>284019.58957962</v>
      </c>
      <c r="AQ262" s="5" t="n">
        <f aca="false" ca="false" dt2D="false" dtr="false" t="normal">COUNTIF(AB262:AM262, "&gt;0")</f>
        <v>3</v>
      </c>
    </row>
    <row customHeight="true" ht="12.75" outlineLevel="0" r="263">
      <c r="A263" s="67" t="n">
        <f aca="false" ca="false" dt2D="false" dtr="false" t="normal">+A262+1</f>
        <v>250</v>
      </c>
      <c r="B263" s="67" t="n">
        <f aca="false" ca="false" dt2D="false" dtr="false" t="normal">+B262+1</f>
        <v>79</v>
      </c>
      <c r="C263" s="68" t="s">
        <v>210</v>
      </c>
      <c r="D263" s="67" t="s">
        <v>372</v>
      </c>
      <c r="E263" s="69" t="s">
        <v>105</v>
      </c>
      <c r="F263" s="70" t="s">
        <v>58</v>
      </c>
      <c r="G263" s="70" t="n">
        <v>5</v>
      </c>
      <c r="H263" s="70" t="n">
        <v>3</v>
      </c>
      <c r="I263" s="69" t="n">
        <v>2326.1</v>
      </c>
      <c r="J263" s="69" t="n">
        <v>2326.1</v>
      </c>
      <c r="K263" s="69" t="n">
        <v>0</v>
      </c>
      <c r="L263" s="71" t="n">
        <v>76</v>
      </c>
      <c r="M263" s="72" t="n">
        <v>6976020.43</v>
      </c>
      <c r="N263" s="72" t="n"/>
      <c r="O263" s="72" t="n">
        <v>0</v>
      </c>
      <c r="P263" s="72" t="n">
        <v>0</v>
      </c>
      <c r="Q263" s="72" t="n">
        <v>1129000.02</v>
      </c>
      <c r="R263" s="72" t="n">
        <v>5847020.4</v>
      </c>
      <c r="S263" s="72" t="n">
        <v>0</v>
      </c>
      <c r="T263" s="69" t="n">
        <v>2576.68</v>
      </c>
      <c r="U263" s="69" t="n">
        <v>2999.02</v>
      </c>
      <c r="V263" s="70" t="n">
        <v>2026</v>
      </c>
      <c r="W263" s="74" t="n">
        <v>854962.18</v>
      </c>
      <c r="X263" s="74" t="n">
        <f aca="false" ca="false" dt2D="false" dtr="false" t="normal">+(J263*11.55+K263*23.1)*12*0.85</f>
        <v>274037.841</v>
      </c>
      <c r="Y263" s="74" t="n">
        <f aca="false" ca="false" dt2D="false" dtr="false" t="normal">+(J263*11.55+K263*23.1)*12*30</f>
        <v>9671923.8</v>
      </c>
      <c r="Z263" s="74" t="n"/>
      <c r="AA263" s="74" t="n">
        <f aca="false" ca="false" dt2D="false" dtr="false" t="normal">SUM(AB263:AP263)</f>
        <v>6976020.425601159</v>
      </c>
      <c r="AB263" s="74" t="n">
        <v>0</v>
      </c>
      <c r="AC263" s="74" t="n">
        <v>0</v>
      </c>
      <c r="AD263" s="74" t="n">
        <v>3637813.68</v>
      </c>
      <c r="AE263" s="74" t="n">
        <v>2355800.14</v>
      </c>
      <c r="AF263" s="74" t="n">
        <v>0</v>
      </c>
      <c r="AG263" s="74" t="n">
        <v>0</v>
      </c>
      <c r="AH263" s="74" t="n">
        <v>0</v>
      </c>
      <c r="AI263" s="74" t="n">
        <v>0</v>
      </c>
      <c r="AJ263" s="74" t="n">
        <v>0</v>
      </c>
      <c r="AK263" s="74" t="n">
        <v>0</v>
      </c>
      <c r="AL263" s="74" t="n">
        <v>0</v>
      </c>
      <c r="AM263" s="74" t="n">
        <v>0</v>
      </c>
      <c r="AN263" s="74" t="n">
        <v>781578.2064</v>
      </c>
      <c r="AO263" s="74" t="n">
        <v>69760.2042</v>
      </c>
      <c r="AP263" s="74" t="n">
        <v>131068.19500116</v>
      </c>
      <c r="AQ263" s="5" t="n">
        <f aca="false" ca="false" dt2D="false" dtr="false" t="normal">COUNTIF(AB263:AM263, "&gt;0")</f>
        <v>2</v>
      </c>
    </row>
    <row customHeight="true" ht="12.75" outlineLevel="0" r="264">
      <c r="A264" s="67" t="n">
        <f aca="false" ca="false" dt2D="false" dtr="false" t="normal">+A263+1</f>
        <v>251</v>
      </c>
      <c r="B264" s="67" t="n">
        <f aca="false" ca="false" dt2D="false" dtr="false" t="normal">+B263+1</f>
        <v>80</v>
      </c>
      <c r="C264" s="68" t="s">
        <v>210</v>
      </c>
      <c r="D264" s="67" t="s">
        <v>373</v>
      </c>
      <c r="E264" s="69" t="s">
        <v>68</v>
      </c>
      <c r="F264" s="70" t="s">
        <v>58</v>
      </c>
      <c r="G264" s="70" t="n">
        <v>5</v>
      </c>
      <c r="H264" s="70" t="n">
        <v>4</v>
      </c>
      <c r="I264" s="69" t="n">
        <v>2787.1</v>
      </c>
      <c r="J264" s="69" t="n">
        <v>2787.1</v>
      </c>
      <c r="K264" s="69" t="n">
        <v>0</v>
      </c>
      <c r="L264" s="71" t="n">
        <v>110</v>
      </c>
      <c r="M264" s="72" t="n">
        <v>8358568.64</v>
      </c>
      <c r="N264" s="72" t="n"/>
      <c r="O264" s="72" t="n">
        <v>615424.47</v>
      </c>
      <c r="P264" s="72" t="n">
        <v>0</v>
      </c>
      <c r="Q264" s="72" t="n">
        <v>328348.25</v>
      </c>
      <c r="R264" s="72" t="n">
        <v>1555201.8</v>
      </c>
      <c r="S264" s="72" t="n">
        <v>5859594.12</v>
      </c>
      <c r="T264" s="69" t="n">
        <v>2576.68</v>
      </c>
      <c r="U264" s="69" t="n">
        <v>2999.02</v>
      </c>
      <c r="V264" s="70" t="n">
        <v>2026</v>
      </c>
      <c r="W264" s="74" t="n"/>
      <c r="X264" s="74" t="n">
        <f aca="false" ca="false" dt2D="false" dtr="false" t="normal">+(J264*11.55+K264*23.1)*12*0.85</f>
        <v>328348.251</v>
      </c>
      <c r="Y264" s="74" t="e">
        <f aca="false" ca="false" dt2D="false" dtr="false" t="normal">+(J264*11.55+K264*23.1)*12*30-'[4]Приложение №1'!$S$725</f>
        <v>#REF!</v>
      </c>
      <c r="Z264" s="74" t="n"/>
      <c r="AA264" s="74" t="n">
        <f aca="false" ca="false" dt2D="false" dtr="false" t="normal">SUM(AB264:AP264)</f>
        <v>8358568.639188101</v>
      </c>
      <c r="AB264" s="74" t="n">
        <v>0</v>
      </c>
      <c r="AC264" s="74" t="n">
        <v>0</v>
      </c>
      <c r="AD264" s="74" t="n">
        <v>4358776.71</v>
      </c>
      <c r="AE264" s="74" t="n">
        <v>2822686.28</v>
      </c>
      <c r="AF264" s="74" t="n">
        <v>0</v>
      </c>
      <c r="AG264" s="74" t="n">
        <v>0</v>
      </c>
      <c r="AH264" s="74" t="n">
        <v>0</v>
      </c>
      <c r="AI264" s="74" t="n">
        <v>0</v>
      </c>
      <c r="AJ264" s="74" t="n">
        <v>0</v>
      </c>
      <c r="AK264" s="74" t="n">
        <v>0</v>
      </c>
      <c r="AL264" s="74" t="n">
        <v>0</v>
      </c>
      <c r="AM264" s="74" t="n">
        <v>0</v>
      </c>
      <c r="AN264" s="74" t="n">
        <v>936475.9121</v>
      </c>
      <c r="AO264" s="74" t="n">
        <v>83585.6864</v>
      </c>
      <c r="AP264" s="74" t="n">
        <v>157044.0506881</v>
      </c>
      <c r="AQ264" s="5" t="n">
        <f aca="false" ca="false" dt2D="false" dtr="false" t="normal">COUNTIF(AB264:AM264, "&gt;0")</f>
        <v>2</v>
      </c>
    </row>
    <row customHeight="true" ht="12.75" outlineLevel="0" r="265">
      <c r="A265" s="67" t="n">
        <f aca="false" ca="false" dt2D="false" dtr="false" t="normal">+A264+1</f>
        <v>252</v>
      </c>
      <c r="B265" s="67" t="n">
        <f aca="false" ca="false" dt2D="false" dtr="false" t="normal">+B264+1</f>
        <v>81</v>
      </c>
      <c r="C265" s="68" t="s">
        <v>210</v>
      </c>
      <c r="D265" s="67" t="s">
        <v>374</v>
      </c>
      <c r="E265" s="69" t="s">
        <v>141</v>
      </c>
      <c r="F265" s="70" t="s">
        <v>58</v>
      </c>
      <c r="G265" s="70" t="n">
        <v>3</v>
      </c>
      <c r="H265" s="70" t="n">
        <v>2</v>
      </c>
      <c r="I265" s="69" t="n">
        <v>637.8</v>
      </c>
      <c r="J265" s="69" t="n">
        <v>637.8</v>
      </c>
      <c r="K265" s="69" t="n">
        <v>0</v>
      </c>
      <c r="L265" s="71" t="n">
        <v>23</v>
      </c>
      <c r="M265" s="72" t="n">
        <v>8691128.39</v>
      </c>
      <c r="N265" s="72" t="n"/>
      <c r="O265" s="72" t="n">
        <v>1369300.43</v>
      </c>
      <c r="P265" s="72" t="n">
        <v>0</v>
      </c>
      <c r="Q265" s="72" t="n">
        <v>75139.22</v>
      </c>
      <c r="R265" s="72" t="n">
        <v>2028543.42</v>
      </c>
      <c r="S265" s="72" t="n">
        <v>5218145.31</v>
      </c>
      <c r="T265" s="69" t="n">
        <v>11941.46</v>
      </c>
      <c r="U265" s="69" t="n">
        <v>13626.73</v>
      </c>
      <c r="V265" s="70" t="n">
        <v>2026</v>
      </c>
      <c r="W265" s="74" t="n"/>
      <c r="X265" s="74" t="n">
        <f aca="false" ca="false" dt2D="false" dtr="false" t="normal">+(J265*11.55+K265*23.1)*12*0.85</f>
        <v>75139.218</v>
      </c>
      <c r="Y265" s="74" t="e">
        <f aca="false" ca="false" dt2D="false" dtr="false" t="normal">+(J265*11.55+K265*23.1)*12*30-'[4]Приложение №1'!$S$726</f>
        <v>#REF!</v>
      </c>
      <c r="Z265" s="74" t="n"/>
      <c r="AA265" s="74" t="n">
        <f aca="false" ca="false" dt2D="false" dtr="false" t="normal">SUM(AB265:AP265)</f>
        <v>8691128.385074101</v>
      </c>
      <c r="AB265" s="74" t="n">
        <v>3505841.01</v>
      </c>
      <c r="AC265" s="74" t="n">
        <v>2118700.31</v>
      </c>
      <c r="AD265" s="74" t="n">
        <v>0</v>
      </c>
      <c r="AE265" s="74" t="n">
        <v>870270.45</v>
      </c>
      <c r="AF265" s="74" t="n">
        <v>0</v>
      </c>
      <c r="AG265" s="74" t="n">
        <v>0</v>
      </c>
      <c r="AH265" s="74" t="n">
        <v>0</v>
      </c>
      <c r="AI265" s="74" t="n">
        <v>0</v>
      </c>
      <c r="AJ265" s="74" t="n">
        <v>0</v>
      </c>
      <c r="AK265" s="74" t="n">
        <v>0</v>
      </c>
      <c r="AL265" s="74" t="n">
        <v>1121454.44</v>
      </c>
      <c r="AM265" s="74" t="n">
        <v>0</v>
      </c>
      <c r="AN265" s="74" t="n">
        <v>821398.5746</v>
      </c>
      <c r="AO265" s="74" t="n">
        <v>86911.2839</v>
      </c>
      <c r="AP265" s="74" t="n">
        <v>166552.3165741</v>
      </c>
      <c r="AQ265" s="5" t="n">
        <f aca="false" ca="false" dt2D="false" dtr="false" t="normal">COUNTIF(AB265:AM265, "&gt;0")</f>
        <v>4</v>
      </c>
    </row>
    <row customHeight="true" ht="12.75" outlineLevel="0" r="266">
      <c r="A266" s="67" t="n">
        <f aca="false" ca="false" dt2D="false" dtr="false" t="normal">+A265+1</f>
        <v>253</v>
      </c>
      <c r="B266" s="67" t="n">
        <f aca="false" ca="false" dt2D="false" dtr="false" t="normal">+B265+1</f>
        <v>82</v>
      </c>
      <c r="C266" s="68" t="s">
        <v>210</v>
      </c>
      <c r="D266" s="67" t="s">
        <v>375</v>
      </c>
      <c r="E266" s="69" t="s">
        <v>209</v>
      </c>
      <c r="F266" s="70" t="s">
        <v>58</v>
      </c>
      <c r="G266" s="70" t="n">
        <v>4</v>
      </c>
      <c r="H266" s="70" t="n">
        <v>4</v>
      </c>
      <c r="I266" s="69" t="n">
        <v>2783</v>
      </c>
      <c r="J266" s="69" t="n">
        <v>2783</v>
      </c>
      <c r="K266" s="69" t="n">
        <v>0</v>
      </c>
      <c r="L266" s="71" t="n">
        <v>91</v>
      </c>
      <c r="M266" s="72" t="n">
        <v>20406848.44</v>
      </c>
      <c r="N266" s="72" t="n"/>
      <c r="O266" s="72" t="n">
        <v>1539081.47</v>
      </c>
      <c r="P266" s="72" t="n">
        <v>0</v>
      </c>
      <c r="Q266" s="72" t="n">
        <v>327865.23</v>
      </c>
      <c r="R266" s="72" t="n">
        <v>6943091.49</v>
      </c>
      <c r="S266" s="72" t="n">
        <v>11596810.25</v>
      </c>
      <c r="T266" s="69" t="n">
        <v>6460.09</v>
      </c>
      <c r="U266" s="69" t="n">
        <v>7332.68</v>
      </c>
      <c r="V266" s="70" t="n">
        <v>2026</v>
      </c>
      <c r="W266" s="74" t="n"/>
      <c r="X266" s="74" t="n">
        <f aca="false" ca="false" dt2D="false" dtr="false" t="normal">+(J266*11.55+K266*23.1)*12*0.85</f>
        <v>327865.23000000004</v>
      </c>
      <c r="Y266" s="74" t="e">
        <f aca="false" ca="false" dt2D="false" dtr="false" t="normal">+(J266*11.55+K266*23.1)*12*30-'[1]Приложение №1'!$S$445</f>
        <v>#REF!</v>
      </c>
      <c r="Z266" s="74" t="n"/>
      <c r="AA266" s="74" t="n">
        <f aca="false" ca="false" dt2D="false" dtr="false" t="normal">SUM(AB266:AP266)</f>
        <v>20406848.4395444</v>
      </c>
      <c r="AB266" s="74" t="n">
        <v>9328052.11</v>
      </c>
      <c r="AC266" s="74" t="n">
        <v>4298021.62</v>
      </c>
      <c r="AD266" s="74" t="n">
        <v>4352364.68</v>
      </c>
      <c r="AE266" s="74" t="n">
        <v>0</v>
      </c>
      <c r="AF266" s="74" t="n">
        <v>0</v>
      </c>
      <c r="AG266" s="74" t="n">
        <v>0</v>
      </c>
      <c r="AH266" s="74" t="n">
        <v>0</v>
      </c>
      <c r="AI266" s="74" t="n">
        <v>0</v>
      </c>
      <c r="AJ266" s="74" t="n">
        <v>0</v>
      </c>
      <c r="AK266" s="74" t="n">
        <v>0</v>
      </c>
      <c r="AL266" s="74" t="n">
        <v>0</v>
      </c>
      <c r="AM266" s="74" t="n">
        <v>0</v>
      </c>
      <c r="AN266" s="74" t="n">
        <v>1831189.5096</v>
      </c>
      <c r="AO266" s="74" t="n">
        <v>204068.4844</v>
      </c>
      <c r="AP266" s="74" t="n">
        <v>393152.0355444</v>
      </c>
      <c r="AQ266" s="5" t="n">
        <f aca="false" ca="false" dt2D="false" dtr="false" t="normal">COUNTIF(AB266:AM266, "&gt;0")</f>
        <v>3</v>
      </c>
    </row>
    <row customHeight="true" ht="12.75" outlineLevel="0" r="267">
      <c r="A267" s="67" t="n">
        <f aca="false" ca="false" dt2D="false" dtr="false" t="normal">+A266+1</f>
        <v>254</v>
      </c>
      <c r="B267" s="67" t="n">
        <f aca="false" ca="false" dt2D="false" dtr="false" t="normal">+B266+1</f>
        <v>83</v>
      </c>
      <c r="C267" s="68" t="s">
        <v>210</v>
      </c>
      <c r="D267" s="67" t="s">
        <v>376</v>
      </c>
      <c r="E267" s="69" t="s">
        <v>143</v>
      </c>
      <c r="F267" s="70" t="s">
        <v>58</v>
      </c>
      <c r="G267" s="70" t="n">
        <v>4</v>
      </c>
      <c r="H267" s="70" t="n"/>
      <c r="I267" s="69" t="n">
        <v>1286.2</v>
      </c>
      <c r="J267" s="69" t="n">
        <v>1217.6</v>
      </c>
      <c r="K267" s="69" t="n">
        <v>68.6000000000001</v>
      </c>
      <c r="L267" s="71" t="n">
        <v>2</v>
      </c>
      <c r="M267" s="72" t="n">
        <v>34735695.99</v>
      </c>
      <c r="N267" s="72" t="n"/>
      <c r="O267" s="72" t="n">
        <v>2649861.26</v>
      </c>
      <c r="P267" s="72" t="n">
        <v>0</v>
      </c>
      <c r="Q267" s="72" t="n">
        <v>159608.99</v>
      </c>
      <c r="R267" s="72" t="n">
        <v>5633258.4</v>
      </c>
      <c r="S267" s="72" t="n">
        <v>26292967.34</v>
      </c>
      <c r="T267" s="69" t="n">
        <v>23647.73</v>
      </c>
      <c r="U267" s="69" t="n">
        <v>27006.45</v>
      </c>
      <c r="V267" s="70" t="n">
        <v>2026</v>
      </c>
      <c r="W267" s="74" t="n"/>
      <c r="X267" s="74" t="n">
        <f aca="false" ca="false" dt2D="false" dtr="false" t="normal">+(J267*11.55+K267*23.1)*12*0.85</f>
        <v>159608.988</v>
      </c>
      <c r="Y267" s="74" t="n">
        <f aca="false" ca="false" dt2D="false" dtr="false" t="normal">+(J267*11.55+K267*23.1)*12*30</f>
        <v>5633258.4</v>
      </c>
      <c r="Z267" s="74" t="n"/>
      <c r="AA267" s="74" t="n">
        <f aca="false" ca="false" dt2D="false" dtr="false" t="normal">SUM(AB267:AP267)</f>
        <v>34735695.9872139</v>
      </c>
      <c r="AB267" s="74" t="n">
        <v>4311081.79</v>
      </c>
      <c r="AC267" s="74" t="n">
        <v>1986387.14</v>
      </c>
      <c r="AD267" s="74" t="n">
        <v>2011502.5</v>
      </c>
      <c r="AE267" s="74" t="n">
        <v>1302622.47</v>
      </c>
      <c r="AF267" s="74" t="n">
        <v>0</v>
      </c>
      <c r="AG267" s="74" t="n">
        <v>0</v>
      </c>
      <c r="AH267" s="74" t="n">
        <v>0</v>
      </c>
      <c r="AI267" s="74" t="n">
        <v>0</v>
      </c>
      <c r="AJ267" s="74" t="n">
        <v>10188835.74</v>
      </c>
      <c r="AK267" s="74" t="n">
        <v>0</v>
      </c>
      <c r="AL267" s="74" t="n">
        <v>5234759.29</v>
      </c>
      <c r="AM267" s="74" t="n">
        <v>5380522.45</v>
      </c>
      <c r="AN267" s="74" t="n">
        <v>3307497.6416</v>
      </c>
      <c r="AO267" s="74" t="n">
        <v>347356.9599</v>
      </c>
      <c r="AP267" s="74" t="n">
        <v>665130.0057139</v>
      </c>
      <c r="AQ267" s="5" t="n">
        <f aca="false" ca="false" dt2D="false" dtr="false" t="normal">COUNTIF(AB267:AM267, "&gt;0")</f>
        <v>7</v>
      </c>
    </row>
    <row customHeight="true" ht="12.75" outlineLevel="0" r="268">
      <c r="A268" s="67" t="n">
        <f aca="false" ca="false" dt2D="false" dtr="false" t="normal">+A267+1</f>
        <v>255</v>
      </c>
      <c r="B268" s="67" t="n">
        <f aca="false" ca="false" dt2D="false" dtr="false" t="normal">+B267+1</f>
        <v>84</v>
      </c>
      <c r="C268" s="68" t="s">
        <v>223</v>
      </c>
      <c r="D268" s="67" t="s">
        <v>377</v>
      </c>
      <c r="E268" s="69" t="s">
        <v>199</v>
      </c>
      <c r="F268" s="70" t="s">
        <v>58</v>
      </c>
      <c r="G268" s="70" t="n">
        <v>2</v>
      </c>
      <c r="H268" s="70" t="n">
        <v>2</v>
      </c>
      <c r="I268" s="69" t="n">
        <v>438.4</v>
      </c>
      <c r="J268" s="69" t="n">
        <v>438.4</v>
      </c>
      <c r="K268" s="69" t="n">
        <v>0</v>
      </c>
      <c r="L268" s="71" t="n">
        <v>9</v>
      </c>
      <c r="M268" s="72" t="n">
        <v>14596997.09</v>
      </c>
      <c r="N268" s="72" t="n"/>
      <c r="O268" s="72" t="n">
        <v>1114734.51</v>
      </c>
      <c r="P268" s="72" t="n">
        <v>0</v>
      </c>
      <c r="Q268" s="72" t="n">
        <v>51647.9</v>
      </c>
      <c r="R268" s="72" t="n">
        <v>225175.11</v>
      </c>
      <c r="S268" s="72" t="n">
        <v>13205439.56</v>
      </c>
      <c r="T268" s="69" t="n">
        <v>28999.35</v>
      </c>
      <c r="U268" s="69" t="n">
        <v>33296.07</v>
      </c>
      <c r="V268" s="70" t="n">
        <v>2026</v>
      </c>
      <c r="W268" s="74" t="n"/>
      <c r="X268" s="74" t="n">
        <f aca="false" ca="false" dt2D="false" dtr="false" t="normal">+(J268*11.55+K268*23.1)*12*0.85</f>
        <v>51647.904</v>
      </c>
      <c r="Y268" s="74" t="e">
        <f aca="false" ca="false" dt2D="false" dtr="false" t="normal">+(J268*11.55+K268*23.1)*12*30-'[1]Приложение №1'!$S$456-'[4]Приложение №1'!$S$737</f>
        <v>#REF!</v>
      </c>
      <c r="Z268" s="74" t="n"/>
      <c r="AA268" s="74" t="n">
        <f aca="false" ca="false" dt2D="false" dtr="false" t="normal">SUM(AB268:AP268)</f>
        <v>14596997.08647614</v>
      </c>
      <c r="AB268" s="74" t="n">
        <v>0</v>
      </c>
      <c r="AC268" s="74" t="n">
        <v>0</v>
      </c>
      <c r="AD268" s="74" t="n">
        <v>0</v>
      </c>
      <c r="AE268" s="74" t="n">
        <v>0</v>
      </c>
      <c r="AF268" s="74" t="n">
        <v>0</v>
      </c>
      <c r="AG268" s="74" t="n">
        <v>0</v>
      </c>
      <c r="AH268" s="74" t="n">
        <v>0</v>
      </c>
      <c r="AI268" s="74" t="n">
        <v>0</v>
      </c>
      <c r="AJ268" s="74" t="n">
        <v>0</v>
      </c>
      <c r="AK268" s="74" t="n">
        <v>0</v>
      </c>
      <c r="AL268" s="74" t="n">
        <v>6728518.98</v>
      </c>
      <c r="AM268" s="74" t="n">
        <v>5984794.02</v>
      </c>
      <c r="AN268" s="74" t="n">
        <v>1459699.709</v>
      </c>
      <c r="AO268" s="74" t="n">
        <v>145969.9709</v>
      </c>
      <c r="AP268" s="74" t="n">
        <v>278014.40657614</v>
      </c>
      <c r="AQ268" s="5" t="n">
        <f aca="false" ca="false" dt2D="false" dtr="false" t="normal">COUNTIF(AB268:AM268, "&gt;0")</f>
        <v>2</v>
      </c>
    </row>
    <row customHeight="true" ht="12.75" outlineLevel="0" r="269">
      <c r="A269" s="67" t="n">
        <f aca="false" ca="false" dt2D="false" dtr="false" t="normal">+A268+1</f>
        <v>256</v>
      </c>
      <c r="B269" s="67" t="n">
        <f aca="false" ca="false" dt2D="false" dtr="false" t="normal">+B268+1</f>
        <v>85</v>
      </c>
      <c r="C269" s="68" t="s">
        <v>378</v>
      </c>
      <c r="D269" s="67" t="s">
        <v>379</v>
      </c>
      <c r="E269" s="69" t="s">
        <v>74</v>
      </c>
      <c r="F269" s="70" t="s">
        <v>58</v>
      </c>
      <c r="G269" s="70" t="n">
        <v>2</v>
      </c>
      <c r="H269" s="70" t="n">
        <v>2</v>
      </c>
      <c r="I269" s="69" t="n">
        <v>853.9</v>
      </c>
      <c r="J269" s="69" t="n">
        <v>853.9</v>
      </c>
      <c r="K269" s="69" t="n">
        <v>0</v>
      </c>
      <c r="L269" s="71" t="n">
        <v>47</v>
      </c>
      <c r="M269" s="72" t="n">
        <v>11014362.17</v>
      </c>
      <c r="N269" s="72" t="n"/>
      <c r="O269" s="72" t="n">
        <v>836415.09</v>
      </c>
      <c r="P269" s="72" t="n">
        <v>0</v>
      </c>
      <c r="Q269" s="72" t="n">
        <v>100597.96</v>
      </c>
      <c r="R269" s="72" t="n">
        <v>2223833.06</v>
      </c>
      <c r="S269" s="72" t="n">
        <v>7853516.06</v>
      </c>
      <c r="T269" s="69" t="n">
        <v>11360.57</v>
      </c>
      <c r="U269" s="69" t="n">
        <v>12898.89</v>
      </c>
      <c r="V269" s="70" t="n">
        <v>2026</v>
      </c>
      <c r="W269" s="74" t="n"/>
      <c r="X269" s="74" t="n">
        <f aca="false" ca="false" dt2D="false" dtr="false" t="normal">+(J269*11.55+K269*23.1)*12*0.85</f>
        <v>100597.959</v>
      </c>
      <c r="Y269" s="74" t="e">
        <f aca="false" ca="false" dt2D="false" dtr="false" t="normal">+(J269*11.55+K269*23.1)*12*30-'[1]Приложение №1'!$S$52-'[3]Приложение №1'!$S$399</f>
        <v>#REF!</v>
      </c>
      <c r="Z269" s="74" t="n"/>
      <c r="AA269" s="74" t="n">
        <f aca="false" ca="false" dt2D="false" dtr="false" t="normal">SUM(AB269:AP269)</f>
        <v>11014362.1723942</v>
      </c>
      <c r="AB269" s="74" t="n">
        <v>0</v>
      </c>
      <c r="AC269" s="74" t="n">
        <v>0</v>
      </c>
      <c r="AD269" s="74" t="n">
        <v>0</v>
      </c>
      <c r="AE269" s="74" t="n">
        <v>0</v>
      </c>
      <c r="AF269" s="74" t="n">
        <v>0</v>
      </c>
      <c r="AG269" s="74" t="n">
        <v>0</v>
      </c>
      <c r="AH269" s="74" t="n">
        <v>0</v>
      </c>
      <c r="AI269" s="74" t="n">
        <v>0</v>
      </c>
      <c r="AJ269" s="74" t="n">
        <v>9700789.34</v>
      </c>
      <c r="AK269" s="74" t="n">
        <v>0</v>
      </c>
      <c r="AL269" s="74" t="n">
        <v>0</v>
      </c>
      <c r="AM269" s="74" t="n">
        <v>0</v>
      </c>
      <c r="AN269" s="74" t="n">
        <v>991292.5953</v>
      </c>
      <c r="AO269" s="74" t="n">
        <v>110143.6217</v>
      </c>
      <c r="AP269" s="74" t="n">
        <v>212136.6153942</v>
      </c>
      <c r="AQ269" s="5" t="n">
        <f aca="false" ca="false" dt2D="false" dtr="false" t="normal">COUNTIF(AB269:AM269, "&gt;0")</f>
        <v>1</v>
      </c>
    </row>
    <row outlineLevel="0" r="270">
      <c r="A270" s="67" t="n">
        <f aca="false" ca="false" dt2D="false" dtr="false" t="normal">+A269+1</f>
        <v>257</v>
      </c>
      <c r="B270" s="67" t="n">
        <f aca="false" ca="false" dt2D="false" dtr="false" t="normal">+B269+1</f>
        <v>86</v>
      </c>
      <c r="C270" s="68" t="s">
        <v>55</v>
      </c>
      <c r="D270" s="67" t="s">
        <v>380</v>
      </c>
      <c r="E270" s="69" t="s">
        <v>381</v>
      </c>
      <c r="F270" s="70" t="s">
        <v>58</v>
      </c>
      <c r="G270" s="70" t="n">
        <v>3</v>
      </c>
      <c r="H270" s="70" t="n">
        <v>3</v>
      </c>
      <c r="I270" s="69" t="n">
        <v>1316.3</v>
      </c>
      <c r="J270" s="69" t="n">
        <v>1158.4</v>
      </c>
      <c r="K270" s="69" t="n">
        <v>157.9</v>
      </c>
      <c r="L270" s="71" t="n">
        <v>40</v>
      </c>
      <c r="M270" s="72" t="n">
        <v>3802435.3</v>
      </c>
      <c r="N270" s="72" t="n"/>
      <c r="O270" s="72" t="n">
        <v>1156537.95</v>
      </c>
      <c r="P270" s="72" t="n">
        <v>0</v>
      </c>
      <c r="Q270" s="72" t="n">
        <v>173675.5</v>
      </c>
      <c r="R270" s="72" t="n">
        <v>901841.47</v>
      </c>
      <c r="S270" s="72" t="n">
        <v>1570380.37</v>
      </c>
      <c r="T270" s="69" t="n">
        <v>2515.95</v>
      </c>
      <c r="U270" s="69" t="n">
        <v>2888.73</v>
      </c>
      <c r="V270" s="70" t="n">
        <v>2026</v>
      </c>
      <c r="W270" s="74" t="n"/>
      <c r="X270" s="74" t="n">
        <f aca="false" ca="false" dt2D="false" dtr="false" t="normal">+(J270*11.55+K270*23.1)*12*0.85</f>
        <v>173675.502</v>
      </c>
      <c r="Y270" s="74" t="e">
        <f aca="false" ca="false" dt2D="false" dtr="false" t="normal">+(J270*11.55+K270*23.1)*12*30-'[4]Приложение №1'!$S$488</f>
        <v>#REF!</v>
      </c>
      <c r="Z270" s="74" t="n"/>
      <c r="AA270" s="74" t="n">
        <f aca="false" ca="false" dt2D="false" dtr="false" t="normal">SUM(AB270:AP270)</f>
        <v>3802435.2957238</v>
      </c>
      <c r="AB270" s="74" t="n">
        <v>0</v>
      </c>
      <c r="AC270" s="74" t="n">
        <v>0</v>
      </c>
      <c r="AD270" s="74" t="n">
        <v>0</v>
      </c>
      <c r="AE270" s="74" t="n">
        <v>0</v>
      </c>
      <c r="AF270" s="74" t="n">
        <v>0</v>
      </c>
      <c r="AG270" s="74" t="n">
        <v>0</v>
      </c>
      <c r="AH270" s="74" t="n">
        <v>0</v>
      </c>
      <c r="AI270" s="74" t="n">
        <v>0</v>
      </c>
      <c r="AJ270" s="74" t="n">
        <v>0</v>
      </c>
      <c r="AK270" s="74" t="n">
        <v>0</v>
      </c>
      <c r="AL270" s="74" t="n">
        <v>0</v>
      </c>
      <c r="AM270" s="74" t="n">
        <v>3311746.23</v>
      </c>
      <c r="AN270" s="74" t="n">
        <v>380243.53</v>
      </c>
      <c r="AO270" s="74" t="n">
        <v>38024.353</v>
      </c>
      <c r="AP270" s="74" t="n">
        <v>72421.1827238</v>
      </c>
      <c r="AQ270" s="5" t="n">
        <f aca="false" ca="false" dt2D="false" dtr="false" t="normal">COUNTIF(AB270:AM270, "&gt;0")</f>
        <v>1</v>
      </c>
    </row>
    <row customHeight="true" ht="12.75" outlineLevel="0" r="271">
      <c r="A271" s="67" t="n">
        <f aca="false" ca="false" dt2D="false" dtr="false" t="normal">+A270+1</f>
        <v>258</v>
      </c>
      <c r="B271" s="67" t="n">
        <f aca="false" ca="false" dt2D="false" dtr="false" t="normal">+B270+1</f>
        <v>87</v>
      </c>
      <c r="C271" s="68" t="s">
        <v>55</v>
      </c>
      <c r="D271" s="68" t="s">
        <v>382</v>
      </c>
      <c r="E271" s="69" t="s">
        <v>126</v>
      </c>
      <c r="F271" s="70" t="s">
        <v>58</v>
      </c>
      <c r="G271" s="70" t="n">
        <v>4</v>
      </c>
      <c r="H271" s="70" t="n">
        <v>4</v>
      </c>
      <c r="I271" s="70" t="n">
        <v>2443.1</v>
      </c>
      <c r="J271" s="70" t="n">
        <v>2443.1</v>
      </c>
      <c r="K271" s="69" t="n">
        <v>0</v>
      </c>
      <c r="L271" s="71" t="n">
        <v>95</v>
      </c>
      <c r="M271" s="72" t="n">
        <v>23547868.21</v>
      </c>
      <c r="N271" s="72" t="n"/>
      <c r="O271" s="72" t="n">
        <v>1557117.62</v>
      </c>
      <c r="P271" s="72" t="n">
        <v>0</v>
      </c>
      <c r="Q271" s="72" t="n">
        <v>623418.01</v>
      </c>
      <c r="R271" s="72" t="n">
        <v>10158409.8</v>
      </c>
      <c r="S271" s="72" t="n">
        <v>11208922.78</v>
      </c>
      <c r="T271" s="69" t="n">
        <v>8448.35</v>
      </c>
      <c r="U271" s="69" t="n">
        <v>9638.52</v>
      </c>
      <c r="V271" s="70" t="n">
        <v>2026</v>
      </c>
      <c r="W271" s="73" t="n">
        <v>335596.4</v>
      </c>
      <c r="X271" s="74" t="n">
        <f aca="false" ca="false" dt2D="false" dtr="false" t="normal">+(J271*11.55+K271*23.1)*12*0.85</f>
        <v>287821.61100000003</v>
      </c>
      <c r="Y271" s="74" t="n">
        <f aca="false" ca="false" dt2D="false" dtr="false" t="normal">+(J271*11.55+K271*23.1)*12*30</f>
        <v>10158409.8</v>
      </c>
      <c r="Z271" s="74" t="n"/>
      <c r="AA271" s="74" t="n">
        <f aca="false" ca="false" dt2D="false" dtr="false" t="normal">SUM(AB271:AP271)</f>
        <v>23547868.209690522</v>
      </c>
      <c r="AB271" s="74" t="n">
        <v>0</v>
      </c>
      <c r="AC271" s="74" t="n">
        <v>3933438.49</v>
      </c>
      <c r="AD271" s="74" t="n">
        <v>0</v>
      </c>
      <c r="AE271" s="74" t="n">
        <v>0</v>
      </c>
      <c r="AF271" s="74" t="n">
        <v>0</v>
      </c>
      <c r="AG271" s="74" t="n">
        <v>0</v>
      </c>
      <c r="AH271" s="74" t="n">
        <v>0</v>
      </c>
      <c r="AI271" s="74" t="n">
        <v>0</v>
      </c>
      <c r="AJ271" s="74" t="n">
        <v>11795880.72</v>
      </c>
      <c r="AK271" s="74" t="n">
        <v>4910856.14</v>
      </c>
      <c r="AL271" s="74" t="n">
        <v>0</v>
      </c>
      <c r="AM271" s="74" t="n">
        <v>0</v>
      </c>
      <c r="AN271" s="74" t="n">
        <v>2220855.3461</v>
      </c>
      <c r="AO271" s="74" t="n">
        <v>235478.6821</v>
      </c>
      <c r="AP271" s="74" t="n">
        <v>451358.83149052</v>
      </c>
      <c r="AQ271" s="5" t="n">
        <f aca="false" ca="false" dt2D="false" dtr="false" t="normal">COUNTIF(AB271:AM271, "&gt;0")</f>
        <v>3</v>
      </c>
    </row>
    <row customHeight="true" ht="12.75" outlineLevel="0" r="272">
      <c r="A272" s="67" t="n">
        <f aca="false" ca="false" dt2D="false" dtr="false" t="normal">+A271+1</f>
        <v>259</v>
      </c>
      <c r="B272" s="67" t="n">
        <f aca="false" ca="false" dt2D="false" dtr="false" t="normal">+B271+1</f>
        <v>88</v>
      </c>
      <c r="C272" s="68" t="s">
        <v>55</v>
      </c>
      <c r="D272" s="68" t="s">
        <v>383</v>
      </c>
      <c r="E272" s="69" t="s">
        <v>57</v>
      </c>
      <c r="F272" s="70" t="s">
        <v>58</v>
      </c>
      <c r="G272" s="70" t="n">
        <v>4</v>
      </c>
      <c r="H272" s="70" t="n">
        <v>4</v>
      </c>
      <c r="I272" s="70" t="n">
        <v>2454.8</v>
      </c>
      <c r="J272" s="70" t="n">
        <v>2363</v>
      </c>
      <c r="K272" s="69" t="n">
        <v>91.8000000000002</v>
      </c>
      <c r="L272" s="71" t="n">
        <v>100</v>
      </c>
      <c r="M272" s="72" t="n">
        <v>17995156.87</v>
      </c>
      <c r="N272" s="72" t="n"/>
      <c r="O272" s="72" t="n">
        <v>792064.14</v>
      </c>
      <c r="P272" s="72" t="n">
        <v>0</v>
      </c>
      <c r="Q272" s="72" t="n">
        <v>919115.19</v>
      </c>
      <c r="R272" s="72" t="n">
        <v>10588762.8</v>
      </c>
      <c r="S272" s="72" t="n">
        <v>5695214.75</v>
      </c>
      <c r="T272" s="69" t="n">
        <v>6438.26</v>
      </c>
      <c r="U272" s="69" t="n">
        <v>7330.6</v>
      </c>
      <c r="V272" s="70" t="n">
        <v>2026</v>
      </c>
      <c r="W272" s="73" t="n">
        <v>619100.24</v>
      </c>
      <c r="X272" s="74" t="n">
        <f aca="false" ca="false" dt2D="false" dtr="false" t="normal">+(J272*11.55+K272*23.1)*12*0.85</f>
        <v>300014.94600000005</v>
      </c>
      <c r="Y272" s="74" t="n">
        <f aca="false" ca="false" dt2D="false" dtr="false" t="normal">+(J272*11.55+K272*23.1)*12*30</f>
        <v>10588762.800000003</v>
      </c>
      <c r="Z272" s="74" t="n"/>
      <c r="AA272" s="74" t="n">
        <f aca="false" ca="false" dt2D="false" dtr="false" t="normal">SUM(AB272:AP272)</f>
        <v>17995156.87180584</v>
      </c>
      <c r="AB272" s="74" t="n">
        <v>0</v>
      </c>
      <c r="AC272" s="74" t="n">
        <v>3952275.71</v>
      </c>
      <c r="AD272" s="74" t="n">
        <v>0</v>
      </c>
      <c r="AE272" s="74" t="n">
        <v>0</v>
      </c>
      <c r="AF272" s="74" t="n">
        <v>0</v>
      </c>
      <c r="AG272" s="74" t="n">
        <v>0</v>
      </c>
      <c r="AH272" s="74" t="n">
        <v>0</v>
      </c>
      <c r="AI272" s="74" t="n">
        <v>0</v>
      </c>
      <c r="AJ272" s="74" t="n">
        <v>11852371.16</v>
      </c>
      <c r="AK272" s="74" t="n">
        <v>0</v>
      </c>
      <c r="AL272" s="74" t="n">
        <v>0</v>
      </c>
      <c r="AM272" s="74" t="n">
        <v>0</v>
      </c>
      <c r="AN272" s="74" t="n">
        <v>1664942.8156</v>
      </c>
      <c r="AO272" s="74" t="n">
        <v>179951.5688</v>
      </c>
      <c r="AP272" s="74" t="n">
        <v>345615.61740584</v>
      </c>
      <c r="AQ272" s="5" t="n">
        <f aca="false" ca="false" dt2D="false" dtr="false" t="normal">COUNTIF(AB272:AM272, "&gt;0")</f>
        <v>2</v>
      </c>
    </row>
    <row customHeight="true" ht="12.75" outlineLevel="0" r="273">
      <c r="A273" s="67" t="n">
        <f aca="false" ca="false" dt2D="false" dtr="false" t="normal">+A272+1</f>
        <v>260</v>
      </c>
      <c r="B273" s="67" t="n">
        <f aca="false" ca="false" dt2D="false" dtr="false" t="normal">+B272+1</f>
        <v>89</v>
      </c>
      <c r="C273" s="68" t="s">
        <v>59</v>
      </c>
      <c r="D273" s="67" t="s">
        <v>384</v>
      </c>
      <c r="E273" s="69" t="s">
        <v>381</v>
      </c>
      <c r="F273" s="70" t="s">
        <v>58</v>
      </c>
      <c r="G273" s="70" t="n">
        <v>2</v>
      </c>
      <c r="H273" s="70" t="n"/>
      <c r="I273" s="69" t="n">
        <v>615.2</v>
      </c>
      <c r="J273" s="69" t="n">
        <v>615.2</v>
      </c>
      <c r="K273" s="69" t="n">
        <v>0</v>
      </c>
      <c r="L273" s="71" t="n">
        <v>35</v>
      </c>
      <c r="M273" s="72" t="n">
        <v>4892673.3</v>
      </c>
      <c r="N273" s="72" t="n"/>
      <c r="O273" s="72" t="n">
        <v>662936.07</v>
      </c>
      <c r="P273" s="72" t="n">
        <v>0</v>
      </c>
      <c r="Q273" s="72" t="n">
        <v>262473.21</v>
      </c>
      <c r="R273" s="72" t="n">
        <v>2558001.6</v>
      </c>
      <c r="S273" s="72" t="n">
        <v>1409262.42</v>
      </c>
      <c r="T273" s="69" t="n">
        <v>7025.8</v>
      </c>
      <c r="U273" s="69" t="n">
        <v>7952.98</v>
      </c>
      <c r="V273" s="70" t="n">
        <v>2026</v>
      </c>
      <c r="W273" s="74" t="n">
        <v>189996.5</v>
      </c>
      <c r="X273" s="74" t="n">
        <f aca="false" ca="false" dt2D="false" dtr="false" t="normal">+(J273*11.55+K273*23.1)*12*0.85</f>
        <v>72476.71200000001</v>
      </c>
      <c r="Y273" s="74" t="n">
        <f aca="false" ca="false" dt2D="false" dtr="false" t="normal">+(J273*11.55+K273*23.1)*12*30</f>
        <v>2558001.6000000006</v>
      </c>
      <c r="Z273" s="74" t="n"/>
      <c r="AA273" s="74" t="n">
        <f aca="false" ca="false" dt2D="false" dtr="false" t="normal">SUM(AB273:AP273)</f>
        <v>4892673.3020566</v>
      </c>
      <c r="AB273" s="74" t="n">
        <v>2774457.44</v>
      </c>
      <c r="AC273" s="74" t="n">
        <v>0</v>
      </c>
      <c r="AD273" s="74" t="n">
        <v>0</v>
      </c>
      <c r="AE273" s="74" t="n">
        <v>0</v>
      </c>
      <c r="AF273" s="74" t="n">
        <v>0</v>
      </c>
      <c r="AG273" s="74" t="n">
        <v>0</v>
      </c>
      <c r="AH273" s="74" t="n">
        <v>0</v>
      </c>
      <c r="AI273" s="74" t="n">
        <v>0</v>
      </c>
      <c r="AJ273" s="74" t="n">
        <v>0</v>
      </c>
      <c r="AK273" s="74" t="n">
        <v>0</v>
      </c>
      <c r="AL273" s="74" t="n">
        <v>0</v>
      </c>
      <c r="AM273" s="74" t="n">
        <v>1547813.03</v>
      </c>
      <c r="AN273" s="74" t="n">
        <v>426956.798</v>
      </c>
      <c r="AO273" s="74" t="n">
        <v>48926.733</v>
      </c>
      <c r="AP273" s="74" t="n">
        <v>94519.3010566</v>
      </c>
      <c r="AQ273" s="5" t="n">
        <f aca="false" ca="false" dt2D="false" dtr="false" t="normal">COUNTIF(AB273:AM273, "&gt;0")</f>
        <v>2</v>
      </c>
    </row>
    <row customHeight="true" ht="12.75" outlineLevel="0" r="274">
      <c r="A274" s="67" t="n">
        <f aca="false" ca="false" dt2D="false" dtr="false" t="normal">+A273+1</f>
        <v>261</v>
      </c>
      <c r="B274" s="67" t="n">
        <f aca="false" ca="false" dt2D="false" dtr="false" t="normal">+B273+1</f>
        <v>90</v>
      </c>
      <c r="C274" s="68" t="s">
        <v>59</v>
      </c>
      <c r="D274" s="67" t="s">
        <v>385</v>
      </c>
      <c r="E274" s="69" t="s">
        <v>381</v>
      </c>
      <c r="F274" s="70" t="s">
        <v>58</v>
      </c>
      <c r="G274" s="70" t="n">
        <v>3</v>
      </c>
      <c r="H274" s="70" t="n">
        <v>2</v>
      </c>
      <c r="I274" s="69" t="n">
        <v>938.6</v>
      </c>
      <c r="J274" s="69" t="n">
        <v>938.6</v>
      </c>
      <c r="K274" s="69" t="n">
        <v>0</v>
      </c>
      <c r="L274" s="71" t="n">
        <v>33</v>
      </c>
      <c r="M274" s="72" t="n">
        <v>13488301.48</v>
      </c>
      <c r="N274" s="72" t="n"/>
      <c r="O274" s="72" t="n">
        <v>1025249.48</v>
      </c>
      <c r="P274" s="72" t="n">
        <v>0</v>
      </c>
      <c r="Q274" s="72" t="n">
        <v>110576.47</v>
      </c>
      <c r="R274" s="72" t="n">
        <v>523738.8</v>
      </c>
      <c r="S274" s="72" t="n">
        <v>11828736.73</v>
      </c>
      <c r="T274" s="69" t="n">
        <v>12628.55</v>
      </c>
      <c r="U274" s="69" t="n">
        <v>14370.66</v>
      </c>
      <c r="V274" s="70" t="n">
        <v>2026</v>
      </c>
      <c r="W274" s="74" t="n"/>
      <c r="X274" s="74" t="n">
        <f aca="false" ca="false" dt2D="false" dtr="false" t="normal">+(J274*11.55+K274*23.1)*12*0.85</f>
        <v>110576.46600000001</v>
      </c>
      <c r="Y274" s="74" t="e">
        <f aca="false" ca="false" dt2D="false" dtr="false" t="normal">+(J274*11.55+K274*23.1)*12*30-'[4]Приложение №1'!$S$587</f>
        <v>#REF!</v>
      </c>
      <c r="Z274" s="74" t="n"/>
      <c r="AA274" s="74" t="n">
        <f aca="false" ca="false" dt2D="false" dtr="false" t="normal">SUM(AB274:AP274)</f>
        <v>13488301.482841082</v>
      </c>
      <c r="AB274" s="74" t="n">
        <v>0</v>
      </c>
      <c r="AC274" s="74" t="n">
        <v>0</v>
      </c>
      <c r="AD274" s="74" t="n">
        <v>0</v>
      </c>
      <c r="AE274" s="74" t="n">
        <v>0</v>
      </c>
      <c r="AF274" s="74" t="n">
        <v>0</v>
      </c>
      <c r="AG274" s="74" t="n">
        <v>0</v>
      </c>
      <c r="AH274" s="74" t="n">
        <v>0</v>
      </c>
      <c r="AI274" s="74" t="n">
        <v>0</v>
      </c>
      <c r="AJ274" s="74" t="n">
        <v>9491681.7</v>
      </c>
      <c r="AK274" s="74" t="n">
        <v>0</v>
      </c>
      <c r="AL274" s="74" t="n">
        <v>0</v>
      </c>
      <c r="AM274" s="74" t="n">
        <v>2361471.56</v>
      </c>
      <c r="AN274" s="74" t="n">
        <v>1241060.753</v>
      </c>
      <c r="AO274" s="74" t="n">
        <v>134883.0148</v>
      </c>
      <c r="AP274" s="74" t="n">
        <v>259204.45504108</v>
      </c>
      <c r="AQ274" s="5" t="n">
        <f aca="false" ca="false" dt2D="false" dtr="false" t="normal">COUNTIF(AB274:AM274, "&gt;0")</f>
        <v>2</v>
      </c>
    </row>
    <row customHeight="true" ht="12.75" outlineLevel="0" r="275">
      <c r="A275" s="67" t="n">
        <f aca="false" ca="false" dt2D="false" dtr="false" t="normal">+A274+1</f>
        <v>262</v>
      </c>
      <c r="B275" s="67" t="n">
        <f aca="false" ca="false" dt2D="false" dtr="false" t="normal">+B274+1</f>
        <v>91</v>
      </c>
      <c r="C275" s="68" t="s">
        <v>59</v>
      </c>
      <c r="D275" s="67" t="s">
        <v>386</v>
      </c>
      <c r="E275" s="69" t="s">
        <v>124</v>
      </c>
      <c r="F275" s="70" t="s">
        <v>58</v>
      </c>
      <c r="G275" s="70" t="n">
        <v>3</v>
      </c>
      <c r="H275" s="70" t="n">
        <v>4</v>
      </c>
      <c r="I275" s="69" t="n">
        <v>1849.2</v>
      </c>
      <c r="J275" s="69" t="n">
        <v>1849.2</v>
      </c>
      <c r="K275" s="69" t="n">
        <v>0</v>
      </c>
      <c r="L275" s="71" t="n">
        <v>67</v>
      </c>
      <c r="M275" s="72" t="n">
        <v>14706650.62</v>
      </c>
      <c r="N275" s="72" t="n"/>
      <c r="O275" s="72" t="n">
        <v>1110400.38</v>
      </c>
      <c r="P275" s="72" t="n">
        <v>0</v>
      </c>
      <c r="Q275" s="72" t="n">
        <v>217854.25</v>
      </c>
      <c r="R275" s="72" t="n">
        <v>1031853.6</v>
      </c>
      <c r="S275" s="72" t="n">
        <v>12346542.39</v>
      </c>
      <c r="T275" s="69" t="n">
        <v>7025.8</v>
      </c>
      <c r="U275" s="69" t="n">
        <v>7952.98</v>
      </c>
      <c r="V275" s="70" t="n">
        <v>2026</v>
      </c>
      <c r="W275" s="74" t="n"/>
      <c r="X275" s="74" t="n">
        <f aca="false" ca="false" dt2D="false" dtr="false" t="normal">+(J275*11.55+K275*23.1)*12*0.85</f>
        <v>217854.252</v>
      </c>
      <c r="Y275" s="74" t="e">
        <f aca="false" ca="false" dt2D="false" dtr="false" t="normal">+(J275*11.55+K275*23.1)*12*30-'[4]Приложение №1'!$S$21-'[4]Приложение №1'!$S$588</f>
        <v>#REF!</v>
      </c>
      <c r="Z275" s="74" t="n"/>
      <c r="AA275" s="74" t="n">
        <f aca="false" ca="false" dt2D="false" dtr="false" t="normal">SUM(AB275:AP275)</f>
        <v>14706650.62305932</v>
      </c>
      <c r="AB275" s="74" t="n">
        <v>8339607.77</v>
      </c>
      <c r="AC275" s="74" t="n">
        <v>0</v>
      </c>
      <c r="AD275" s="74" t="n">
        <v>0</v>
      </c>
      <c r="AE275" s="74" t="n">
        <v>0</v>
      </c>
      <c r="AF275" s="74" t="n">
        <v>0</v>
      </c>
      <c r="AG275" s="74" t="n">
        <v>0</v>
      </c>
      <c r="AH275" s="74" t="n">
        <v>0</v>
      </c>
      <c r="AI275" s="74" t="n">
        <v>0</v>
      </c>
      <c r="AJ275" s="74" t="n">
        <v>0</v>
      </c>
      <c r="AK275" s="74" t="n">
        <v>0</v>
      </c>
      <c r="AL275" s="74" t="n">
        <v>0</v>
      </c>
      <c r="AM275" s="74" t="n">
        <v>4652496.5</v>
      </c>
      <c r="AN275" s="74" t="n">
        <v>1283368.84</v>
      </c>
      <c r="AO275" s="74" t="n">
        <v>147066.5062</v>
      </c>
      <c r="AP275" s="74" t="n">
        <v>284111.00685932</v>
      </c>
      <c r="AQ275" s="5" t="n">
        <f aca="false" ca="false" dt2D="false" dtr="false" t="normal">COUNTIF(AB275:AM275, "&gt;0")</f>
        <v>2</v>
      </c>
    </row>
    <row customHeight="true" ht="12.75" outlineLevel="0" r="276">
      <c r="A276" s="67" t="n">
        <f aca="false" ca="false" dt2D="false" dtr="false" t="normal">+A275+1</f>
        <v>263</v>
      </c>
      <c r="B276" s="67" t="n">
        <f aca="false" ca="false" dt2D="false" dtr="false" t="normal">+B275+1</f>
        <v>92</v>
      </c>
      <c r="C276" s="68" t="s">
        <v>59</v>
      </c>
      <c r="D276" s="67" t="s">
        <v>387</v>
      </c>
      <c r="E276" s="69" t="s">
        <v>61</v>
      </c>
      <c r="F276" s="70" t="s">
        <v>58</v>
      </c>
      <c r="G276" s="70" t="n">
        <v>3</v>
      </c>
      <c r="H276" s="70" t="n">
        <v>1</v>
      </c>
      <c r="I276" s="69" t="n">
        <v>843.6</v>
      </c>
      <c r="J276" s="69" t="n">
        <v>843.6</v>
      </c>
      <c r="K276" s="69" t="n">
        <v>0</v>
      </c>
      <c r="L276" s="71" t="n">
        <v>37</v>
      </c>
      <c r="M276" s="72" t="n">
        <v>6709133.92</v>
      </c>
      <c r="N276" s="72" t="n"/>
      <c r="O276" s="72" t="n">
        <v>209937.01</v>
      </c>
      <c r="P276" s="72" t="n">
        <v>0</v>
      </c>
      <c r="Q276" s="72" t="n">
        <v>476401.52</v>
      </c>
      <c r="R276" s="72" t="n">
        <v>3507688.8</v>
      </c>
      <c r="S276" s="72" t="n">
        <v>2515106.6</v>
      </c>
      <c r="T276" s="69" t="n">
        <v>7025.8</v>
      </c>
      <c r="U276" s="69" t="n">
        <v>7952.98</v>
      </c>
      <c r="V276" s="70" t="n">
        <v>2026</v>
      </c>
      <c r="W276" s="74" t="n">
        <v>377017</v>
      </c>
      <c r="X276" s="74" t="n">
        <f aca="false" ca="false" dt2D="false" dtr="false" t="normal">+(J276*11.55+K276*23.1)*12*0.85</f>
        <v>99384.51600000002</v>
      </c>
      <c r="Y276" s="74" t="n">
        <f aca="false" ca="false" dt2D="false" dtr="false" t="normal">+(J276*11.55+K276*23.1)*12*30</f>
        <v>3507688.8000000007</v>
      </c>
      <c r="Z276" s="74" t="n"/>
      <c r="AA276" s="74" t="n">
        <f aca="false" ca="false" dt2D="false" dtr="false" t="normal">SUM(AB276:AP276)</f>
        <v>6709133.92328718</v>
      </c>
      <c r="AB276" s="74" t="n">
        <v>3804506.33</v>
      </c>
      <c r="AC276" s="74" t="n">
        <v>0</v>
      </c>
      <c r="AD276" s="74" t="n">
        <v>0</v>
      </c>
      <c r="AE276" s="74" t="n">
        <v>0</v>
      </c>
      <c r="AF276" s="74" t="n">
        <v>0</v>
      </c>
      <c r="AG276" s="74" t="n">
        <v>0</v>
      </c>
      <c r="AH276" s="74" t="n">
        <v>0</v>
      </c>
      <c r="AI276" s="74" t="n">
        <v>0</v>
      </c>
      <c r="AJ276" s="74" t="n">
        <v>0</v>
      </c>
      <c r="AK276" s="74" t="n">
        <v>0</v>
      </c>
      <c r="AL276" s="74" t="n">
        <v>0</v>
      </c>
      <c r="AM276" s="74" t="n">
        <v>2122456.22</v>
      </c>
      <c r="AN276" s="74" t="n">
        <v>585469.367</v>
      </c>
      <c r="AO276" s="74" t="n">
        <v>67091.3393</v>
      </c>
      <c r="AP276" s="74" t="n">
        <v>129610.66698718</v>
      </c>
      <c r="AQ276" s="5" t="n">
        <f aca="false" ca="false" dt2D="false" dtr="false" t="normal">COUNTIF(AB276:AM276, "&gt;0")</f>
        <v>2</v>
      </c>
    </row>
    <row customHeight="true" ht="12.75" outlineLevel="0" r="277">
      <c r="A277" s="67" t="n">
        <f aca="false" ca="false" dt2D="false" dtr="false" t="normal">+A276+1</f>
        <v>264</v>
      </c>
      <c r="B277" s="67" t="n">
        <f aca="false" ca="false" dt2D="false" dtr="false" t="normal">+B276+1</f>
        <v>93</v>
      </c>
      <c r="C277" s="68" t="s">
        <v>59</v>
      </c>
      <c r="D277" s="67" t="s">
        <v>388</v>
      </c>
      <c r="E277" s="69" t="s">
        <v>64</v>
      </c>
      <c r="F277" s="70" t="s">
        <v>58</v>
      </c>
      <c r="G277" s="70" t="n">
        <v>2</v>
      </c>
      <c r="H277" s="70" t="n"/>
      <c r="I277" s="69" t="n">
        <v>868.3</v>
      </c>
      <c r="J277" s="69" t="n">
        <v>868.3</v>
      </c>
      <c r="K277" s="69" t="n">
        <v>0</v>
      </c>
      <c r="L277" s="71" t="n">
        <v>31</v>
      </c>
      <c r="M277" s="72" t="n">
        <v>21684186.15</v>
      </c>
      <c r="N277" s="72" t="n"/>
      <c r="O277" s="72" t="n">
        <v>1654004.94</v>
      </c>
      <c r="P277" s="72" t="n">
        <v>0</v>
      </c>
      <c r="Q277" s="72" t="n">
        <v>102294.42</v>
      </c>
      <c r="R277" s="72" t="n">
        <v>1642683.34</v>
      </c>
      <c r="S277" s="72" t="n">
        <v>18285203.44</v>
      </c>
      <c r="T277" s="69" t="n">
        <v>21862.83</v>
      </c>
      <c r="U277" s="69" t="n">
        <v>24973.15</v>
      </c>
      <c r="V277" s="70" t="n">
        <v>2026</v>
      </c>
      <c r="W277" s="74" t="n"/>
      <c r="X277" s="74" t="n">
        <f aca="false" ca="false" dt2D="false" dtr="false" t="normal">+(J277*11.55+K277*23.1)*12*0.85</f>
        <v>102294.423</v>
      </c>
      <c r="Y277" s="74" t="e">
        <f aca="false" ca="false" dt2D="false" dtr="false" t="normal">+(J277*11.55+K277*23.1)*12*30-'[4]Приложение №1'!$S$23</f>
        <v>#REF!</v>
      </c>
      <c r="Z277" s="74" t="n"/>
      <c r="AA277" s="74" t="n">
        <f aca="false" ca="false" dt2D="false" dtr="false" t="normal">SUM(AB277:AP277)</f>
        <v>21684186.14631438</v>
      </c>
      <c r="AB277" s="74" t="n">
        <v>0</v>
      </c>
      <c r="AC277" s="74" t="n">
        <v>0</v>
      </c>
      <c r="AD277" s="74" t="n">
        <v>0</v>
      </c>
      <c r="AE277" s="74" t="n">
        <v>0</v>
      </c>
      <c r="AF277" s="74" t="n">
        <v>0</v>
      </c>
      <c r="AG277" s="74" t="n">
        <v>0</v>
      </c>
      <c r="AH277" s="74" t="n">
        <v>0</v>
      </c>
      <c r="AI277" s="74" t="n">
        <v>0</v>
      </c>
      <c r="AJ277" s="74" t="n">
        <v>8780766.26</v>
      </c>
      <c r="AK277" s="74" t="n">
        <v>0</v>
      </c>
      <c r="AL277" s="74" t="n">
        <v>10202726.47</v>
      </c>
      <c r="AM277" s="74" t="n">
        <v>0</v>
      </c>
      <c r="AN277" s="74" t="n">
        <v>2068721.0168</v>
      </c>
      <c r="AO277" s="74" t="n">
        <v>216841.8615</v>
      </c>
      <c r="AP277" s="74" t="n">
        <v>415130.53801438</v>
      </c>
      <c r="AQ277" s="5" t="n">
        <f aca="false" ca="false" dt2D="false" dtr="false" t="normal">COUNTIF(AB277:AM277, "&gt;0")</f>
        <v>2</v>
      </c>
    </row>
    <row outlineLevel="0" r="278">
      <c r="A278" s="67" t="n">
        <f aca="false" ca="false" dt2D="false" dtr="false" t="normal">+A277+1</f>
        <v>265</v>
      </c>
      <c r="B278" s="67" t="n">
        <f aca="false" ca="false" dt2D="false" dtr="false" t="normal">+B277+1</f>
        <v>94</v>
      </c>
      <c r="C278" s="68" t="s">
        <v>62</v>
      </c>
      <c r="D278" s="67" t="s">
        <v>389</v>
      </c>
      <c r="E278" s="69" t="s">
        <v>266</v>
      </c>
      <c r="F278" s="70" t="s">
        <v>58</v>
      </c>
      <c r="G278" s="70" t="n">
        <v>2</v>
      </c>
      <c r="H278" s="70" t="n">
        <v>4</v>
      </c>
      <c r="I278" s="69" t="n">
        <v>692.07</v>
      </c>
      <c r="J278" s="69" t="n">
        <v>692.07</v>
      </c>
      <c r="K278" s="69" t="n">
        <v>0</v>
      </c>
      <c r="L278" s="71" t="n">
        <v>61</v>
      </c>
      <c r="M278" s="72" t="n">
        <v>415456.54</v>
      </c>
      <c r="N278" s="72" t="n"/>
      <c r="O278" s="72" t="n">
        <v>0</v>
      </c>
      <c r="P278" s="72" t="n">
        <v>0</v>
      </c>
      <c r="Q278" s="72" t="n">
        <v>81532.77</v>
      </c>
      <c r="R278" s="72" t="n">
        <v>333923.77</v>
      </c>
      <c r="S278" s="72" t="n">
        <v>0</v>
      </c>
      <c r="T278" s="69" t="n">
        <v>505.22</v>
      </c>
      <c r="U278" s="69" t="n">
        <v>600.31</v>
      </c>
      <c r="V278" s="70" t="n">
        <v>2026</v>
      </c>
      <c r="W278" s="74" t="n"/>
      <c r="X278" s="74" t="n">
        <f aca="false" ca="false" dt2D="false" dtr="false" t="normal">+(J278*11.55+K278*23.1)*12*0.85</f>
        <v>81532.76670000001</v>
      </c>
      <c r="Y278" s="74" t="e">
        <f aca="false" ca="false" dt2D="false" dtr="false" t="normal">+(J278*11.55+K278*23.1)*12*30-'[1]Приложение №1'!$S$343</f>
        <v>#REF!</v>
      </c>
      <c r="Z278" s="74" t="n"/>
      <c r="AA278" s="74" t="n">
        <f aca="false" ca="false" dt2D="false" dtr="false" t="normal">SUM(AB278:AP278)</f>
        <v>415456.53776216</v>
      </c>
      <c r="AB278" s="74" t="n">
        <v>0</v>
      </c>
      <c r="AC278" s="74" t="n">
        <v>0</v>
      </c>
      <c r="AD278" s="74" t="n">
        <v>0</v>
      </c>
      <c r="AE278" s="74" t="n">
        <v>349646.56</v>
      </c>
      <c r="AF278" s="74" t="n">
        <v>0</v>
      </c>
      <c r="AG278" s="74" t="n">
        <v>0</v>
      </c>
      <c r="AH278" s="74" t="n">
        <v>0</v>
      </c>
      <c r="AI278" s="74" t="n">
        <v>0</v>
      </c>
      <c r="AJ278" s="74" t="n">
        <v>0</v>
      </c>
      <c r="AK278" s="74" t="n">
        <v>0</v>
      </c>
      <c r="AL278" s="74" t="n">
        <v>0</v>
      </c>
      <c r="AM278" s="74" t="n">
        <v>0</v>
      </c>
      <c r="AN278" s="74" t="n">
        <v>54009.3502</v>
      </c>
      <c r="AO278" s="74" t="n">
        <v>4154.5654</v>
      </c>
      <c r="AP278" s="74" t="n">
        <v>7646.06216216</v>
      </c>
      <c r="AQ278" s="5" t="n">
        <f aca="false" ca="false" dt2D="false" dtr="false" t="normal">COUNTIF(AB278:AM278, "&gt;0")</f>
        <v>1</v>
      </c>
    </row>
    <row customHeight="true" ht="12.75" outlineLevel="0" r="279">
      <c r="A279" s="67" t="n">
        <f aca="false" ca="false" dt2D="false" dtr="false" t="normal">+A278+1</f>
        <v>266</v>
      </c>
      <c r="B279" s="67" t="n">
        <f aca="false" ca="false" dt2D="false" dtr="false" t="normal">+B278+1</f>
        <v>95</v>
      </c>
      <c r="C279" s="68" t="s">
        <v>62</v>
      </c>
      <c r="D279" s="67" t="s">
        <v>390</v>
      </c>
      <c r="E279" s="69" t="s">
        <v>139</v>
      </c>
      <c r="F279" s="70" t="s">
        <v>58</v>
      </c>
      <c r="G279" s="70" t="n">
        <v>4</v>
      </c>
      <c r="H279" s="70" t="n">
        <v>2</v>
      </c>
      <c r="I279" s="69" t="n">
        <v>1858.5</v>
      </c>
      <c r="J279" s="69" t="n">
        <v>1387.1</v>
      </c>
      <c r="K279" s="69" t="n">
        <v>471.4</v>
      </c>
      <c r="L279" s="71" t="n">
        <v>77</v>
      </c>
      <c r="M279" s="72" t="n">
        <v>30309235.75</v>
      </c>
      <c r="N279" s="72" t="n"/>
      <c r="O279" s="72" t="n">
        <v>1555596.29</v>
      </c>
      <c r="P279" s="72" t="n">
        <v>0</v>
      </c>
      <c r="Q279" s="72" t="n">
        <v>334571.25</v>
      </c>
      <c r="R279" s="72" t="n">
        <v>9687724.2</v>
      </c>
      <c r="S279" s="72" t="n">
        <v>18731344.02</v>
      </c>
      <c r="T279" s="69" t="n">
        <v>14224.37</v>
      </c>
      <c r="U279" s="69" t="n">
        <v>16308.44</v>
      </c>
      <c r="V279" s="70" t="n">
        <v>2026</v>
      </c>
      <c r="W279" s="74" t="n">
        <v>60085.73</v>
      </c>
      <c r="X279" s="74" t="n">
        <f aca="false" ca="false" dt2D="false" dtr="false" t="normal">+(J279*11.55+K279*23.1)*12*0.85</f>
        <v>274485.51900000003</v>
      </c>
      <c r="Y279" s="74" t="n">
        <f aca="false" ca="false" dt2D="false" dtr="false" t="normal">+(J279*11.55+K279*23.1)*12*30</f>
        <v>9687724.200000001</v>
      </c>
      <c r="Z279" s="74" t="n"/>
      <c r="AA279" s="74" t="n">
        <f aca="false" ca="false" dt2D="false" dtr="false" t="normal">SUM(AB279:AP279)</f>
        <v>30309235.750312</v>
      </c>
      <c r="AB279" s="74" t="n">
        <v>0</v>
      </c>
      <c r="AC279" s="74" t="n">
        <v>0</v>
      </c>
      <c r="AD279" s="74" t="n">
        <v>1827346.69</v>
      </c>
      <c r="AE279" s="74" t="n">
        <v>1767471.25</v>
      </c>
      <c r="AF279" s="74" t="n">
        <v>0</v>
      </c>
      <c r="AG279" s="74" t="n">
        <v>0</v>
      </c>
      <c r="AH279" s="74" t="n">
        <v>0</v>
      </c>
      <c r="AI279" s="74" t="n">
        <v>0</v>
      </c>
      <c r="AJ279" s="74" t="n">
        <v>8973289.81</v>
      </c>
      <c r="AK279" s="74" t="n">
        <v>0</v>
      </c>
      <c r="AL279" s="74" t="n">
        <v>9173266.78</v>
      </c>
      <c r="AM279" s="74" t="n">
        <v>4694622.83</v>
      </c>
      <c r="AN279" s="74" t="n">
        <v>2992044.3125</v>
      </c>
      <c r="AO279" s="74" t="n">
        <v>303092.3575</v>
      </c>
      <c r="AP279" s="74" t="n">
        <v>578101.720312</v>
      </c>
      <c r="AQ279" s="5" t="n">
        <f aca="false" ca="false" dt2D="false" dtr="false" t="normal">COUNTIF(AB279:AM279, "&gt;0")</f>
        <v>5</v>
      </c>
    </row>
    <row customHeight="true" ht="12.75" outlineLevel="0" r="280">
      <c r="A280" s="67" t="n">
        <f aca="false" ca="false" dt2D="false" dtr="false" t="normal">+A279+1</f>
        <v>267</v>
      </c>
      <c r="B280" s="67" t="n">
        <f aca="false" ca="false" dt2D="false" dtr="false" t="normal">+B279+1</f>
        <v>96</v>
      </c>
      <c r="C280" s="68" t="s">
        <v>62</v>
      </c>
      <c r="D280" s="67" t="s">
        <v>391</v>
      </c>
      <c r="E280" s="69" t="s">
        <v>134</v>
      </c>
      <c r="F280" s="70" t="s">
        <v>58</v>
      </c>
      <c r="G280" s="70" t="n">
        <v>4</v>
      </c>
      <c r="H280" s="70" t="n">
        <v>4</v>
      </c>
      <c r="I280" s="69" t="n">
        <v>2082.67</v>
      </c>
      <c r="J280" s="69" t="n">
        <v>2027.07</v>
      </c>
      <c r="K280" s="69" t="n">
        <v>55.6000000000001</v>
      </c>
      <c r="L280" s="71" t="n">
        <v>71</v>
      </c>
      <c r="M280" s="72" t="n">
        <v>39020696.86</v>
      </c>
      <c r="N280" s="72" t="n"/>
      <c r="O280" s="72" t="n">
        <v>2971183.74</v>
      </c>
      <c r="P280" s="72" t="n">
        <v>0</v>
      </c>
      <c r="Q280" s="72" t="n">
        <v>251909.59</v>
      </c>
      <c r="R280" s="72" t="n">
        <v>8890926.66</v>
      </c>
      <c r="S280" s="72" t="n">
        <v>26906676.87</v>
      </c>
      <c r="T280" s="69" t="n">
        <v>16358.39</v>
      </c>
      <c r="U280" s="69" t="n">
        <v>18735.9</v>
      </c>
      <c r="V280" s="70" t="n">
        <v>2026</v>
      </c>
      <c r="W280" s="74" t="n"/>
      <c r="X280" s="74" t="n">
        <f aca="false" ca="false" dt2D="false" dtr="false" t="normal">+(J280*11.55+K280*23.1)*12*0.85</f>
        <v>251909.58870000005</v>
      </c>
      <c r="Y280" s="74" t="n">
        <f aca="false" ca="false" dt2D="false" dtr="false" t="normal">+(J280*11.55+K280*23.1)*12*30</f>
        <v>8890926.660000002</v>
      </c>
      <c r="Z280" s="74" t="n"/>
      <c r="AA280" s="74" t="n">
        <f aca="false" ca="false" dt2D="false" dtr="false" t="normal">SUM(AB280:AP280)</f>
        <v>39020696.85698589</v>
      </c>
      <c r="AB280" s="74" t="n">
        <v>6960583.21</v>
      </c>
      <c r="AC280" s="74" t="n">
        <v>3353139.18</v>
      </c>
      <c r="AD280" s="74" t="n">
        <v>2047759.02</v>
      </c>
      <c r="AE280" s="74" t="n">
        <v>1980661.47</v>
      </c>
      <c r="AF280" s="74" t="n">
        <v>0</v>
      </c>
      <c r="AG280" s="74" t="n">
        <v>0</v>
      </c>
      <c r="AH280" s="74" t="n">
        <v>0</v>
      </c>
      <c r="AI280" s="74" t="n">
        <v>0</v>
      </c>
      <c r="AJ280" s="74" t="n">
        <v>0</v>
      </c>
      <c r="AK280" s="74" t="n">
        <v>4186358.63</v>
      </c>
      <c r="AL280" s="74" t="n">
        <v>10279735.01</v>
      </c>
      <c r="AM280" s="74" t="n">
        <v>5260882.5</v>
      </c>
      <c r="AN280" s="74" t="n">
        <v>3816348.2373</v>
      </c>
      <c r="AO280" s="74" t="n">
        <v>390206.9685</v>
      </c>
      <c r="AP280" s="74" t="n">
        <v>745022.63118588</v>
      </c>
      <c r="AQ280" s="5" t="n">
        <f aca="false" ca="false" dt2D="false" dtr="false" t="normal">COUNTIF(AB280:AM280, "&gt;0")</f>
        <v>7</v>
      </c>
    </row>
    <row customHeight="true" ht="12.75" outlineLevel="0" r="281">
      <c r="A281" s="67" t="n">
        <f aca="false" ca="false" dt2D="false" dtr="false" t="normal">+A280+1</f>
        <v>268</v>
      </c>
      <c r="B281" s="67" t="n">
        <f aca="false" ca="false" dt2D="false" dtr="false" t="normal">+B280+1</f>
        <v>97</v>
      </c>
      <c r="C281" s="68" t="s">
        <v>62</v>
      </c>
      <c r="D281" s="67" t="s">
        <v>392</v>
      </c>
      <c r="E281" s="69" t="s">
        <v>141</v>
      </c>
      <c r="F281" s="70" t="s">
        <v>58</v>
      </c>
      <c r="G281" s="70" t="n">
        <v>4</v>
      </c>
      <c r="H281" s="70" t="n">
        <v>4</v>
      </c>
      <c r="I281" s="69" t="n">
        <v>2070.1</v>
      </c>
      <c r="J281" s="69" t="n">
        <v>2070.1</v>
      </c>
      <c r="K281" s="69" t="n">
        <v>0</v>
      </c>
      <c r="L281" s="71" t="n">
        <v>76</v>
      </c>
      <c r="M281" s="72" t="n">
        <v>37586826.4</v>
      </c>
      <c r="N281" s="72" t="n"/>
      <c r="O281" s="72" t="n">
        <v>2861909.48</v>
      </c>
      <c r="P281" s="72" t="n">
        <v>0</v>
      </c>
      <c r="Q281" s="72" t="n">
        <v>243878.48</v>
      </c>
      <c r="R281" s="72" t="n">
        <v>8607475.8</v>
      </c>
      <c r="S281" s="72" t="n">
        <v>25873562.64</v>
      </c>
      <c r="T281" s="69" t="n">
        <v>15834.39</v>
      </c>
      <c r="U281" s="69" t="n">
        <v>18157.01</v>
      </c>
      <c r="V281" s="70" t="n">
        <v>2026</v>
      </c>
      <c r="W281" s="74" t="n"/>
      <c r="X281" s="74" t="n">
        <f aca="false" ca="false" dt2D="false" dtr="false" t="normal">+(J281*11.55+K281*23.1)*12*0.85</f>
        <v>243878.48099999997</v>
      </c>
      <c r="Y281" s="74" t="n">
        <f aca="false" ca="false" dt2D="false" dtr="false" t="normal">+(J281*11.55+K281*23.1)*12*30</f>
        <v>8607475.799999999</v>
      </c>
      <c r="Z281" s="74" t="n"/>
      <c r="AA281" s="74" t="n">
        <f aca="false" ca="false" dt2D="false" dtr="false" t="normal">SUM(AB281:AP281)</f>
        <v>37586826.404253796</v>
      </c>
      <c r="AB281" s="74" t="n">
        <v>0</v>
      </c>
      <c r="AC281" s="74" t="n">
        <v>3332901.24</v>
      </c>
      <c r="AD281" s="74" t="n">
        <v>2035399.72</v>
      </c>
      <c r="AE281" s="74" t="n">
        <v>1968707.15</v>
      </c>
      <c r="AF281" s="74" t="n">
        <v>0</v>
      </c>
      <c r="AG281" s="74" t="n">
        <v>0</v>
      </c>
      <c r="AH281" s="74" t="n">
        <v>0</v>
      </c>
      <c r="AI281" s="74" t="n">
        <v>0</v>
      </c>
      <c r="AJ281" s="74" t="n">
        <v>9994946.04</v>
      </c>
      <c r="AK281" s="74" t="n">
        <v>0</v>
      </c>
      <c r="AL281" s="74" t="n">
        <v>10217691.45</v>
      </c>
      <c r="AM281" s="74" t="n">
        <v>5229130.33</v>
      </c>
      <c r="AN281" s="74" t="n">
        <v>3715376.769</v>
      </c>
      <c r="AO281" s="74" t="n">
        <v>375868.264</v>
      </c>
      <c r="AP281" s="74" t="n">
        <v>716805.4412538</v>
      </c>
      <c r="AQ281" s="5" t="n">
        <f aca="false" ca="false" dt2D="false" dtr="false" t="normal">COUNTIF(AB281:AM281, "&gt;0")</f>
        <v>6</v>
      </c>
    </row>
    <row customHeight="true" ht="12.75" outlineLevel="0" r="282">
      <c r="A282" s="67" t="n">
        <f aca="false" ca="false" dt2D="false" dtr="false" t="normal">+A281+1</f>
        <v>269</v>
      </c>
      <c r="B282" s="67" t="n">
        <f aca="false" ca="false" dt2D="false" dtr="false" t="normal">+B281+1</f>
        <v>98</v>
      </c>
      <c r="C282" s="68" t="s">
        <v>62</v>
      </c>
      <c r="D282" s="67" t="s">
        <v>393</v>
      </c>
      <c r="E282" s="69" t="s">
        <v>171</v>
      </c>
      <c r="F282" s="70" t="s">
        <v>58</v>
      </c>
      <c r="G282" s="70" t="n">
        <v>4</v>
      </c>
      <c r="H282" s="70" t="n">
        <v>4</v>
      </c>
      <c r="I282" s="69" t="n">
        <v>2073</v>
      </c>
      <c r="J282" s="69" t="n">
        <v>2073</v>
      </c>
      <c r="K282" s="69" t="n">
        <v>0</v>
      </c>
      <c r="L282" s="71" t="n">
        <v>74</v>
      </c>
      <c r="M282" s="72" t="n">
        <v>44029151.82</v>
      </c>
      <c r="N282" s="72" t="n"/>
      <c r="O282" s="72" t="n">
        <v>3355613.79</v>
      </c>
      <c r="P282" s="72" t="n">
        <v>0</v>
      </c>
      <c r="Q282" s="72" t="n">
        <v>244220.13</v>
      </c>
      <c r="R282" s="72" t="n">
        <v>8619534</v>
      </c>
      <c r="S282" s="72" t="n">
        <v>31809783.9</v>
      </c>
      <c r="T282" s="69" t="n">
        <v>18625.59</v>
      </c>
      <c r="U282" s="69" t="n">
        <v>21239.34</v>
      </c>
      <c r="V282" s="70" t="n">
        <v>2026</v>
      </c>
      <c r="W282" s="74" t="n"/>
      <c r="X282" s="74" t="n">
        <f aca="false" ca="false" dt2D="false" dtr="false" t="normal">+(J282*11.55+K282*23.1)*12*0.85</f>
        <v>244220.13000000003</v>
      </c>
      <c r="Y282" s="74" t="n">
        <f aca="false" ca="false" dt2D="false" dtr="false" t="normal">+(J282*11.55+K282*23.1)*12*30</f>
        <v>8619534.000000002</v>
      </c>
      <c r="Z282" s="74" t="n"/>
      <c r="AA282" s="74" t="n">
        <f aca="false" ca="false" dt2D="false" dtr="false" t="normal">SUM(AB282:AP282)</f>
        <v>44029151.819708385</v>
      </c>
      <c r="AB282" s="74" t="n">
        <v>6928264.67</v>
      </c>
      <c r="AC282" s="74" t="n">
        <v>0</v>
      </c>
      <c r="AD282" s="74" t="n">
        <v>2038251.11</v>
      </c>
      <c r="AE282" s="74" t="n">
        <v>0</v>
      </c>
      <c r="AF282" s="74" t="n">
        <v>0</v>
      </c>
      <c r="AG282" s="74" t="n">
        <v>0</v>
      </c>
      <c r="AH282" s="74" t="n">
        <v>0</v>
      </c>
      <c r="AI282" s="74" t="n">
        <v>0</v>
      </c>
      <c r="AJ282" s="74" t="n">
        <v>10008947.95</v>
      </c>
      <c r="AK282" s="74" t="n">
        <v>4166921.04</v>
      </c>
      <c r="AL282" s="74" t="n">
        <v>10232005.4</v>
      </c>
      <c r="AM282" s="74" t="n">
        <v>5236455.81</v>
      </c>
      <c r="AN282" s="74" t="n">
        <v>4133673.3201</v>
      </c>
      <c r="AO282" s="74" t="n">
        <v>440291.5182</v>
      </c>
      <c r="AP282" s="74" t="n">
        <v>844341.00140838</v>
      </c>
      <c r="AQ282" s="5" t="n">
        <f aca="false" ca="false" dt2D="false" dtr="false" t="normal">COUNTIF(AB282:AM282, "&gt;0")</f>
        <v>6</v>
      </c>
    </row>
    <row customHeight="true" ht="12.75" outlineLevel="0" r="283">
      <c r="A283" s="67" t="n">
        <f aca="false" ca="false" dt2D="false" dtr="false" t="normal">+A282+1</f>
        <v>270</v>
      </c>
      <c r="B283" s="67" t="n">
        <f aca="false" ca="false" dt2D="false" dtr="false" t="normal">+B282+1</f>
        <v>99</v>
      </c>
      <c r="C283" s="68" t="s">
        <v>62</v>
      </c>
      <c r="D283" s="67" t="s">
        <v>394</v>
      </c>
      <c r="E283" s="69" t="s">
        <v>93</v>
      </c>
      <c r="F283" s="70" t="s">
        <v>58</v>
      </c>
      <c r="G283" s="70" t="n">
        <v>2</v>
      </c>
      <c r="H283" s="70" t="n">
        <v>2</v>
      </c>
      <c r="I283" s="69" t="n">
        <v>579.8</v>
      </c>
      <c r="J283" s="69" t="n">
        <v>579.8</v>
      </c>
      <c r="K283" s="69" t="n">
        <v>0</v>
      </c>
      <c r="L283" s="71" t="n">
        <v>28</v>
      </c>
      <c r="M283" s="72" t="n">
        <v>995290.47</v>
      </c>
      <c r="N283" s="72" t="n"/>
      <c r="O283" s="72" t="n">
        <v>0</v>
      </c>
      <c r="P283" s="72" t="n">
        <v>0</v>
      </c>
      <c r="Q283" s="72" t="n">
        <v>68306.24</v>
      </c>
      <c r="R283" s="72" t="n">
        <v>926984.24</v>
      </c>
      <c r="S283" s="72" t="n">
        <v>0</v>
      </c>
      <c r="T283" s="69" t="n">
        <v>1477.46</v>
      </c>
      <c r="U283" s="69" t="n">
        <v>1716.61</v>
      </c>
      <c r="V283" s="70" t="n">
        <v>2026</v>
      </c>
      <c r="W283" s="74" t="n"/>
      <c r="X283" s="74" t="n">
        <f aca="false" ca="false" dt2D="false" dtr="false" t="normal">+(J283*11.55+K283*23.1)*12*0.85</f>
        <v>68306.238</v>
      </c>
      <c r="Y283" s="74" t="e">
        <f aca="false" ca="false" dt2D="false" dtr="false" t="normal">+(J283*11.55+K283*23.1)*12*30-'[3]Приложение №1'!$S$209</f>
        <v>#REF!</v>
      </c>
      <c r="Z283" s="74" t="n"/>
      <c r="AA283" s="74" t="n">
        <f aca="false" ca="false" dt2D="false" dtr="false" t="normal">SUM(AB283:AP283)</f>
        <v>995290.4731289999</v>
      </c>
      <c r="AB283" s="74" t="n">
        <v>0</v>
      </c>
      <c r="AC283" s="74" t="n">
        <v>0</v>
      </c>
      <c r="AD283" s="74" t="n">
        <v>563708.2</v>
      </c>
      <c r="AE283" s="74" t="n">
        <v>292925.68</v>
      </c>
      <c r="AF283" s="74" t="n">
        <v>0</v>
      </c>
      <c r="AG283" s="74" t="n">
        <v>0</v>
      </c>
      <c r="AH283" s="74" t="n">
        <v>0</v>
      </c>
      <c r="AI283" s="74" t="n">
        <v>0</v>
      </c>
      <c r="AJ283" s="74" t="n">
        <v>0</v>
      </c>
      <c r="AK283" s="74" t="n">
        <v>0</v>
      </c>
      <c r="AL283" s="74" t="n">
        <v>0</v>
      </c>
      <c r="AM283" s="74" t="n">
        <v>0</v>
      </c>
      <c r="AN283" s="74" t="n">
        <v>109970.8402</v>
      </c>
      <c r="AO283" s="74" t="n">
        <v>9952.9048</v>
      </c>
      <c r="AP283" s="74" t="n">
        <v>18732.848129</v>
      </c>
      <c r="AQ283" s="5" t="n">
        <f aca="false" ca="false" dt2D="false" dtr="false" t="normal">COUNTIF(AB283:AM283, "&gt;0")</f>
        <v>2</v>
      </c>
    </row>
    <row customHeight="true" ht="12.75" outlineLevel="0" r="284">
      <c r="A284" s="67" t="n">
        <f aca="false" ca="false" dt2D="false" dtr="false" t="normal">+A283+1</f>
        <v>271</v>
      </c>
      <c r="B284" s="67" t="n">
        <f aca="false" ca="false" dt2D="false" dtr="false" t="normal">+B283+1</f>
        <v>100</v>
      </c>
      <c r="C284" s="68" t="s">
        <v>62</v>
      </c>
      <c r="D284" s="67" t="s">
        <v>395</v>
      </c>
      <c r="E284" s="69" t="s">
        <v>139</v>
      </c>
      <c r="F284" s="70" t="s">
        <v>58</v>
      </c>
      <c r="G284" s="70" t="n">
        <v>4</v>
      </c>
      <c r="H284" s="70" t="n">
        <v>2</v>
      </c>
      <c r="I284" s="69" t="n">
        <v>1428</v>
      </c>
      <c r="J284" s="69" t="n">
        <v>1428</v>
      </c>
      <c r="K284" s="69" t="n">
        <v>0</v>
      </c>
      <c r="L284" s="71" t="n">
        <v>61</v>
      </c>
      <c r="M284" s="72" t="n">
        <v>4251855.71</v>
      </c>
      <c r="N284" s="72" t="n"/>
      <c r="O284" s="72" t="n">
        <v>0</v>
      </c>
      <c r="P284" s="72" t="n">
        <v>0</v>
      </c>
      <c r="Q284" s="72" t="n">
        <v>168232.68</v>
      </c>
      <c r="R284" s="72" t="n">
        <v>4083623.03</v>
      </c>
      <c r="S284" s="72" t="n">
        <v>0</v>
      </c>
      <c r="T284" s="69" t="n">
        <v>2593.26</v>
      </c>
      <c r="U284" s="69" t="n">
        <v>2977.49</v>
      </c>
      <c r="V284" s="70" t="n">
        <v>2026</v>
      </c>
      <c r="W284" s="74" t="n"/>
      <c r="X284" s="74" t="n">
        <f aca="false" ca="false" dt2D="false" dtr="false" t="normal">+(J284*11.55+K284*23.1)*12*0.85</f>
        <v>168232.68000000002</v>
      </c>
      <c r="Y284" s="74" t="n">
        <f aca="false" ca="false" dt2D="false" dtr="false" t="normal">+(J284*11.55+K284*23.1)*12*30</f>
        <v>5937624.000000001</v>
      </c>
      <c r="Z284" s="74" t="n"/>
      <c r="AA284" s="74" t="n">
        <f aca="false" ca="false" dt2D="false" dtr="false" t="normal">SUM(AB284:AP284)</f>
        <v>4251855.71324312</v>
      </c>
      <c r="AB284" s="74" t="n">
        <v>0</v>
      </c>
      <c r="AC284" s="74" t="n">
        <v>2299107.75</v>
      </c>
      <c r="AD284" s="74" t="n">
        <v>1404062.99</v>
      </c>
      <c r="AE284" s="74" t="n">
        <v>0</v>
      </c>
      <c r="AF284" s="74" t="n">
        <v>0</v>
      </c>
      <c r="AG284" s="74" t="n">
        <v>0</v>
      </c>
      <c r="AH284" s="74" t="n">
        <v>0</v>
      </c>
      <c r="AI284" s="74" t="n">
        <v>0</v>
      </c>
      <c r="AJ284" s="74" t="n">
        <v>0</v>
      </c>
      <c r="AK284" s="74" t="n">
        <v>0</v>
      </c>
      <c r="AL284" s="74" t="n">
        <v>0</v>
      </c>
      <c r="AM284" s="74" t="n">
        <v>0</v>
      </c>
      <c r="AN284" s="74" t="n">
        <v>425185.572</v>
      </c>
      <c r="AO284" s="74" t="n">
        <v>42518.5572</v>
      </c>
      <c r="AP284" s="74" t="n">
        <v>80980.84404312</v>
      </c>
      <c r="AQ284" s="5" t="n">
        <f aca="false" ca="false" dt2D="false" dtr="false" t="normal">COUNTIF(AB284:AM284, "&gt;0")</f>
        <v>2</v>
      </c>
    </row>
    <row customHeight="true" ht="12.75" outlineLevel="0" r="285">
      <c r="A285" s="67" t="n">
        <f aca="false" ca="false" dt2D="false" dtr="false" t="normal">+A284+1</f>
        <v>272</v>
      </c>
      <c r="B285" s="67" t="n">
        <f aca="false" ca="false" dt2D="false" dtr="false" t="normal">+B284+1</f>
        <v>101</v>
      </c>
      <c r="C285" s="68" t="s">
        <v>62</v>
      </c>
      <c r="D285" s="67" t="s">
        <v>396</v>
      </c>
      <c r="E285" s="69" t="s">
        <v>397</v>
      </c>
      <c r="F285" s="70" t="s">
        <v>58</v>
      </c>
      <c r="G285" s="70" t="n">
        <v>2</v>
      </c>
      <c r="H285" s="70" t="n">
        <v>2</v>
      </c>
      <c r="I285" s="69" t="n">
        <v>1159.7</v>
      </c>
      <c r="J285" s="69" t="n">
        <v>834.7</v>
      </c>
      <c r="K285" s="69" t="n">
        <v>325</v>
      </c>
      <c r="L285" s="71" t="n">
        <v>43</v>
      </c>
      <c r="M285" s="72" t="n">
        <v>10296176.11</v>
      </c>
      <c r="N285" s="72" t="n"/>
      <c r="O285" s="72" t="n">
        <v>277805.78</v>
      </c>
      <c r="P285" s="72" t="n">
        <v>0</v>
      </c>
      <c r="Q285" s="72" t="n">
        <v>511806.7</v>
      </c>
      <c r="R285" s="72" t="n">
        <v>6173382.6</v>
      </c>
      <c r="S285" s="72" t="n">
        <v>3333181.03</v>
      </c>
      <c r="T285" s="69" t="n">
        <v>7831.72</v>
      </c>
      <c r="U285" s="69" t="n">
        <v>8878.31</v>
      </c>
      <c r="V285" s="70" t="n">
        <v>2026</v>
      </c>
      <c r="W285" s="74" t="n">
        <v>336894.19</v>
      </c>
      <c r="X285" s="74" t="n">
        <f aca="false" ca="false" dt2D="false" dtr="false" t="normal">+(J285*11.55+K285*23.1)*12*0.85</f>
        <v>174912.50700000004</v>
      </c>
      <c r="Y285" s="74" t="n">
        <f aca="false" ca="false" dt2D="false" dtr="false" t="normal">+(J285*11.55+K285*23.1)*12*30</f>
        <v>6173382.6000000015</v>
      </c>
      <c r="Z285" s="74" t="n"/>
      <c r="AA285" s="74" t="n">
        <f aca="false" ca="false" dt2D="false" dtr="false" t="normal">SUM(AB285:AP285)</f>
        <v>10296176.106283499</v>
      </c>
      <c r="AB285" s="74" t="n">
        <v>5230068.75</v>
      </c>
      <c r="AC285" s="74" t="n">
        <v>2724859.95</v>
      </c>
      <c r="AD285" s="74" t="n">
        <v>1127513.63</v>
      </c>
      <c r="AE285" s="74" t="n">
        <v>0</v>
      </c>
      <c r="AF285" s="74" t="n">
        <v>0</v>
      </c>
      <c r="AG285" s="74" t="n">
        <v>0</v>
      </c>
      <c r="AH285" s="74" t="n">
        <v>0</v>
      </c>
      <c r="AI285" s="74" t="n">
        <v>0</v>
      </c>
      <c r="AJ285" s="74" t="n">
        <v>0</v>
      </c>
      <c r="AK285" s="74" t="n">
        <v>0</v>
      </c>
      <c r="AL285" s="74" t="n">
        <v>0</v>
      </c>
      <c r="AM285" s="74" t="n">
        <v>0</v>
      </c>
      <c r="AN285" s="74" t="n">
        <v>912157.3964</v>
      </c>
      <c r="AO285" s="74" t="n">
        <v>102961.7611</v>
      </c>
      <c r="AP285" s="74" t="n">
        <v>198614.6187835</v>
      </c>
      <c r="AQ285" s="5" t="n">
        <f aca="false" ca="false" dt2D="false" dtr="false" t="normal">COUNTIF(AB285:AM285, "&gt;0")</f>
        <v>3</v>
      </c>
    </row>
    <row customHeight="true" ht="12.75" outlineLevel="0" r="286">
      <c r="A286" s="67" t="n">
        <f aca="false" ca="false" dt2D="false" dtr="false" t="normal">+A285+1</f>
        <v>273</v>
      </c>
      <c r="B286" s="67" t="n">
        <f aca="false" ca="false" dt2D="false" dtr="false" t="normal">+B285+1</f>
        <v>102</v>
      </c>
      <c r="C286" s="68" t="s">
        <v>69</v>
      </c>
      <c r="D286" s="67" t="s">
        <v>398</v>
      </c>
      <c r="E286" s="69" t="s">
        <v>64</v>
      </c>
      <c r="F286" s="70" t="s">
        <v>58</v>
      </c>
      <c r="G286" s="70" t="n">
        <v>5</v>
      </c>
      <c r="H286" s="70" t="n">
        <v>2</v>
      </c>
      <c r="I286" s="69" t="n">
        <v>1835.9</v>
      </c>
      <c r="J286" s="69" t="n">
        <v>1835.9</v>
      </c>
      <c r="K286" s="69" t="n">
        <v>0</v>
      </c>
      <c r="L286" s="71" t="n">
        <v>64</v>
      </c>
      <c r="M286" s="72" t="n">
        <v>14641467.72</v>
      </c>
      <c r="N286" s="72" t="n"/>
      <c r="O286" s="72" t="n">
        <v>1105524.94</v>
      </c>
      <c r="P286" s="72" t="n">
        <v>0</v>
      </c>
      <c r="Q286" s="72" t="n">
        <v>216287.38</v>
      </c>
      <c r="R286" s="72" t="n">
        <v>4907340.39</v>
      </c>
      <c r="S286" s="72" t="n">
        <v>8412315.01</v>
      </c>
      <c r="T286" s="69" t="n">
        <v>6945.94</v>
      </c>
      <c r="U286" s="69" t="n">
        <v>7975.09</v>
      </c>
      <c r="V286" s="70" t="n">
        <v>2026</v>
      </c>
      <c r="W286" s="74" t="n"/>
      <c r="X286" s="74" t="n">
        <f aca="false" ca="false" dt2D="false" dtr="false" t="normal">+(J286*11.55+K286*23.1)*12*0.85</f>
        <v>216287.37900000004</v>
      </c>
      <c r="Y286" s="74" t="e">
        <f aca="false" ca="false" dt2D="false" dtr="false" t="normal">+(J286*11.55+K286*23.1)*12*30-'[3]Приложение №1'!$S$616</f>
        <v>#REF!</v>
      </c>
      <c r="Z286" s="74" t="n"/>
      <c r="AA286" s="74" t="n">
        <f aca="false" ca="false" dt2D="false" dtr="false" t="normal">SUM(AB286:AP286)</f>
        <v>14641467.72468558</v>
      </c>
      <c r="AB286" s="74" t="n">
        <v>0</v>
      </c>
      <c r="AC286" s="74" t="n">
        <v>0</v>
      </c>
      <c r="AD286" s="74" t="n">
        <v>0</v>
      </c>
      <c r="AE286" s="74" t="n">
        <v>0</v>
      </c>
      <c r="AF286" s="74" t="n">
        <v>0</v>
      </c>
      <c r="AG286" s="74" t="n">
        <v>0</v>
      </c>
      <c r="AH286" s="74" t="n">
        <v>0</v>
      </c>
      <c r="AI286" s="74" t="n">
        <v>0</v>
      </c>
      <c r="AJ286" s="74" t="n">
        <v>0</v>
      </c>
      <c r="AK286" s="74" t="n">
        <v>3690328.19</v>
      </c>
      <c r="AL286" s="74" t="n">
        <v>9061716.69</v>
      </c>
      <c r="AM286" s="74" t="n">
        <v>0</v>
      </c>
      <c r="AN286" s="74" t="n">
        <v>1464146.773</v>
      </c>
      <c r="AO286" s="74" t="n">
        <v>146414.6773</v>
      </c>
      <c r="AP286" s="74" t="n">
        <v>278861.39438558</v>
      </c>
      <c r="AQ286" s="5" t="n">
        <f aca="false" ca="false" dt2D="false" dtr="false" t="normal">COUNTIF(AB286:AM286, "&gt;0")</f>
        <v>2</v>
      </c>
    </row>
    <row customHeight="true" ht="12.75" outlineLevel="0" r="287">
      <c r="A287" s="67" t="n">
        <f aca="false" ca="false" dt2D="false" dtr="false" t="normal">+A286+1</f>
        <v>274</v>
      </c>
      <c r="B287" s="67" t="n">
        <f aca="false" ca="false" dt2D="false" dtr="false" t="normal">+B286+1</f>
        <v>103</v>
      </c>
      <c r="C287" s="68" t="s">
        <v>69</v>
      </c>
      <c r="D287" s="67" t="s">
        <v>399</v>
      </c>
      <c r="E287" s="69" t="s">
        <v>93</v>
      </c>
      <c r="F287" s="70" t="s">
        <v>58</v>
      </c>
      <c r="G287" s="70" t="n">
        <v>4</v>
      </c>
      <c r="H287" s="70" t="n">
        <v>6</v>
      </c>
      <c r="I287" s="69" t="n">
        <v>3528</v>
      </c>
      <c r="J287" s="69" t="n">
        <v>3528</v>
      </c>
      <c r="K287" s="69" t="n">
        <v>0</v>
      </c>
      <c r="L287" s="71" t="n">
        <v>151</v>
      </c>
      <c r="M287" s="72" t="n">
        <v>8142341.76</v>
      </c>
      <c r="N287" s="72" t="n"/>
      <c r="O287" s="72" t="n">
        <v>0</v>
      </c>
      <c r="P287" s="72" t="n">
        <v>0</v>
      </c>
      <c r="Q287" s="72" t="n">
        <v>415633.68</v>
      </c>
      <c r="R287" s="72" t="n">
        <v>7726708.08</v>
      </c>
      <c r="S287" s="72" t="n">
        <v>0</v>
      </c>
      <c r="T287" s="69" t="n">
        <v>2010.09</v>
      </c>
      <c r="U287" s="69" t="n">
        <v>2307.92</v>
      </c>
      <c r="V287" s="70" t="n">
        <v>2026</v>
      </c>
      <c r="W287" s="74" t="n"/>
      <c r="X287" s="74" t="n">
        <f aca="false" ca="false" dt2D="false" dtr="false" t="normal">+(J287*11.55+K287*23.1)*12*0.85</f>
        <v>415633.68000000005</v>
      </c>
      <c r="Y287" s="74" t="e">
        <f aca="false" ca="false" dt2D="false" dtr="false" t="normal">+(J287*11.55+K287*23.1)*12*30-'[1]Приложение №1'!$S$194</f>
        <v>#REF!</v>
      </c>
      <c r="Z287" s="74" t="n"/>
      <c r="AA287" s="74" t="n">
        <f aca="false" ca="false" dt2D="false" dtr="false" t="normal">SUM(AB287:AP287)</f>
        <v>8142341.76476096</v>
      </c>
      <c r="AB287" s="74" t="n">
        <v>0</v>
      </c>
      <c r="AC287" s="74" t="n">
        <v>0</v>
      </c>
      <c r="AD287" s="74" t="n">
        <v>0</v>
      </c>
      <c r="AE287" s="74" t="n">
        <v>0</v>
      </c>
      <c r="AF287" s="74" t="n">
        <v>0</v>
      </c>
      <c r="AG287" s="74" t="n">
        <v>0</v>
      </c>
      <c r="AH287" s="74" t="n">
        <v>0</v>
      </c>
      <c r="AI287" s="74" t="n">
        <v>0</v>
      </c>
      <c r="AJ287" s="74" t="n">
        <v>0</v>
      </c>
      <c r="AK287" s="74" t="n">
        <v>7091605.13</v>
      </c>
      <c r="AL287" s="74" t="n">
        <v>0</v>
      </c>
      <c r="AM287" s="74" t="n">
        <v>0</v>
      </c>
      <c r="AN287" s="74" t="n">
        <v>814234.176</v>
      </c>
      <c r="AO287" s="74" t="n">
        <v>81423.4176</v>
      </c>
      <c r="AP287" s="74" t="n">
        <v>155079.04116096</v>
      </c>
      <c r="AQ287" s="5" t="n">
        <f aca="false" ca="false" dt2D="false" dtr="false" t="normal">COUNTIF(AB287:AM287, "&gt;0")</f>
        <v>1</v>
      </c>
    </row>
    <row customHeight="true" ht="12.75" outlineLevel="0" r="288">
      <c r="A288" s="67" t="n">
        <f aca="false" ca="false" dt2D="false" dtr="false" t="normal">+A287+1</f>
        <v>275</v>
      </c>
      <c r="B288" s="67" t="n">
        <f aca="false" ca="false" dt2D="false" dtr="false" t="normal">+B287+1</f>
        <v>104</v>
      </c>
      <c r="C288" s="68" t="s">
        <v>69</v>
      </c>
      <c r="D288" s="67" t="s">
        <v>400</v>
      </c>
      <c r="E288" s="69" t="s">
        <v>74</v>
      </c>
      <c r="F288" s="70" t="s">
        <v>58</v>
      </c>
      <c r="G288" s="70" t="n">
        <v>9</v>
      </c>
      <c r="H288" s="70" t="n">
        <v>1</v>
      </c>
      <c r="I288" s="69" t="n">
        <v>3133.7</v>
      </c>
      <c r="J288" s="69" t="n">
        <v>2674.7</v>
      </c>
      <c r="K288" s="69" t="n">
        <v>459</v>
      </c>
      <c r="L288" s="71" t="n">
        <v>106</v>
      </c>
      <c r="M288" s="72" t="n">
        <v>3029943.19</v>
      </c>
      <c r="N288" s="72" t="n"/>
      <c r="O288" s="72" t="n">
        <v>190779.8</v>
      </c>
      <c r="P288" s="72" t="n">
        <v>0</v>
      </c>
      <c r="Q288" s="72" t="n">
        <v>540598.22</v>
      </c>
      <c r="R288" s="72" t="n">
        <v>0</v>
      </c>
      <c r="S288" s="72" t="n">
        <v>2298565.18</v>
      </c>
      <c r="T288" s="69" t="n">
        <v>842.12</v>
      </c>
      <c r="U288" s="69" t="n">
        <v>966.89</v>
      </c>
      <c r="V288" s="70" t="n">
        <v>2026</v>
      </c>
      <c r="W288" s="74" t="n"/>
      <c r="X288" s="74" t="n">
        <f aca="false" ca="false" dt2D="false" dtr="false" t="normal">+(J288*15.35+K288*26.02)*12*0.85</f>
        <v>540598.2149999999</v>
      </c>
      <c r="Y288" s="74" t="n"/>
      <c r="Z288" s="74" t="n"/>
      <c r="AA288" s="74" t="n">
        <f aca="false" ca="false" dt2D="false" dtr="false" t="normal">SUM(AB288:AP288)</f>
        <v>3029943.1888967403</v>
      </c>
      <c r="AB288" s="74" t="n">
        <v>0</v>
      </c>
      <c r="AC288" s="74" t="n">
        <v>0</v>
      </c>
      <c r="AD288" s="74" t="n">
        <v>2638941.14</v>
      </c>
      <c r="AE288" s="74" t="n">
        <v>0</v>
      </c>
      <c r="AF288" s="74" t="n">
        <v>0</v>
      </c>
      <c r="AG288" s="74" t="n">
        <v>0</v>
      </c>
      <c r="AH288" s="74" t="n">
        <v>0</v>
      </c>
      <c r="AI288" s="74" t="n">
        <v>0</v>
      </c>
      <c r="AJ288" s="74" t="n">
        <v>0</v>
      </c>
      <c r="AK288" s="74" t="n">
        <v>0</v>
      </c>
      <c r="AL288" s="74" t="n">
        <v>0</v>
      </c>
      <c r="AM288" s="74" t="n">
        <v>0</v>
      </c>
      <c r="AN288" s="74" t="n">
        <v>302994.319</v>
      </c>
      <c r="AO288" s="74" t="n">
        <v>30299.4319</v>
      </c>
      <c r="AP288" s="74" t="n">
        <v>57708.29799674</v>
      </c>
      <c r="AQ288" s="5" t="n">
        <f aca="false" ca="false" dt2D="false" dtr="false" t="normal">COUNTIF(AB288:AM288, "&gt;0")</f>
        <v>1</v>
      </c>
    </row>
    <row customHeight="true" ht="12.75" outlineLevel="0" r="289">
      <c r="A289" s="67" t="n">
        <f aca="false" ca="false" dt2D="false" dtr="false" t="normal">+A288+1</f>
        <v>276</v>
      </c>
      <c r="B289" s="67" t="n">
        <f aca="false" ca="false" dt2D="false" dtr="false" t="normal">+B288+1</f>
        <v>105</v>
      </c>
      <c r="C289" s="68" t="s">
        <v>69</v>
      </c>
      <c r="D289" s="67" t="s">
        <v>401</v>
      </c>
      <c r="E289" s="69" t="s">
        <v>64</v>
      </c>
      <c r="F289" s="70" t="s">
        <v>58</v>
      </c>
      <c r="G289" s="70" t="n">
        <v>5</v>
      </c>
      <c r="H289" s="70" t="n">
        <v>4</v>
      </c>
      <c r="I289" s="69" t="n">
        <v>3075.8</v>
      </c>
      <c r="J289" s="69" t="n">
        <v>3075.8</v>
      </c>
      <c r="K289" s="69" t="n">
        <v>0</v>
      </c>
      <c r="L289" s="71" t="n">
        <v>133</v>
      </c>
      <c r="M289" s="72" t="n">
        <v>24529781.84</v>
      </c>
      <c r="N289" s="72" t="n"/>
      <c r="O289" s="72" t="n">
        <v>1852156.23</v>
      </c>
      <c r="P289" s="72" t="n">
        <v>0</v>
      </c>
      <c r="Q289" s="72" t="n">
        <v>362360</v>
      </c>
      <c r="R289" s="72" t="n">
        <v>8152127.6</v>
      </c>
      <c r="S289" s="72" t="n">
        <v>14163138.01</v>
      </c>
      <c r="T289" s="69" t="n">
        <v>6945.94</v>
      </c>
      <c r="U289" s="69" t="n">
        <v>7975.09</v>
      </c>
      <c r="V289" s="70" t="n">
        <v>2026</v>
      </c>
      <c r="W289" s="74" t="n"/>
      <c r="X289" s="74" t="n">
        <f aca="false" ca="false" dt2D="false" dtr="false" t="normal">+(J289*11.55+K289*23.1)*12*0.85</f>
        <v>362359.998</v>
      </c>
      <c r="Y289" s="74" t="e">
        <f aca="false" ca="false" dt2D="false" dtr="false" t="normal">+(J289*11.55+K289*23.1)*12*30-'[3]Приложение №1'!$S$614</f>
        <v>#REF!</v>
      </c>
      <c r="Z289" s="74" t="n"/>
      <c r="AA289" s="74" t="n">
        <f aca="false" ca="false" dt2D="false" dtr="false" t="normal">SUM(AB289:AP289)</f>
        <v>24529781.83603418</v>
      </c>
      <c r="AB289" s="74" t="n">
        <v>0</v>
      </c>
      <c r="AC289" s="74" t="n">
        <v>0</v>
      </c>
      <c r="AD289" s="74" t="n">
        <v>0</v>
      </c>
      <c r="AE289" s="74" t="n">
        <v>0</v>
      </c>
      <c r="AF289" s="74" t="n">
        <v>0</v>
      </c>
      <c r="AG289" s="74" t="n">
        <v>0</v>
      </c>
      <c r="AH289" s="74" t="n">
        <v>0</v>
      </c>
      <c r="AI289" s="74" t="n">
        <v>0</v>
      </c>
      <c r="AJ289" s="74" t="n">
        <v>0</v>
      </c>
      <c r="AK289" s="74" t="n">
        <v>6182641.46</v>
      </c>
      <c r="AL289" s="74" t="n">
        <v>15181670.15</v>
      </c>
      <c r="AM289" s="74" t="n">
        <v>0</v>
      </c>
      <c r="AN289" s="74" t="n">
        <v>2452978.183</v>
      </c>
      <c r="AO289" s="74" t="n">
        <v>245297.8183</v>
      </c>
      <c r="AP289" s="74" t="n">
        <v>467194.22473418</v>
      </c>
      <c r="AQ289" s="5" t="n">
        <f aca="false" ca="false" dt2D="false" dtr="false" t="normal">COUNTIF(AB289:AM289, "&gt;0")</f>
        <v>2</v>
      </c>
    </row>
    <row customHeight="true" ht="12.75" outlineLevel="0" r="290">
      <c r="A290" s="67" t="n">
        <f aca="false" ca="false" dt2D="false" dtr="false" t="normal">+A289+1</f>
        <v>277</v>
      </c>
      <c r="B290" s="67" t="n">
        <f aca="false" ca="false" dt2D="false" dtr="false" t="normal">+B289+1</f>
        <v>106</v>
      </c>
      <c r="C290" s="68" t="s">
        <v>69</v>
      </c>
      <c r="D290" s="67" t="s">
        <v>402</v>
      </c>
      <c r="E290" s="69" t="s">
        <v>74</v>
      </c>
      <c r="F290" s="70" t="s">
        <v>58</v>
      </c>
      <c r="G290" s="70" t="n">
        <v>9</v>
      </c>
      <c r="H290" s="70" t="n">
        <v>1</v>
      </c>
      <c r="I290" s="69" t="n">
        <v>2699.7</v>
      </c>
      <c r="J290" s="69" t="n">
        <v>2699.7</v>
      </c>
      <c r="K290" s="69" t="n">
        <v>0</v>
      </c>
      <c r="L290" s="71" t="n">
        <v>143</v>
      </c>
      <c r="M290" s="72" t="n">
        <v>22679099.82</v>
      </c>
      <c r="N290" s="72" t="n"/>
      <c r="O290" s="72" t="n">
        <v>1705698.88</v>
      </c>
      <c r="P290" s="72" t="n">
        <v>0</v>
      </c>
      <c r="Q290" s="72" t="n">
        <v>422692.03</v>
      </c>
      <c r="R290" s="72" t="n">
        <v>14918542.2</v>
      </c>
      <c r="S290" s="72" t="n">
        <v>5632166.71</v>
      </c>
      <c r="T290" s="69" t="n">
        <v>7316.54</v>
      </c>
      <c r="U290" s="69" t="n">
        <v>8400.6</v>
      </c>
      <c r="V290" s="70" t="n">
        <v>2026</v>
      </c>
      <c r="W290" s="74" t="n"/>
      <c r="X290" s="74" t="n">
        <f aca="false" ca="false" dt2D="false" dtr="false" t="normal">+(J290*15.35+K290*26.02)*12*0.85</f>
        <v>422692.029</v>
      </c>
      <c r="Y290" s="74" t="n">
        <f aca="false" ca="false" dt2D="false" dtr="false" t="normal">+(J290*15.35+K290*26.02)*12*30</f>
        <v>14918542.2</v>
      </c>
      <c r="Z290" s="74" t="n"/>
      <c r="AA290" s="74" t="n">
        <f aca="false" ca="false" dt2D="false" dtr="false" t="normal">SUM(AB290:AP290)</f>
        <v>22679099.81537172</v>
      </c>
      <c r="AB290" s="74" t="n">
        <v>0</v>
      </c>
      <c r="AC290" s="74" t="n">
        <v>0</v>
      </c>
      <c r="AD290" s="74" t="n">
        <v>0</v>
      </c>
      <c r="AE290" s="74" t="n">
        <v>0</v>
      </c>
      <c r="AF290" s="74" t="n">
        <v>0</v>
      </c>
      <c r="AG290" s="74" t="n">
        <v>0</v>
      </c>
      <c r="AH290" s="74" t="n">
        <v>0</v>
      </c>
      <c r="AI290" s="74" t="n">
        <v>0</v>
      </c>
      <c r="AJ290" s="74" t="n">
        <v>0</v>
      </c>
      <c r="AK290" s="74" t="n">
        <v>0</v>
      </c>
      <c r="AL290" s="74" t="n">
        <v>19752452.7</v>
      </c>
      <c r="AM290" s="74" t="n">
        <v>0</v>
      </c>
      <c r="AN290" s="74" t="n">
        <v>2267909.982</v>
      </c>
      <c r="AO290" s="74" t="n">
        <v>226790.9982</v>
      </c>
      <c r="AP290" s="74" t="n">
        <v>431946.13517172</v>
      </c>
      <c r="AQ290" s="5" t="n">
        <f aca="false" ca="false" dt2D="false" dtr="false" t="normal">COUNTIF(AB290:AM290, "&gt;0")</f>
        <v>1</v>
      </c>
    </row>
    <row customHeight="true" ht="12.75" outlineLevel="0" r="291">
      <c r="A291" s="67" t="n">
        <f aca="false" ca="false" dt2D="false" dtr="false" t="normal">+A290+1</f>
        <v>278</v>
      </c>
      <c r="B291" s="67" t="n">
        <f aca="false" ca="false" dt2D="false" dtr="false" t="normal">+B290+1</f>
        <v>107</v>
      </c>
      <c r="C291" s="68" t="s">
        <v>69</v>
      </c>
      <c r="D291" s="67" t="s">
        <v>403</v>
      </c>
      <c r="E291" s="69" t="s">
        <v>78</v>
      </c>
      <c r="F291" s="70" t="s">
        <v>58</v>
      </c>
      <c r="G291" s="70" t="n">
        <v>5</v>
      </c>
      <c r="H291" s="70" t="n">
        <v>5</v>
      </c>
      <c r="I291" s="69" t="n">
        <v>3935.2</v>
      </c>
      <c r="J291" s="69" t="n">
        <v>3935.2</v>
      </c>
      <c r="K291" s="69" t="n">
        <v>0</v>
      </c>
      <c r="L291" s="71" t="n">
        <v>176</v>
      </c>
      <c r="M291" s="72" t="n">
        <v>62316253.1</v>
      </c>
      <c r="N291" s="72" t="n"/>
      <c r="O291" s="72" t="n">
        <v>4740297.36</v>
      </c>
      <c r="P291" s="72" t="n">
        <v>0</v>
      </c>
      <c r="Q291" s="72" t="n">
        <v>463605.91</v>
      </c>
      <c r="R291" s="72" t="n">
        <v>0</v>
      </c>
      <c r="S291" s="72" t="n">
        <v>57112349.84</v>
      </c>
      <c r="T291" s="69" t="n">
        <v>13832.36</v>
      </c>
      <c r="U291" s="69" t="n">
        <v>15835.6</v>
      </c>
      <c r="V291" s="70" t="n">
        <v>2026</v>
      </c>
      <c r="W291" s="74" t="n"/>
      <c r="X291" s="74" t="n">
        <f aca="false" ca="false" dt2D="false" dtr="false" t="normal">+(J291*11.55+K291*23.1)*12*0.85</f>
        <v>463605.91199999995</v>
      </c>
      <c r="Y291" s="74" t="n"/>
      <c r="Z291" s="74" t="n"/>
      <c r="AA291" s="74" t="n">
        <f aca="false" ca="false" dt2D="false" dtr="false" t="normal">SUM(AB291:AP291)</f>
        <v>62316253.104622</v>
      </c>
      <c r="AB291" s="74" t="n">
        <v>13152005.38</v>
      </c>
      <c r="AC291" s="74" t="n">
        <v>6335748.48</v>
      </c>
      <c r="AD291" s="74" t="n">
        <v>3869235.77</v>
      </c>
      <c r="AE291" s="74" t="n">
        <v>3742455.13</v>
      </c>
      <c r="AF291" s="74" t="n">
        <v>0</v>
      </c>
      <c r="AG291" s="74" t="n">
        <v>0</v>
      </c>
      <c r="AH291" s="74" t="n">
        <v>0</v>
      </c>
      <c r="AI291" s="74" t="n">
        <v>0</v>
      </c>
      <c r="AJ291" s="74" t="n">
        <v>0</v>
      </c>
      <c r="AK291" s="74" t="n">
        <v>7910114.65</v>
      </c>
      <c r="AL291" s="74" t="n">
        <v>19423534.8</v>
      </c>
      <c r="AM291" s="74" t="n">
        <v>0</v>
      </c>
      <c r="AN291" s="74" t="n">
        <v>6069654.839</v>
      </c>
      <c r="AO291" s="74" t="n">
        <v>623162.531</v>
      </c>
      <c r="AP291" s="74" t="n">
        <v>1190341.524622</v>
      </c>
      <c r="AQ291" s="5" t="n">
        <f aca="false" ca="false" dt2D="false" dtr="false" t="normal">COUNTIF(AB291:AM291, "&gt;0")</f>
        <v>6</v>
      </c>
    </row>
    <row customHeight="true" ht="12.75" outlineLevel="0" r="292">
      <c r="A292" s="67" t="n">
        <f aca="false" ca="false" dt2D="false" dtr="false" t="normal">+A291+1</f>
        <v>279</v>
      </c>
      <c r="B292" s="67" t="n">
        <f aca="false" ca="false" dt2D="false" dtr="false" t="normal">+B291+1</f>
        <v>108</v>
      </c>
      <c r="C292" s="68" t="s">
        <v>69</v>
      </c>
      <c r="D292" s="67" t="s">
        <v>404</v>
      </c>
      <c r="E292" s="69" t="s">
        <v>74</v>
      </c>
      <c r="F292" s="70" t="s">
        <v>58</v>
      </c>
      <c r="G292" s="70" t="n">
        <v>9</v>
      </c>
      <c r="H292" s="70" t="n">
        <v>1</v>
      </c>
      <c r="I292" s="69" t="n">
        <v>2679.36</v>
      </c>
      <c r="J292" s="69" t="n">
        <v>2679.36</v>
      </c>
      <c r="K292" s="69" t="n">
        <v>0</v>
      </c>
      <c r="L292" s="71" t="n">
        <v>125</v>
      </c>
      <c r="M292" s="72" t="n">
        <v>3794000.55</v>
      </c>
      <c r="N292" s="72" t="n"/>
      <c r="O292" s="72" t="n">
        <v>0</v>
      </c>
      <c r="P292" s="72" t="n">
        <v>0</v>
      </c>
      <c r="Q292" s="72" t="n">
        <v>419507.4</v>
      </c>
      <c r="R292" s="72" t="n">
        <v>3374493.15</v>
      </c>
      <c r="S292" s="72" t="n">
        <v>0</v>
      </c>
      <c r="T292" s="69" t="n">
        <v>1247.14</v>
      </c>
      <c r="U292" s="69" t="n">
        <v>1416.01</v>
      </c>
      <c r="V292" s="70" t="n">
        <v>2026</v>
      </c>
      <c r="W292" s="74" t="n"/>
      <c r="X292" s="74" t="n">
        <f aca="false" ca="false" dt2D="false" dtr="false" t="normal">+(J292*15.35+K292*26.02)*12*0.85</f>
        <v>419507.39519999997</v>
      </c>
      <c r="Y292" s="74" t="n">
        <f aca="false" ca="false" dt2D="false" dtr="false" t="normal">+(J292*15.35+K292*26.02)*12*30+'[10]Отчет'!$F$46</f>
        <v>14775472.85</v>
      </c>
      <c r="Z292" s="74" t="n"/>
      <c r="AA292" s="74" t="n">
        <f aca="false" ca="false" dt2D="false" dtr="false" t="normal">SUM(AB292:AP292)</f>
        <v>3794000.545593</v>
      </c>
      <c r="AB292" s="74" t="n">
        <v>0</v>
      </c>
      <c r="AC292" s="74" t="n">
        <v>0</v>
      </c>
      <c r="AD292" s="74" t="n">
        <v>0</v>
      </c>
      <c r="AE292" s="74" t="n">
        <v>0</v>
      </c>
      <c r="AF292" s="74" t="n">
        <v>0</v>
      </c>
      <c r="AG292" s="74" t="n">
        <v>0</v>
      </c>
      <c r="AH292" s="74" t="n">
        <v>0</v>
      </c>
      <c r="AI292" s="74" t="n">
        <v>0</v>
      </c>
      <c r="AJ292" s="74" t="n">
        <v>3341528.04</v>
      </c>
      <c r="AK292" s="74" t="n">
        <v>0</v>
      </c>
      <c r="AL292" s="74" t="n">
        <v>0</v>
      </c>
      <c r="AM292" s="74" t="n">
        <v>0</v>
      </c>
      <c r="AN292" s="74" t="n">
        <v>341460.0495</v>
      </c>
      <c r="AO292" s="74" t="n">
        <v>37940.0055</v>
      </c>
      <c r="AP292" s="74" t="n">
        <v>73072.450593</v>
      </c>
      <c r="AQ292" s="5" t="n">
        <f aca="false" ca="false" dt2D="false" dtr="false" t="normal">COUNTIF(AB292:AM292, "&gt;0")</f>
        <v>1</v>
      </c>
    </row>
    <row customHeight="true" ht="12.75" outlineLevel="0" r="293">
      <c r="A293" s="67" t="n">
        <f aca="false" ca="false" dt2D="false" dtr="false" t="normal">+A292+1</f>
        <v>280</v>
      </c>
      <c r="B293" s="67" t="n">
        <f aca="false" ca="false" dt2D="false" dtr="false" t="normal">+B292+1</f>
        <v>109</v>
      </c>
      <c r="C293" s="68" t="s">
        <v>69</v>
      </c>
      <c r="D293" s="67" t="s">
        <v>405</v>
      </c>
      <c r="E293" s="69" t="s">
        <v>64</v>
      </c>
      <c r="F293" s="70" t="s">
        <v>58</v>
      </c>
      <c r="G293" s="70" t="n">
        <v>9</v>
      </c>
      <c r="H293" s="70" t="n">
        <v>1</v>
      </c>
      <c r="I293" s="69" t="n">
        <v>2810.7</v>
      </c>
      <c r="J293" s="69" t="n">
        <v>2417.5</v>
      </c>
      <c r="K293" s="69" t="n">
        <v>393.2</v>
      </c>
      <c r="L293" s="71" t="n">
        <v>71</v>
      </c>
      <c r="M293" s="72" t="n">
        <v>4514911.73</v>
      </c>
      <c r="N293" s="72" t="n"/>
      <c r="O293" s="72" t="n">
        <v>0</v>
      </c>
      <c r="P293" s="72" t="n">
        <v>0</v>
      </c>
      <c r="Q293" s="72" t="n">
        <v>482864.83</v>
      </c>
      <c r="R293" s="72" t="n">
        <v>4032046.9</v>
      </c>
      <c r="S293" s="72" t="n">
        <v>0</v>
      </c>
      <c r="T293" s="69" t="n">
        <v>1380.27</v>
      </c>
      <c r="U293" s="69" t="n">
        <v>1606.33</v>
      </c>
      <c r="V293" s="70" t="n">
        <v>2026</v>
      </c>
      <c r="W293" s="74" t="n"/>
      <c r="X293" s="74" t="n">
        <f aca="false" ca="false" dt2D="false" dtr="false" t="normal">+(J293*15.35+K293*26.02)*12*0.85</f>
        <v>482864.8277999999</v>
      </c>
      <c r="Y293" s="74" t="e">
        <f aca="false" ca="false" dt2D="false" dtr="false" t="normal">+(J293*15.35+K293*26.02)*12*30-'[1]Приложение №1'!$S$198-'[1]Приложение №1'!$S$777-'[4]Приложение №1'!$S$512</f>
        <v>#REF!</v>
      </c>
      <c r="Z293" s="74" t="n"/>
      <c r="AA293" s="74" t="n">
        <f aca="false" ca="false" dt2D="false" dtr="false" t="normal">SUM(AB293:AP293)</f>
        <v>4514911.72949516</v>
      </c>
      <c r="AB293" s="74" t="n">
        <v>0</v>
      </c>
      <c r="AC293" s="74" t="n">
        <v>0</v>
      </c>
      <c r="AD293" s="74" t="n">
        <v>2366937.44</v>
      </c>
      <c r="AE293" s="74" t="n">
        <v>1512578.62</v>
      </c>
      <c r="AF293" s="74" t="n">
        <v>0</v>
      </c>
      <c r="AG293" s="74" t="n">
        <v>0</v>
      </c>
      <c r="AH293" s="74" t="n">
        <v>0</v>
      </c>
      <c r="AI293" s="74" t="n">
        <v>0</v>
      </c>
      <c r="AJ293" s="74" t="n">
        <v>0</v>
      </c>
      <c r="AK293" s="74" t="n">
        <v>0</v>
      </c>
      <c r="AL293" s="74" t="n">
        <v>0</v>
      </c>
      <c r="AM293" s="74" t="n">
        <v>0</v>
      </c>
      <c r="AN293" s="74" t="n">
        <v>505409.3933</v>
      </c>
      <c r="AO293" s="74" t="n">
        <v>45149.1173</v>
      </c>
      <c r="AP293" s="74" t="n">
        <v>84837.15889516</v>
      </c>
      <c r="AQ293" s="5" t="n">
        <f aca="false" ca="false" dt2D="false" dtr="false" t="normal">COUNTIF(AB293:AM293, "&gt;0")</f>
        <v>2</v>
      </c>
    </row>
    <row outlineLevel="0" r="294">
      <c r="A294" s="67" t="n">
        <f aca="false" ca="false" dt2D="false" dtr="false" t="normal">+A293+1</f>
        <v>281</v>
      </c>
      <c r="B294" s="67" t="n">
        <f aca="false" ca="false" dt2D="false" dtr="false" t="normal">+B293+1</f>
        <v>110</v>
      </c>
      <c r="C294" s="68" t="s">
        <v>69</v>
      </c>
      <c r="D294" s="67" t="s">
        <v>406</v>
      </c>
      <c r="E294" s="69" t="s">
        <v>83</v>
      </c>
      <c r="F294" s="70" t="s">
        <v>58</v>
      </c>
      <c r="G294" s="70" t="n">
        <v>9</v>
      </c>
      <c r="H294" s="70" t="n">
        <v>5</v>
      </c>
      <c r="I294" s="69" t="n">
        <v>9672.5</v>
      </c>
      <c r="J294" s="69" t="n">
        <v>9496.8</v>
      </c>
      <c r="K294" s="69" t="n">
        <v>175.700000000001</v>
      </c>
      <c r="L294" s="71" t="n">
        <v>406</v>
      </c>
      <c r="M294" s="72" t="n">
        <v>9352243.53</v>
      </c>
      <c r="N294" s="72" t="n"/>
      <c r="O294" s="72" t="n">
        <v>0</v>
      </c>
      <c r="P294" s="72" t="n">
        <v>0</v>
      </c>
      <c r="Q294" s="72" t="n">
        <v>1533545.46</v>
      </c>
      <c r="R294" s="72" t="n">
        <v>7818698.07</v>
      </c>
      <c r="S294" s="72" t="n">
        <v>0</v>
      </c>
      <c r="T294" s="69" t="n">
        <v>842.12</v>
      </c>
      <c r="U294" s="69" t="n">
        <v>966.89</v>
      </c>
      <c r="V294" s="70" t="n">
        <v>2026</v>
      </c>
      <c r="W294" s="74" t="n"/>
      <c r="X294" s="74" t="n">
        <f aca="false" ca="false" dt2D="false" dtr="false" t="normal">+(J294*15.35+K294*26.02)*12*0.85</f>
        <v>1533545.4588</v>
      </c>
      <c r="Y294" s="74" t="e">
        <f aca="false" ca="false" dt2D="false" dtr="false" t="normal">+(J294*15.35+K294*26.02)*12*30-'[1]Приложение №1'!$S$784-'[5]Приложение №3'!$AH$43</f>
        <v>#REF!</v>
      </c>
      <c r="Z294" s="74" t="n"/>
      <c r="AA294" s="74" t="n">
        <f aca="false" ca="false" dt2D="false" dtr="false" t="normal">SUM(AB294:AP294)</f>
        <v>9352243.52857238</v>
      </c>
      <c r="AB294" s="74" t="n">
        <v>0</v>
      </c>
      <c r="AC294" s="74" t="n">
        <v>0</v>
      </c>
      <c r="AD294" s="74" t="n">
        <v>8145373.91</v>
      </c>
      <c r="AE294" s="74" t="n">
        <v>0</v>
      </c>
      <c r="AF294" s="74" t="n">
        <v>0</v>
      </c>
      <c r="AG294" s="74" t="n">
        <v>0</v>
      </c>
      <c r="AH294" s="74" t="n">
        <v>0</v>
      </c>
      <c r="AI294" s="74" t="n">
        <v>0</v>
      </c>
      <c r="AJ294" s="74" t="n">
        <v>0</v>
      </c>
      <c r="AK294" s="74" t="n">
        <v>0</v>
      </c>
      <c r="AL294" s="74" t="n">
        <v>0</v>
      </c>
      <c r="AM294" s="74" t="n">
        <v>0</v>
      </c>
      <c r="AN294" s="74" t="n">
        <v>935224.353</v>
      </c>
      <c r="AO294" s="74" t="n">
        <v>93522.4353</v>
      </c>
      <c r="AP294" s="74" t="n">
        <v>178122.83027238</v>
      </c>
      <c r="AQ294" s="5" t="n">
        <f aca="false" ca="false" dt2D="false" dtr="false" t="normal">COUNTIF(AB294:AM294, "&gt;0")</f>
        <v>1</v>
      </c>
    </row>
    <row outlineLevel="0" r="295">
      <c r="A295" s="67" t="n">
        <f aca="false" ca="false" dt2D="false" dtr="false" t="normal">+A294+1</f>
        <v>282</v>
      </c>
      <c r="B295" s="67" t="n">
        <f aca="false" ca="false" dt2D="false" dtr="false" t="normal">+B294+1</f>
        <v>111</v>
      </c>
      <c r="C295" s="68" t="s">
        <v>69</v>
      </c>
      <c r="D295" s="67" t="s">
        <v>407</v>
      </c>
      <c r="E295" s="69" t="s">
        <v>76</v>
      </c>
      <c r="F295" s="70" t="s">
        <v>58</v>
      </c>
      <c r="G295" s="70" t="n">
        <v>9</v>
      </c>
      <c r="H295" s="70" t="n">
        <v>2</v>
      </c>
      <c r="I295" s="69" t="n">
        <v>5089.5</v>
      </c>
      <c r="J295" s="69" t="n">
        <v>4917.7</v>
      </c>
      <c r="K295" s="69" t="n">
        <v>171.8</v>
      </c>
      <c r="L295" s="71" t="n">
        <v>159</v>
      </c>
      <c r="M295" s="72" t="n">
        <v>4920986.66</v>
      </c>
      <c r="N295" s="72" t="n"/>
      <c r="O295" s="72" t="n">
        <v>0</v>
      </c>
      <c r="P295" s="72" t="n">
        <v>0</v>
      </c>
      <c r="Q295" s="72" t="n">
        <v>815560.7</v>
      </c>
      <c r="R295" s="72" t="n">
        <v>4105425.97</v>
      </c>
      <c r="S295" s="72" t="n">
        <v>0</v>
      </c>
      <c r="T295" s="69" t="n">
        <v>842.12</v>
      </c>
      <c r="U295" s="69" t="n">
        <v>966.89</v>
      </c>
      <c r="V295" s="70" t="n">
        <v>2026</v>
      </c>
      <c r="W295" s="74" t="n"/>
      <c r="X295" s="74" t="n">
        <f aca="false" ca="false" dt2D="false" dtr="false" t="normal">+(J295*15.35+K295*26.02)*12*0.85</f>
        <v>815560.6962</v>
      </c>
      <c r="Y295" s="74" t="e">
        <f aca="false" ca="false" dt2D="false" dtr="false" t="normal">+(J295*15.35+K295*26.02)*12*30-'[1]Приложение №1'!$S$363-'[5]Приложение №3'!$AH$120</f>
        <v>#REF!</v>
      </c>
      <c r="Z295" s="74" t="n"/>
      <c r="AA295" s="74" t="n">
        <f aca="false" ca="false" dt2D="false" dtr="false" t="normal">SUM(AB295:AP295)</f>
        <v>4920986.66452636</v>
      </c>
      <c r="AB295" s="74" t="n">
        <v>0</v>
      </c>
      <c r="AC295" s="74" t="n">
        <v>0</v>
      </c>
      <c r="AD295" s="74" t="n">
        <v>4285953.02</v>
      </c>
      <c r="AE295" s="74" t="n">
        <v>0</v>
      </c>
      <c r="AF295" s="74" t="n">
        <v>0</v>
      </c>
      <c r="AG295" s="74" t="n">
        <v>0</v>
      </c>
      <c r="AH295" s="74" t="n">
        <v>0</v>
      </c>
      <c r="AI295" s="74" t="n">
        <v>0</v>
      </c>
      <c r="AJ295" s="74" t="n">
        <v>0</v>
      </c>
      <c r="AK295" s="74" t="n">
        <v>0</v>
      </c>
      <c r="AL295" s="74" t="n">
        <v>0</v>
      </c>
      <c r="AM295" s="74" t="n">
        <v>0</v>
      </c>
      <c r="AN295" s="74" t="n">
        <v>492098.666</v>
      </c>
      <c r="AO295" s="74" t="n">
        <v>49209.8666</v>
      </c>
      <c r="AP295" s="74" t="n">
        <v>93725.11192636</v>
      </c>
      <c r="AQ295" s="5" t="n">
        <f aca="false" ca="false" dt2D="false" dtr="false" t="normal">COUNTIF(AB295:AM295, "&gt;0")</f>
        <v>1</v>
      </c>
    </row>
    <row customHeight="true" ht="12.75" outlineLevel="0" r="296">
      <c r="A296" s="67" t="n">
        <f aca="false" ca="false" dt2D="false" dtr="false" t="normal">+A295+1</f>
        <v>283</v>
      </c>
      <c r="B296" s="67" t="n">
        <f aca="false" ca="false" dt2D="false" dtr="false" t="normal">+B295+1</f>
        <v>112</v>
      </c>
      <c r="C296" s="68" t="s">
        <v>69</v>
      </c>
      <c r="D296" s="67" t="s">
        <v>408</v>
      </c>
      <c r="E296" s="69" t="s">
        <v>64</v>
      </c>
      <c r="F296" s="70" t="s">
        <v>58</v>
      </c>
      <c r="G296" s="70" t="n">
        <v>9</v>
      </c>
      <c r="H296" s="70" t="n">
        <v>2</v>
      </c>
      <c r="I296" s="69" t="n">
        <v>5518.3</v>
      </c>
      <c r="J296" s="69" t="n">
        <v>4717</v>
      </c>
      <c r="K296" s="69" t="n">
        <v>801.3</v>
      </c>
      <c r="L296" s="71" t="n">
        <v>154</v>
      </c>
      <c r="M296" s="72" t="n">
        <v>33746777.37</v>
      </c>
      <c r="N296" s="72" t="n"/>
      <c r="O296" s="72" t="n">
        <v>0</v>
      </c>
      <c r="P296" s="72" t="n">
        <v>0</v>
      </c>
      <c r="Q296" s="72" t="n">
        <v>951208.92</v>
      </c>
      <c r="R296" s="72" t="n">
        <v>32795568.46</v>
      </c>
      <c r="S296" s="72" t="n"/>
      <c r="T296" s="69" t="n">
        <v>5370.12</v>
      </c>
      <c r="U296" s="69" t="n">
        <v>6115.43</v>
      </c>
      <c r="V296" s="70" t="n">
        <v>2026</v>
      </c>
      <c r="W296" s="74" t="n"/>
      <c r="X296" s="74" t="n">
        <f aca="false" ca="false" dt2D="false" dtr="false" t="normal">+(J296*15.35+K296*26.02)*12*0.85</f>
        <v>951208.9151999999</v>
      </c>
      <c r="Y296" s="74" t="e">
        <f aca="false" ca="false" dt2D="false" dtr="false" t="normal">+(J296*15.35+K296*26.02)*12*30-'[1]Приложение №1'!$S$81-'[1]Приложение №1'!$S$778-'[4]Приложение №1'!$S$513</f>
        <v>#REF!</v>
      </c>
      <c r="Z296" s="74" t="n"/>
      <c r="AA296" s="74" t="n">
        <f aca="false" ca="false" dt2D="false" dtr="false" t="normal">SUM(AB296:AP296)</f>
        <v>33746777.37334388</v>
      </c>
      <c r="AB296" s="74" t="n">
        <v>15725505.09</v>
      </c>
      <c r="AC296" s="74" t="n">
        <v>6291681.26</v>
      </c>
      <c r="AD296" s="74" t="n">
        <v>4647052.66</v>
      </c>
      <c r="AE296" s="74" t="n">
        <v>2969673.95</v>
      </c>
      <c r="AF296" s="74" t="n">
        <v>0</v>
      </c>
      <c r="AG296" s="74" t="n">
        <v>0</v>
      </c>
      <c r="AH296" s="74" t="n">
        <v>0</v>
      </c>
      <c r="AI296" s="74" t="n">
        <v>0</v>
      </c>
      <c r="AJ296" s="74" t="n">
        <v>0</v>
      </c>
      <c r="AK296" s="74" t="n">
        <v>0</v>
      </c>
      <c r="AL296" s="74" t="n">
        <v>0</v>
      </c>
      <c r="AM296" s="74" t="n">
        <v>0</v>
      </c>
      <c r="AN296" s="74" t="n">
        <v>3127362.9821</v>
      </c>
      <c r="AO296" s="74" t="n">
        <v>337467.7737</v>
      </c>
      <c r="AP296" s="74" t="n">
        <v>648033.65754388</v>
      </c>
      <c r="AQ296" s="5" t="n">
        <f aca="false" ca="false" dt2D="false" dtr="false" t="normal">COUNTIF(AB296:AM296, "&gt;0")</f>
        <v>4</v>
      </c>
    </row>
    <row customHeight="true" ht="12.75" outlineLevel="0" r="297">
      <c r="A297" s="67" t="n">
        <f aca="false" ca="false" dt2D="false" dtr="false" t="normal">+A296+1</f>
        <v>284</v>
      </c>
      <c r="B297" s="67" t="n">
        <f aca="false" ca="false" dt2D="false" dtr="false" t="normal">+B296+1</f>
        <v>113</v>
      </c>
      <c r="C297" s="68" t="s">
        <v>69</v>
      </c>
      <c r="D297" s="67" t="s">
        <v>409</v>
      </c>
      <c r="E297" s="69" t="s">
        <v>110</v>
      </c>
      <c r="F297" s="70" t="s">
        <v>58</v>
      </c>
      <c r="G297" s="70" t="n">
        <v>9</v>
      </c>
      <c r="H297" s="70" t="n">
        <v>1</v>
      </c>
      <c r="I297" s="69" t="n">
        <v>2886.2</v>
      </c>
      <c r="J297" s="69" t="n">
        <v>2693.7</v>
      </c>
      <c r="K297" s="69" t="n">
        <v>192.5</v>
      </c>
      <c r="L297" s="71" t="n">
        <v>109</v>
      </c>
      <c r="M297" s="72" t="n">
        <v>5623818.43</v>
      </c>
      <c r="N297" s="72" t="n"/>
      <c r="O297" s="72" t="n">
        <v>0</v>
      </c>
      <c r="P297" s="72" t="n">
        <v>0</v>
      </c>
      <c r="Q297" s="72" t="n">
        <v>2358498.12</v>
      </c>
      <c r="R297" s="72" t="n">
        <v>3265320.31</v>
      </c>
      <c r="S297" s="72" t="n">
        <v>0</v>
      </c>
      <c r="T297" s="69" t="n">
        <v>1678.3</v>
      </c>
      <c r="U297" s="69" t="n">
        <v>1948.52</v>
      </c>
      <c r="V297" s="70" t="n">
        <v>2026</v>
      </c>
      <c r="W297" s="74" t="n">
        <v>1885655.24</v>
      </c>
      <c r="X297" s="74" t="n">
        <f aca="false" ca="false" dt2D="false" dtr="false" t="normal">+(J297*15.35+K297*26.02)*12*0.85</f>
        <v>472842.87899999996</v>
      </c>
      <c r="Y297" s="74" t="n">
        <f aca="false" ca="false" dt2D="false" dtr="false" t="normal">+(J297*15.35+K297*26.02)*12*30</f>
        <v>16688572.2</v>
      </c>
      <c r="Z297" s="74" t="n"/>
      <c r="AA297" s="74" t="n">
        <f aca="false" ca="false" dt2D="false" dtr="false" t="normal">SUM(AB297:AP297)</f>
        <v>5623818.43080712</v>
      </c>
      <c r="AB297" s="74" t="n">
        <v>0</v>
      </c>
      <c r="AC297" s="74" t="n">
        <v>3290696.5</v>
      </c>
      <c r="AD297" s="74" t="n">
        <v>0</v>
      </c>
      <c r="AE297" s="74" t="n">
        <v>1553208.95</v>
      </c>
      <c r="AF297" s="74" t="n">
        <v>0</v>
      </c>
      <c r="AG297" s="74" t="n">
        <v>0</v>
      </c>
      <c r="AH297" s="74" t="n">
        <v>0</v>
      </c>
      <c r="AI297" s="74" t="n">
        <v>0</v>
      </c>
      <c r="AJ297" s="74" t="n">
        <v>0</v>
      </c>
      <c r="AK297" s="74" t="n">
        <v>0</v>
      </c>
      <c r="AL297" s="74" t="n">
        <v>0</v>
      </c>
      <c r="AM297" s="74" t="n">
        <v>0</v>
      </c>
      <c r="AN297" s="74" t="n">
        <v>617748.3949</v>
      </c>
      <c r="AO297" s="74" t="n">
        <v>56238.1843</v>
      </c>
      <c r="AP297" s="74" t="n">
        <v>105926.40160712</v>
      </c>
      <c r="AQ297" s="5" t="n">
        <f aca="false" ca="false" dt2D="false" dtr="false" t="normal">COUNTIF(AB297:AM297, "&gt;0")</f>
        <v>2</v>
      </c>
    </row>
    <row customHeight="true" ht="12.75" outlineLevel="0" r="298">
      <c r="A298" s="67" t="n">
        <f aca="false" ca="false" dt2D="false" dtr="false" t="normal">+A297+1</f>
        <v>285</v>
      </c>
      <c r="B298" s="67" t="n">
        <f aca="false" ca="false" dt2D="false" dtr="false" t="normal">+B297+1</f>
        <v>114</v>
      </c>
      <c r="C298" s="68" t="s">
        <v>69</v>
      </c>
      <c r="D298" s="67" t="s">
        <v>410</v>
      </c>
      <c r="E298" s="69" t="s">
        <v>68</v>
      </c>
      <c r="F298" s="70" t="s">
        <v>58</v>
      </c>
      <c r="G298" s="70" t="n">
        <v>9</v>
      </c>
      <c r="H298" s="70" t="n">
        <v>1</v>
      </c>
      <c r="I298" s="69" t="n">
        <v>3879.6</v>
      </c>
      <c r="J298" s="69" t="n">
        <v>3818.4</v>
      </c>
      <c r="K298" s="69" t="n">
        <v>61.1999999999998</v>
      </c>
      <c r="L298" s="71" t="n">
        <v>144</v>
      </c>
      <c r="M298" s="72" t="n">
        <v>32590967.76</v>
      </c>
      <c r="N298" s="72" t="n"/>
      <c r="O298" s="72" t="n">
        <v>2450661.66</v>
      </c>
      <c r="P298" s="72" t="n">
        <v>0</v>
      </c>
      <c r="Q298" s="72" t="n">
        <v>614089.61</v>
      </c>
      <c r="R298" s="72" t="n">
        <v>8550699.34</v>
      </c>
      <c r="S298" s="72" t="n">
        <v>20975517.15</v>
      </c>
      <c r="T298" s="69" t="n">
        <v>7316.54</v>
      </c>
      <c r="U298" s="69" t="n">
        <v>8400.6</v>
      </c>
      <c r="V298" s="70" t="n">
        <v>2026</v>
      </c>
      <c r="W298" s="74" t="n"/>
      <c r="X298" s="74" t="n">
        <f aca="false" ca="false" dt2D="false" dtr="false" t="normal">+(J298*15.35+K298*26.02)*12*0.85</f>
        <v>614089.6127999999</v>
      </c>
      <c r="Y298" s="74" t="e">
        <f aca="false" ca="false" dt2D="false" dtr="false" t="normal">+(J298*15.35+K298*26.02)*12*30-'[1]Приложение №1'!$S$83-'[1]Приложение №1'!$S$357-'[1]Приложение №1'!$S$780-'[4]Приложение №1'!$S$31-'[4]Приложение №1'!$S$517-'[5]Приложение №3'!$AH$37</f>
        <v>#REF!</v>
      </c>
      <c r="Z298" s="74" t="n"/>
      <c r="AA298" s="74" t="n">
        <f aca="false" ca="false" dt2D="false" dtr="false" t="normal">SUM(AB298:AP298)</f>
        <v>32590967.75555696</v>
      </c>
      <c r="AB298" s="74" t="n">
        <v>0</v>
      </c>
      <c r="AC298" s="74" t="n">
        <v>0</v>
      </c>
      <c r="AD298" s="74" t="n">
        <v>0</v>
      </c>
      <c r="AE298" s="74" t="n">
        <v>0</v>
      </c>
      <c r="AF298" s="74" t="n">
        <v>0</v>
      </c>
      <c r="AG298" s="74" t="n">
        <v>0</v>
      </c>
      <c r="AH298" s="74" t="n">
        <v>0</v>
      </c>
      <c r="AI298" s="74" t="n">
        <v>0</v>
      </c>
      <c r="AJ298" s="74" t="n">
        <v>0</v>
      </c>
      <c r="AK298" s="74" t="n">
        <v>0</v>
      </c>
      <c r="AL298" s="74" t="n">
        <v>28385233.73</v>
      </c>
      <c r="AM298" s="74" t="n">
        <v>0</v>
      </c>
      <c r="AN298" s="74" t="n">
        <v>3259096.776</v>
      </c>
      <c r="AO298" s="74" t="n">
        <v>325909.6776</v>
      </c>
      <c r="AP298" s="74" t="n">
        <v>620727.57195696</v>
      </c>
      <c r="AQ298" s="5" t="n">
        <f aca="false" ca="false" dt2D="false" dtr="false" t="normal">COUNTIF(AB298:AM298, "&gt;0")</f>
        <v>1</v>
      </c>
    </row>
    <row outlineLevel="0" r="299">
      <c r="A299" s="67" t="n">
        <f aca="false" ca="false" dt2D="false" dtr="false" t="normal">+A298+1</f>
        <v>286</v>
      </c>
      <c r="B299" s="67" t="n">
        <f aca="false" ca="false" dt2D="false" dtr="false" t="normal">+B298+1</f>
        <v>115</v>
      </c>
      <c r="C299" s="68" t="s">
        <v>69</v>
      </c>
      <c r="D299" s="67" t="s">
        <v>411</v>
      </c>
      <c r="E299" s="69" t="s">
        <v>74</v>
      </c>
      <c r="F299" s="70" t="s">
        <v>58</v>
      </c>
      <c r="G299" s="70" t="n">
        <v>9</v>
      </c>
      <c r="H299" s="70" t="n">
        <v>1</v>
      </c>
      <c r="I299" s="69" t="n">
        <v>2698.4</v>
      </c>
      <c r="J299" s="69" t="n">
        <v>2551.1</v>
      </c>
      <c r="K299" s="69" t="n">
        <v>147.3</v>
      </c>
      <c r="L299" s="71" t="n">
        <v>87</v>
      </c>
      <c r="M299" s="72" t="n">
        <v>2609055.98</v>
      </c>
      <c r="N299" s="72" t="n"/>
      <c r="O299" s="72" t="n">
        <v>0</v>
      </c>
      <c r="P299" s="72" t="n">
        <v>0</v>
      </c>
      <c r="Q299" s="72" t="n">
        <v>438519.74</v>
      </c>
      <c r="R299" s="72" t="n">
        <v>2170536.24</v>
      </c>
      <c r="S299" s="72" t="n">
        <v>0</v>
      </c>
      <c r="T299" s="69" t="n">
        <v>842.12</v>
      </c>
      <c r="U299" s="69" t="n">
        <v>966.89</v>
      </c>
      <c r="V299" s="70" t="n">
        <v>2026</v>
      </c>
      <c r="W299" s="74" t="n"/>
      <c r="X299" s="74" t="n">
        <f aca="false" ca="false" dt2D="false" dtr="false" t="normal">+(J299*15.35+K299*26.02)*12*0.85</f>
        <v>438519.7361999999</v>
      </c>
      <c r="Y299" s="74" t="e">
        <f aca="false" ca="false" dt2D="false" dtr="false" t="normal">+(J299*15.35+K299*26.02)*12*30-'[1]Приложение №1'!$S$359-'[5]Приложение №3'!$AH$38</f>
        <v>#REF!</v>
      </c>
      <c r="Z299" s="74" t="n"/>
      <c r="AA299" s="74" t="n">
        <f aca="false" ca="false" dt2D="false" dtr="false" t="normal">SUM(AB299:AP299)</f>
        <v>2609055.9779950804</v>
      </c>
      <c r="AB299" s="74" t="n">
        <v>0</v>
      </c>
      <c r="AC299" s="74" t="n">
        <v>0</v>
      </c>
      <c r="AD299" s="74" t="n">
        <v>2272367.74</v>
      </c>
      <c r="AE299" s="74" t="n">
        <v>0</v>
      </c>
      <c r="AF299" s="74" t="n">
        <v>0</v>
      </c>
      <c r="AG299" s="74" t="n">
        <v>0</v>
      </c>
      <c r="AH299" s="74" t="n">
        <v>0</v>
      </c>
      <c r="AI299" s="74" t="n">
        <v>0</v>
      </c>
      <c r="AJ299" s="74" t="n">
        <v>0</v>
      </c>
      <c r="AK299" s="74" t="n">
        <v>0</v>
      </c>
      <c r="AL299" s="74" t="n">
        <v>0</v>
      </c>
      <c r="AM299" s="74" t="n">
        <v>0</v>
      </c>
      <c r="AN299" s="74" t="n">
        <v>260905.598</v>
      </c>
      <c r="AO299" s="74" t="n">
        <v>26090.5598</v>
      </c>
      <c r="AP299" s="74" t="n">
        <v>49692.08019508</v>
      </c>
      <c r="AQ299" s="5" t="n">
        <f aca="false" ca="false" dt2D="false" dtr="false" t="normal">COUNTIF(AB299:AM299, "&gt;0")</f>
        <v>1</v>
      </c>
    </row>
    <row customHeight="true" ht="12.75" outlineLevel="0" r="300">
      <c r="A300" s="67" t="n">
        <f aca="false" ca="false" dt2D="false" dtr="false" t="normal">+A299+1</f>
        <v>287</v>
      </c>
      <c r="B300" s="67" t="n">
        <f aca="false" ca="false" dt2D="false" dtr="false" t="normal">+B299+1</f>
        <v>116</v>
      </c>
      <c r="C300" s="68" t="s">
        <v>69</v>
      </c>
      <c r="D300" s="67" t="s">
        <v>412</v>
      </c>
      <c r="E300" s="69" t="s">
        <v>74</v>
      </c>
      <c r="F300" s="70" t="s">
        <v>58</v>
      </c>
      <c r="G300" s="70" t="n">
        <v>9</v>
      </c>
      <c r="H300" s="70" t="n">
        <v>5</v>
      </c>
      <c r="I300" s="69" t="n">
        <v>11625.63</v>
      </c>
      <c r="J300" s="69" t="n">
        <v>10871.23</v>
      </c>
      <c r="K300" s="69" t="n">
        <v>754.4</v>
      </c>
      <c r="L300" s="71" t="n">
        <v>477</v>
      </c>
      <c r="M300" s="72" t="n">
        <v>11240705.39</v>
      </c>
      <c r="N300" s="72" t="n"/>
      <c r="O300" s="72" t="n">
        <v>1517783.49</v>
      </c>
      <c r="P300" s="72" t="n">
        <v>0</v>
      </c>
      <c r="Q300" s="72" t="n">
        <v>2558721.95</v>
      </c>
      <c r="R300" s="72" t="n">
        <v>5705708.62</v>
      </c>
      <c r="S300" s="72" t="n">
        <v>1458491.34</v>
      </c>
      <c r="T300" s="69" t="n">
        <v>842.12</v>
      </c>
      <c r="U300" s="69" t="n">
        <v>966.89</v>
      </c>
      <c r="V300" s="70" t="n">
        <v>2026</v>
      </c>
      <c r="W300" s="74" t="n">
        <v>656392.690000001</v>
      </c>
      <c r="X300" s="74" t="n">
        <f aca="false" ca="false" dt2D="false" dtr="false" t="normal">+(J300*15.35+K300*26.02)*12*0.85</f>
        <v>1902329.2586999997</v>
      </c>
      <c r="Y300" s="74" t="n">
        <v>16688572.2</v>
      </c>
      <c r="Z300" s="74" t="n"/>
      <c r="AA300" s="74" t="n">
        <f aca="false" ca="false" dt2D="false" dtr="false" t="normal">SUM(AB300:AP300)</f>
        <v>11240705.38775794</v>
      </c>
      <c r="AB300" s="74" t="n">
        <v>0</v>
      </c>
      <c r="AC300" s="74" t="n">
        <v>0</v>
      </c>
      <c r="AD300" s="74" t="n">
        <v>9790137.32</v>
      </c>
      <c r="AE300" s="74" t="n">
        <v>0</v>
      </c>
      <c r="AF300" s="74" t="n">
        <v>0</v>
      </c>
      <c r="AG300" s="74" t="n">
        <v>0</v>
      </c>
      <c r="AH300" s="74" t="n">
        <v>0</v>
      </c>
      <c r="AI300" s="74" t="n">
        <v>0</v>
      </c>
      <c r="AJ300" s="74" t="n">
        <v>0</v>
      </c>
      <c r="AK300" s="74" t="n">
        <v>0</v>
      </c>
      <c r="AL300" s="74" t="n">
        <v>0</v>
      </c>
      <c r="AM300" s="74" t="n">
        <v>0</v>
      </c>
      <c r="AN300" s="74" t="n">
        <v>1124070.539</v>
      </c>
      <c r="AO300" s="74" t="n">
        <v>112407.0539</v>
      </c>
      <c r="AP300" s="74" t="n">
        <v>214090.47485794</v>
      </c>
      <c r="AQ300" s="5" t="n">
        <f aca="false" ca="false" dt2D="false" dtr="false" t="normal">COUNTIF(AB300:AM300, "&gt;0")</f>
        <v>1</v>
      </c>
    </row>
    <row customHeight="true" ht="12.75" outlineLevel="0" r="301">
      <c r="A301" s="67" t="n">
        <f aca="false" ca="false" dt2D="false" dtr="false" t="normal">+A300+1</f>
        <v>288</v>
      </c>
      <c r="B301" s="67" t="n">
        <f aca="false" ca="false" dt2D="false" dtr="false" t="normal">+B300+1</f>
        <v>117</v>
      </c>
      <c r="C301" s="68" t="s">
        <v>69</v>
      </c>
      <c r="D301" s="67" t="s">
        <v>413</v>
      </c>
      <c r="E301" s="69" t="s">
        <v>74</v>
      </c>
      <c r="F301" s="70" t="s">
        <v>58</v>
      </c>
      <c r="G301" s="70" t="n">
        <v>5</v>
      </c>
      <c r="H301" s="70" t="n">
        <v>5</v>
      </c>
      <c r="I301" s="69" t="n">
        <v>7800.5</v>
      </c>
      <c r="J301" s="69" t="n">
        <v>5577.8</v>
      </c>
      <c r="K301" s="69" t="n">
        <v>2222.7</v>
      </c>
      <c r="L301" s="71" t="n">
        <v>232</v>
      </c>
      <c r="M301" s="72" t="n">
        <v>42762575.02</v>
      </c>
      <c r="N301" s="72" t="n"/>
      <c r="O301" s="72" t="n">
        <v>3186764.51</v>
      </c>
      <c r="P301" s="72" t="n">
        <v>0</v>
      </c>
      <c r="Q301" s="72" t="n">
        <v>1180833.19</v>
      </c>
      <c r="R301" s="72" t="n">
        <v>0</v>
      </c>
      <c r="S301" s="72" t="n">
        <v>38394977.32</v>
      </c>
      <c r="T301" s="69" t="n">
        <v>4828.24</v>
      </c>
      <c r="U301" s="69" t="n">
        <v>5482.03</v>
      </c>
      <c r="V301" s="70" t="n">
        <v>2026</v>
      </c>
      <c r="W301" s="74" t="n"/>
      <c r="X301" s="74" t="n">
        <f aca="false" ca="false" dt2D="false" dtr="false" t="normal">+(J301*11.55+K301*23.1)*12*0.85</f>
        <v>1180833.192</v>
      </c>
      <c r="Y301" s="74" t="n"/>
      <c r="Z301" s="74" t="n"/>
      <c r="AA301" s="74" t="n">
        <f aca="false" ca="false" dt2D="false" dtr="false" t="normal">SUM(AB301:AP301)</f>
        <v>42762575.016885206</v>
      </c>
      <c r="AB301" s="74" t="n">
        <v>0</v>
      </c>
      <c r="AC301" s="74" t="n">
        <v>0</v>
      </c>
      <c r="AD301" s="74" t="n">
        <v>0</v>
      </c>
      <c r="AE301" s="74" t="n">
        <v>0</v>
      </c>
      <c r="AF301" s="74" t="n">
        <v>0</v>
      </c>
      <c r="AG301" s="74" t="n">
        <v>0</v>
      </c>
      <c r="AH301" s="74" t="n">
        <v>0</v>
      </c>
      <c r="AI301" s="74" t="n">
        <v>0</v>
      </c>
      <c r="AJ301" s="74" t="n">
        <v>37662710.32</v>
      </c>
      <c r="AK301" s="74" t="n">
        <v>0</v>
      </c>
      <c r="AL301" s="74" t="n">
        <v>0</v>
      </c>
      <c r="AM301" s="74" t="n">
        <v>0</v>
      </c>
      <c r="AN301" s="74" t="n">
        <v>3848631.7518</v>
      </c>
      <c r="AO301" s="74" t="n">
        <v>427625.7502</v>
      </c>
      <c r="AP301" s="74" t="n">
        <v>823607.1948852</v>
      </c>
      <c r="AQ301" s="5" t="n">
        <f aca="false" ca="false" dt2D="false" dtr="false" t="normal">COUNTIF(AB301:AM301, "&gt;0")</f>
        <v>1</v>
      </c>
    </row>
    <row outlineLevel="0" r="302">
      <c r="A302" s="67" t="n">
        <f aca="false" ca="false" dt2D="false" dtr="false" t="normal">+A301+1</f>
        <v>289</v>
      </c>
      <c r="B302" s="67" t="n">
        <f aca="false" ca="false" dt2D="false" dtr="false" t="normal">+B301+1</f>
        <v>118</v>
      </c>
      <c r="C302" s="68" t="s">
        <v>69</v>
      </c>
      <c r="D302" s="67" t="s">
        <v>414</v>
      </c>
      <c r="E302" s="69" t="s">
        <v>381</v>
      </c>
      <c r="F302" s="70" t="s">
        <v>58</v>
      </c>
      <c r="G302" s="70" t="n">
        <v>9</v>
      </c>
      <c r="H302" s="70" t="n">
        <v>1</v>
      </c>
      <c r="I302" s="69" t="n">
        <v>2475.7</v>
      </c>
      <c r="J302" s="69" t="n">
        <v>2475.7</v>
      </c>
      <c r="K302" s="69" t="n">
        <v>0</v>
      </c>
      <c r="L302" s="71" t="n">
        <v>81</v>
      </c>
      <c r="M302" s="72" t="n">
        <v>2393729.57</v>
      </c>
      <c r="N302" s="72" t="n"/>
      <c r="O302" s="72" t="n">
        <v>0</v>
      </c>
      <c r="P302" s="72" t="n">
        <v>0</v>
      </c>
      <c r="Q302" s="72" t="n">
        <v>387620.35</v>
      </c>
      <c r="R302" s="72" t="n">
        <v>2006109.22</v>
      </c>
      <c r="S302" s="72" t="n">
        <v>0</v>
      </c>
      <c r="T302" s="69" t="n">
        <v>842.12</v>
      </c>
      <c r="U302" s="69" t="n">
        <v>966.89</v>
      </c>
      <c r="V302" s="70" t="n">
        <v>2026</v>
      </c>
      <c r="W302" s="74" t="n"/>
      <c r="X302" s="74" t="n">
        <f aca="false" ca="false" dt2D="false" dtr="false" t="normal">+(J302*15.35+K302*26.02)*12*0.85</f>
        <v>387620.34899999993</v>
      </c>
      <c r="Y302" s="74" t="e">
        <f aca="false" ca="false" dt2D="false" dtr="false" t="normal">+(J302*15.35+K302*26.02)*12*30-'[1]Приложение №1'!$S$523-'[4]Приложение №1'!$S$217-'[5]Приложение №3'!$AH$128</f>
        <v>#REF!</v>
      </c>
      <c r="Z302" s="74" t="n"/>
      <c r="AA302" s="74" t="n">
        <f aca="false" ca="false" dt2D="false" dtr="false" t="normal">SUM(AB302:AP302)</f>
        <v>2393729.5660902206</v>
      </c>
      <c r="AB302" s="74" t="n">
        <v>0</v>
      </c>
      <c r="AC302" s="74" t="n">
        <v>0</v>
      </c>
      <c r="AD302" s="74" t="n">
        <v>2084828.34</v>
      </c>
      <c r="AE302" s="74" t="n">
        <v>0</v>
      </c>
      <c r="AF302" s="74" t="n">
        <v>0</v>
      </c>
      <c r="AG302" s="74" t="n">
        <v>0</v>
      </c>
      <c r="AH302" s="74" t="n">
        <v>0</v>
      </c>
      <c r="AI302" s="74" t="n">
        <v>0</v>
      </c>
      <c r="AJ302" s="74" t="n">
        <v>0</v>
      </c>
      <c r="AK302" s="74" t="n">
        <v>0</v>
      </c>
      <c r="AL302" s="74" t="n">
        <v>0</v>
      </c>
      <c r="AM302" s="74" t="n">
        <v>0</v>
      </c>
      <c r="AN302" s="74" t="n">
        <v>239372.957</v>
      </c>
      <c r="AO302" s="74" t="n">
        <v>23937.2957</v>
      </c>
      <c r="AP302" s="74" t="n">
        <v>45590.97339022</v>
      </c>
      <c r="AQ302" s="5" t="n">
        <f aca="false" ca="false" dt2D="false" dtr="false" t="normal">COUNTIF(AB302:AM302, "&gt;0")</f>
        <v>1</v>
      </c>
    </row>
    <row customHeight="true" ht="12.75" outlineLevel="0" r="303">
      <c r="A303" s="67" t="n">
        <f aca="false" ca="false" dt2D="false" dtr="false" t="normal">+A302+1</f>
        <v>290</v>
      </c>
      <c r="B303" s="67" t="n">
        <f aca="false" ca="false" dt2D="false" dtr="false" t="normal">+B302+1</f>
        <v>119</v>
      </c>
      <c r="C303" s="68" t="s">
        <v>69</v>
      </c>
      <c r="D303" s="67" t="s">
        <v>415</v>
      </c>
      <c r="E303" s="69" t="s">
        <v>114</v>
      </c>
      <c r="F303" s="70" t="s">
        <v>58</v>
      </c>
      <c r="G303" s="70" t="n">
        <v>9</v>
      </c>
      <c r="H303" s="70" t="n">
        <v>3</v>
      </c>
      <c r="I303" s="69" t="n">
        <v>5572.2</v>
      </c>
      <c r="J303" s="69" t="n">
        <v>5290.8</v>
      </c>
      <c r="K303" s="69" t="n">
        <v>281.4</v>
      </c>
      <c r="L303" s="71" t="n">
        <v>229</v>
      </c>
      <c r="M303" s="72" t="n">
        <v>7890290.92</v>
      </c>
      <c r="N303" s="72" t="n"/>
      <c r="O303" s="72" t="n">
        <v>0</v>
      </c>
      <c r="P303" s="72" t="n">
        <v>0</v>
      </c>
      <c r="Q303" s="72" t="n">
        <v>903065.24</v>
      </c>
      <c r="R303" s="72" t="n">
        <v>6987225.67</v>
      </c>
      <c r="S303" s="72" t="n">
        <v>0</v>
      </c>
      <c r="T303" s="69" t="n">
        <v>1247.14</v>
      </c>
      <c r="U303" s="69" t="n">
        <v>1416.01</v>
      </c>
      <c r="V303" s="70" t="n">
        <v>2026</v>
      </c>
      <c r="W303" s="74" t="n"/>
      <c r="X303" s="74" t="n">
        <f aca="false" ca="false" dt2D="false" dtr="false" t="normal">+(J303*15.35+K303*26.02)*12*0.85</f>
        <v>903065.2416</v>
      </c>
      <c r="Y303" s="74" t="e">
        <f aca="false" ca="false" dt2D="false" dtr="false" t="normal">+(J303*15.35+K303*26.02)*12*30-'[1]Приложение №1'!$S$202-'[1]Приложение №1'!$S$366-'[1]Приложение №1'!$S$787</f>
        <v>#REF!</v>
      </c>
      <c r="Z303" s="74" t="n"/>
      <c r="AA303" s="74" t="n">
        <f aca="false" ca="false" dt2D="false" dtr="false" t="normal">SUM(AB303:AP303)</f>
        <v>7890290.915119199</v>
      </c>
      <c r="AB303" s="74" t="n">
        <v>0</v>
      </c>
      <c r="AC303" s="74" t="n">
        <v>0</v>
      </c>
      <c r="AD303" s="74" t="n">
        <v>0</v>
      </c>
      <c r="AE303" s="74" t="n">
        <v>0</v>
      </c>
      <c r="AF303" s="74" t="n">
        <v>0</v>
      </c>
      <c r="AG303" s="74" t="n">
        <v>0</v>
      </c>
      <c r="AH303" s="74" t="n">
        <v>0</v>
      </c>
      <c r="AI303" s="74" t="n">
        <v>0</v>
      </c>
      <c r="AJ303" s="74" t="n">
        <v>6949294.82</v>
      </c>
      <c r="AK303" s="74" t="n">
        <v>0</v>
      </c>
      <c r="AL303" s="74" t="n">
        <v>0</v>
      </c>
      <c r="AM303" s="74" t="n">
        <v>0</v>
      </c>
      <c r="AN303" s="74" t="n">
        <v>710126.1828</v>
      </c>
      <c r="AO303" s="74" t="n">
        <v>78902.9092</v>
      </c>
      <c r="AP303" s="74" t="n">
        <v>151967.0031192</v>
      </c>
      <c r="AQ303" s="5" t="n">
        <f aca="false" ca="false" dt2D="false" dtr="false" t="normal">COUNTIF(AB303:AM303, "&gt;0")</f>
        <v>1</v>
      </c>
    </row>
    <row customHeight="true" ht="12.75" outlineLevel="0" r="304">
      <c r="A304" s="67" t="n">
        <f aca="false" ca="false" dt2D="false" dtr="false" t="normal">+A303+1</f>
        <v>291</v>
      </c>
      <c r="B304" s="67" t="n">
        <f aca="false" ca="false" dt2D="false" dtr="false" t="normal">+B303+1</f>
        <v>120</v>
      </c>
      <c r="C304" s="68" t="s">
        <v>69</v>
      </c>
      <c r="D304" s="67" t="s">
        <v>416</v>
      </c>
      <c r="E304" s="69" t="s">
        <v>83</v>
      </c>
      <c r="F304" s="70" t="s">
        <v>58</v>
      </c>
      <c r="G304" s="70" t="n">
        <v>9</v>
      </c>
      <c r="H304" s="70" t="n">
        <v>1</v>
      </c>
      <c r="I304" s="69" t="n">
        <v>2433.8</v>
      </c>
      <c r="J304" s="69" t="n">
        <v>2221.3</v>
      </c>
      <c r="K304" s="69" t="n">
        <v>212.5</v>
      </c>
      <c r="L304" s="71" t="n">
        <v>118</v>
      </c>
      <c r="M304" s="72" t="n">
        <v>3446285.14</v>
      </c>
      <c r="N304" s="72" t="n"/>
      <c r="O304" s="72" t="n">
        <v>0</v>
      </c>
      <c r="P304" s="72" t="n">
        <v>0</v>
      </c>
      <c r="Q304" s="72" t="n">
        <v>404187.29</v>
      </c>
      <c r="R304" s="72" t="n">
        <v>3042097.84</v>
      </c>
      <c r="S304" s="72" t="n">
        <v>0</v>
      </c>
      <c r="T304" s="69" t="n">
        <v>1247.14</v>
      </c>
      <c r="U304" s="69" t="n">
        <v>1416.01</v>
      </c>
      <c r="V304" s="70" t="n">
        <v>2026</v>
      </c>
      <c r="W304" s="74" t="n"/>
      <c r="X304" s="74" t="n">
        <f aca="false" ca="false" dt2D="false" dtr="false" t="normal">+(J304*15.35+K304*26.02)*12*0.85</f>
        <v>404187.291</v>
      </c>
      <c r="Y304" s="74" t="e">
        <f aca="false" ca="false" dt2D="false" dtr="false" t="normal">+(J304*15.35+K304*26.02)*12*30-'[1]Приложение №1'!$S$203</f>
        <v>#REF!</v>
      </c>
      <c r="Z304" s="74" t="n"/>
      <c r="AA304" s="74" t="n">
        <f aca="false" ca="false" dt2D="false" dtr="false" t="normal">SUM(AB304:AP304)</f>
        <v>3446285.1357964</v>
      </c>
      <c r="AB304" s="74" t="n">
        <v>0</v>
      </c>
      <c r="AC304" s="74" t="n">
        <v>0</v>
      </c>
      <c r="AD304" s="74" t="n">
        <v>0</v>
      </c>
      <c r="AE304" s="74" t="n">
        <v>0</v>
      </c>
      <c r="AF304" s="74" t="n">
        <v>0</v>
      </c>
      <c r="AG304" s="74" t="n">
        <v>0</v>
      </c>
      <c r="AH304" s="74" t="n">
        <v>0</v>
      </c>
      <c r="AI304" s="74" t="n">
        <v>0</v>
      </c>
      <c r="AJ304" s="74" t="n">
        <v>3035281.17</v>
      </c>
      <c r="AK304" s="74" t="n">
        <v>0</v>
      </c>
      <c r="AL304" s="74" t="n">
        <v>0</v>
      </c>
      <c r="AM304" s="74" t="n">
        <v>0</v>
      </c>
      <c r="AN304" s="74" t="n">
        <v>310165.6626</v>
      </c>
      <c r="AO304" s="74" t="n">
        <v>34462.8514</v>
      </c>
      <c r="AP304" s="74" t="n">
        <v>66375.4517964</v>
      </c>
      <c r="AQ304" s="5" t="n">
        <f aca="false" ca="false" dt2D="false" dtr="false" t="normal">COUNTIF(AB304:AM304, "&gt;0")</f>
        <v>1</v>
      </c>
    </row>
    <row customHeight="true" ht="12.75" outlineLevel="0" r="305">
      <c r="A305" s="67" t="n">
        <f aca="false" ca="false" dt2D="false" dtr="false" t="normal">+A304+1</f>
        <v>292</v>
      </c>
      <c r="B305" s="67" t="n">
        <f aca="false" ca="false" dt2D="false" dtr="false" t="normal">+B304+1</f>
        <v>121</v>
      </c>
      <c r="C305" s="68" t="s">
        <v>69</v>
      </c>
      <c r="D305" s="67" t="s">
        <v>417</v>
      </c>
      <c r="E305" s="69" t="s">
        <v>107</v>
      </c>
      <c r="F305" s="70" t="s">
        <v>58</v>
      </c>
      <c r="G305" s="70" t="n">
        <v>10</v>
      </c>
      <c r="H305" s="70" t="n">
        <v>1</v>
      </c>
      <c r="I305" s="69" t="n">
        <v>3056.5</v>
      </c>
      <c r="J305" s="69" t="n">
        <v>3056.5</v>
      </c>
      <c r="K305" s="69" t="n">
        <v>0</v>
      </c>
      <c r="L305" s="71" t="n">
        <v>113</v>
      </c>
      <c r="M305" s="72" t="n">
        <v>4328034.57</v>
      </c>
      <c r="N305" s="72" t="n"/>
      <c r="O305" s="72" t="n">
        <v>0</v>
      </c>
      <c r="P305" s="72" t="n">
        <v>0</v>
      </c>
      <c r="Q305" s="72" t="n">
        <v>478556.21</v>
      </c>
      <c r="R305" s="72" t="n">
        <v>3849478.37</v>
      </c>
      <c r="S305" s="72" t="n">
        <v>0</v>
      </c>
      <c r="T305" s="69" t="n">
        <v>1247.14</v>
      </c>
      <c r="U305" s="69" t="n">
        <v>1416.01</v>
      </c>
      <c r="V305" s="70" t="n">
        <v>2026</v>
      </c>
      <c r="W305" s="74" t="n"/>
      <c r="X305" s="74" t="n">
        <f aca="false" ca="false" dt2D="false" dtr="false" t="normal">+(J305*15.35+K305*26.02)*12*0.85</f>
        <v>478556.205</v>
      </c>
      <c r="Y305" s="74" t="e">
        <f aca="false" ca="false" dt2D="false" dtr="false" t="normal">+(J305*15.35+K305*26.02)*12*30-'[1]Приложение №1'!$S$372</f>
        <v>#REF!</v>
      </c>
      <c r="Z305" s="74" t="n"/>
      <c r="AA305" s="74" t="n">
        <f aca="false" ca="false" dt2D="false" dtr="false" t="normal">SUM(AB305:AP305)</f>
        <v>4328034.5728182</v>
      </c>
      <c r="AB305" s="74" t="n">
        <v>0</v>
      </c>
      <c r="AC305" s="74" t="n">
        <v>0</v>
      </c>
      <c r="AD305" s="74" t="n">
        <v>0</v>
      </c>
      <c r="AE305" s="74" t="n">
        <v>0</v>
      </c>
      <c r="AF305" s="74" t="n">
        <v>0</v>
      </c>
      <c r="AG305" s="74" t="n">
        <v>0</v>
      </c>
      <c r="AH305" s="74" t="n">
        <v>0</v>
      </c>
      <c r="AI305" s="74" t="n">
        <v>0</v>
      </c>
      <c r="AJ305" s="74" t="n">
        <v>3811873.17</v>
      </c>
      <c r="AK305" s="74" t="n">
        <v>0</v>
      </c>
      <c r="AL305" s="74" t="n">
        <v>0</v>
      </c>
      <c r="AM305" s="74" t="n">
        <v>0</v>
      </c>
      <c r="AN305" s="74" t="n">
        <v>389523.1113</v>
      </c>
      <c r="AO305" s="74" t="n">
        <v>43280.3457</v>
      </c>
      <c r="AP305" s="74" t="n">
        <v>83357.9458182</v>
      </c>
      <c r="AQ305" s="5" t="n">
        <f aca="false" ca="false" dt2D="false" dtr="false" t="normal">COUNTIF(AB305:AM305, "&gt;0")</f>
        <v>1</v>
      </c>
    </row>
    <row outlineLevel="0" r="306">
      <c r="A306" s="67" t="n">
        <f aca="false" ca="false" dt2D="false" dtr="false" t="normal">+A305+1</f>
        <v>293</v>
      </c>
      <c r="B306" s="67" t="n">
        <f aca="false" ca="false" dt2D="false" dtr="false" t="normal">+B305+1</f>
        <v>122</v>
      </c>
      <c r="C306" s="68" t="s">
        <v>69</v>
      </c>
      <c r="D306" s="67" t="s">
        <v>418</v>
      </c>
      <c r="E306" s="69" t="s">
        <v>76</v>
      </c>
      <c r="F306" s="70" t="s">
        <v>58</v>
      </c>
      <c r="G306" s="70" t="n">
        <v>9</v>
      </c>
      <c r="H306" s="70" t="n">
        <v>1</v>
      </c>
      <c r="I306" s="69" t="n">
        <v>2497.3</v>
      </c>
      <c r="J306" s="69" t="n">
        <v>2204.5</v>
      </c>
      <c r="K306" s="69" t="n">
        <v>292.8</v>
      </c>
      <c r="L306" s="71" t="n">
        <v>65</v>
      </c>
      <c r="M306" s="72" t="n">
        <v>2414614.4</v>
      </c>
      <c r="N306" s="72" t="n"/>
      <c r="O306" s="72" t="n">
        <v>0</v>
      </c>
      <c r="P306" s="72" t="n">
        <v>0</v>
      </c>
      <c r="Q306" s="72" t="n">
        <v>422868.86</v>
      </c>
      <c r="R306" s="72" t="n">
        <v>1991745.54</v>
      </c>
      <c r="S306" s="72" t="n">
        <v>0</v>
      </c>
      <c r="T306" s="69" t="n">
        <v>842.12</v>
      </c>
      <c r="U306" s="69" t="n">
        <v>966.89</v>
      </c>
      <c r="V306" s="70" t="n">
        <v>2026</v>
      </c>
      <c r="W306" s="74" t="n"/>
      <c r="X306" s="74" t="n">
        <f aca="false" ca="false" dt2D="false" dtr="false" t="normal">+(J306*15.35+K306*26.02)*12*0.85</f>
        <v>422868.8562</v>
      </c>
      <c r="Y306" s="74" t="e">
        <f aca="false" ca="false" dt2D="false" dtr="false" t="normal">+(J306*15.35+K306*26.02)*12*30-'[1]Приложение №1'!$S$525-'[4]Приложение №1'!$S$527-'[5]Приложение №3'!$AH$124</f>
        <v>#REF!</v>
      </c>
      <c r="Z306" s="74" t="n"/>
      <c r="AA306" s="74" t="n">
        <f aca="false" ca="false" dt2D="false" dtr="false" t="normal">SUM(AB306:AP306)</f>
        <v>2414614.3998624</v>
      </c>
      <c r="AB306" s="74" t="n">
        <v>0</v>
      </c>
      <c r="AC306" s="74" t="n">
        <v>0</v>
      </c>
      <c r="AD306" s="74" t="n">
        <v>2103018.07</v>
      </c>
      <c r="AE306" s="74" t="n">
        <v>0</v>
      </c>
      <c r="AF306" s="74" t="n">
        <v>0</v>
      </c>
      <c r="AG306" s="74" t="n">
        <v>0</v>
      </c>
      <c r="AH306" s="74" t="n">
        <v>0</v>
      </c>
      <c r="AI306" s="74" t="n">
        <v>0</v>
      </c>
      <c r="AJ306" s="74" t="n">
        <v>0</v>
      </c>
      <c r="AK306" s="74" t="n">
        <v>0</v>
      </c>
      <c r="AL306" s="74" t="n">
        <v>0</v>
      </c>
      <c r="AM306" s="74" t="n">
        <v>0</v>
      </c>
      <c r="AN306" s="74" t="n">
        <v>241461.44</v>
      </c>
      <c r="AO306" s="74" t="n">
        <v>24146.144</v>
      </c>
      <c r="AP306" s="74" t="n">
        <v>45988.7458624</v>
      </c>
      <c r="AQ306" s="5" t="n">
        <f aca="false" ca="false" dt2D="false" dtr="false" t="normal">COUNTIF(AB306:AM306, "&gt;0")</f>
        <v>1</v>
      </c>
    </row>
    <row customHeight="true" ht="12.75" outlineLevel="0" r="307">
      <c r="A307" s="67" t="n">
        <f aca="false" ca="false" dt2D="false" dtr="false" t="normal">+A306+1</f>
        <v>294</v>
      </c>
      <c r="B307" s="67" t="n">
        <f aca="false" ca="false" dt2D="false" dtr="false" t="normal">+B306+1</f>
        <v>123</v>
      </c>
      <c r="C307" s="68" t="s">
        <v>69</v>
      </c>
      <c r="D307" s="67" t="s">
        <v>419</v>
      </c>
      <c r="E307" s="69" t="s">
        <v>76</v>
      </c>
      <c r="F307" s="70" t="s">
        <v>58</v>
      </c>
      <c r="G307" s="70" t="n">
        <v>9</v>
      </c>
      <c r="H307" s="70" t="n">
        <v>3</v>
      </c>
      <c r="I307" s="69" t="n">
        <v>12018.2</v>
      </c>
      <c r="J307" s="69" t="n">
        <v>11509.6</v>
      </c>
      <c r="K307" s="69" t="n">
        <v>508.6</v>
      </c>
      <c r="L307" s="71" t="n">
        <v>416</v>
      </c>
      <c r="M307" s="72" t="n">
        <v>201798076.92</v>
      </c>
      <c r="N307" s="72" t="n"/>
      <c r="O307" s="72" t="n">
        <v>15468375.56</v>
      </c>
      <c r="P307" s="72" t="n">
        <v>0</v>
      </c>
      <c r="Q307" s="72" t="n">
        <v>1937042.55</v>
      </c>
      <c r="R307" s="72" t="n">
        <v>68366207.52</v>
      </c>
      <c r="S307" s="72" t="n">
        <v>116026451.3</v>
      </c>
      <c r="T307" s="69" t="n">
        <v>14668.08</v>
      </c>
      <c r="U307" s="69" t="n">
        <v>16791.04</v>
      </c>
      <c r="V307" s="70" t="n">
        <v>2026</v>
      </c>
      <c r="W307" s="74" t="n"/>
      <c r="X307" s="74" t="n">
        <f aca="false" ca="false" dt2D="false" dtr="false" t="normal">+(J307*15.35+K307*26.02)*12*0.85</f>
        <v>1937042.5464</v>
      </c>
      <c r="Y307" s="74" t="n">
        <f aca="false" ca="false" dt2D="false" dtr="false" t="normal">+(J307*15.35+K307*26.02)*12*30</f>
        <v>68366207.52000001</v>
      </c>
      <c r="Z307" s="74" t="n"/>
      <c r="AA307" s="74" t="n">
        <f aca="false" ca="false" dt2D="false" dtr="false" t="normal">SUM(AB307:AP307)</f>
        <v>201798076.92496884</v>
      </c>
      <c r="AB307" s="74" t="n">
        <v>34248276.68</v>
      </c>
      <c r="AC307" s="74" t="n">
        <v>13702532.25</v>
      </c>
      <c r="AD307" s="74" t="n">
        <v>10120727.08</v>
      </c>
      <c r="AE307" s="74" t="n">
        <v>6467596.09</v>
      </c>
      <c r="AF307" s="74" t="n">
        <v>0</v>
      </c>
      <c r="AG307" s="74" t="n">
        <v>0</v>
      </c>
      <c r="AH307" s="74" t="n">
        <v>0</v>
      </c>
      <c r="AI307" s="74" t="n">
        <v>0</v>
      </c>
      <c r="AJ307" s="74" t="n">
        <v>0</v>
      </c>
      <c r="AK307" s="74" t="n">
        <v>23813210.72</v>
      </c>
      <c r="AL307" s="74" t="n">
        <v>87931595.03</v>
      </c>
      <c r="AM307" s="74" t="n">
        <v>0</v>
      </c>
      <c r="AN307" s="74" t="n">
        <v>19641185.6201</v>
      </c>
      <c r="AO307" s="74" t="n">
        <v>2017980.7693</v>
      </c>
      <c r="AP307" s="74" t="n">
        <v>3854972.68556884</v>
      </c>
      <c r="AQ307" s="5" t="n">
        <f aca="false" ca="false" dt2D="false" dtr="false" t="normal">COUNTIF(AB307:AM307, "&gt;0")</f>
        <v>6</v>
      </c>
    </row>
    <row customHeight="true" ht="12.75" outlineLevel="0" r="308">
      <c r="A308" s="67" t="n">
        <f aca="false" ca="false" dt2D="false" dtr="false" t="normal">+A307+1</f>
        <v>295</v>
      </c>
      <c r="B308" s="67" t="n">
        <f aca="false" ca="false" dt2D="false" dtr="false" t="normal">+B307+1</f>
        <v>124</v>
      </c>
      <c r="C308" s="68" t="s">
        <v>69</v>
      </c>
      <c r="D308" s="67" t="s">
        <v>420</v>
      </c>
      <c r="E308" s="69" t="s">
        <v>192</v>
      </c>
      <c r="F308" s="70" t="s">
        <v>58</v>
      </c>
      <c r="G308" s="70" t="n">
        <v>9</v>
      </c>
      <c r="H308" s="70" t="n">
        <v>1</v>
      </c>
      <c r="I308" s="69" t="n">
        <v>2885</v>
      </c>
      <c r="J308" s="69" t="n">
        <v>2757.9</v>
      </c>
      <c r="K308" s="69" t="n">
        <v>127.1</v>
      </c>
      <c r="L308" s="71" t="n">
        <v>93</v>
      </c>
      <c r="M308" s="72" t="n">
        <v>17643015.55</v>
      </c>
      <c r="N308" s="72" t="n"/>
      <c r="O308" s="72" t="n">
        <v>1316457.07</v>
      </c>
      <c r="P308" s="72" t="n">
        <v>0</v>
      </c>
      <c r="Q308" s="72" t="n">
        <v>465537.25</v>
      </c>
      <c r="R308" s="72" t="n">
        <v>14670336.28</v>
      </c>
      <c r="S308" s="72" t="n">
        <v>1190684.95</v>
      </c>
      <c r="T308" s="69" t="n">
        <v>5370.12</v>
      </c>
      <c r="U308" s="69" t="n">
        <v>6115.43</v>
      </c>
      <c r="V308" s="70" t="n">
        <v>2026</v>
      </c>
      <c r="W308" s="74" t="n"/>
      <c r="X308" s="74" t="n">
        <f aca="false" ca="false" dt2D="false" dtr="false" t="normal">+(J308*15.35+K308*26.02)*12*0.85</f>
        <v>465537.25139999995</v>
      </c>
      <c r="Y308" s="74" t="e">
        <f aca="false" ca="false" dt2D="false" dtr="false" t="normal">+(J308*15.35+K308*26.02)*12*30-'[1]Приложение №1'!$S$82-'[1]Приложение №1'!$S$779-'[4]Приложение №1'!$S$514</f>
        <v>#REF!</v>
      </c>
      <c r="Z308" s="74" t="n"/>
      <c r="AA308" s="74" t="n">
        <f aca="false" ca="false" dt2D="false" dtr="false" t="normal">SUM(AB308:AP308)</f>
        <v>17643015.551776096</v>
      </c>
      <c r="AB308" s="74" t="n">
        <v>8221387.42</v>
      </c>
      <c r="AC308" s="74" t="n">
        <v>3289328.31</v>
      </c>
      <c r="AD308" s="74" t="n">
        <v>2429506.72</v>
      </c>
      <c r="AE308" s="74" t="n">
        <v>1552563.17</v>
      </c>
      <c r="AF308" s="74" t="n">
        <v>0</v>
      </c>
      <c r="AG308" s="74" t="n">
        <v>0</v>
      </c>
      <c r="AH308" s="74" t="n">
        <v>0</v>
      </c>
      <c r="AI308" s="74" t="n">
        <v>0</v>
      </c>
      <c r="AJ308" s="74" t="n">
        <v>0</v>
      </c>
      <c r="AK308" s="74" t="n">
        <v>0</v>
      </c>
      <c r="AL308" s="74" t="n">
        <v>0</v>
      </c>
      <c r="AM308" s="74" t="n">
        <v>0</v>
      </c>
      <c r="AN308" s="74" t="n">
        <v>1635003.933</v>
      </c>
      <c r="AO308" s="74" t="n">
        <v>176430.1555</v>
      </c>
      <c r="AP308" s="74" t="n">
        <v>338795.8432761</v>
      </c>
      <c r="AQ308" s="5" t="n">
        <f aca="false" ca="false" dt2D="false" dtr="false" t="normal">COUNTIF(AB308:AM308, "&gt;0")</f>
        <v>4</v>
      </c>
    </row>
    <row customHeight="true" ht="12.75" outlineLevel="0" r="309">
      <c r="A309" s="67" t="n">
        <f aca="false" ca="false" dt2D="false" dtr="false" t="normal">+A308+1</f>
        <v>296</v>
      </c>
      <c r="B309" s="67" t="n">
        <f aca="false" ca="false" dt2D="false" dtr="false" t="normal">+B308+1</f>
        <v>125</v>
      </c>
      <c r="C309" s="68" t="s">
        <v>69</v>
      </c>
      <c r="D309" s="67" t="s">
        <v>421</v>
      </c>
      <c r="E309" s="69" t="s">
        <v>74</v>
      </c>
      <c r="F309" s="70" t="s">
        <v>58</v>
      </c>
      <c r="G309" s="70" t="n">
        <v>9</v>
      </c>
      <c r="H309" s="70" t="n">
        <v>1</v>
      </c>
      <c r="I309" s="69" t="n">
        <v>2669</v>
      </c>
      <c r="J309" s="69" t="n">
        <v>2518.7</v>
      </c>
      <c r="K309" s="69" t="n">
        <v>150.3</v>
      </c>
      <c r="L309" s="71" t="n">
        <v>112</v>
      </c>
      <c r="M309" s="72" t="n">
        <v>13345266.9</v>
      </c>
      <c r="N309" s="72" t="n"/>
      <c r="O309" s="72" t="n">
        <v>495489.12</v>
      </c>
      <c r="P309" s="72" t="n">
        <v>0</v>
      </c>
      <c r="Q309" s="72" t="n">
        <v>434243.08</v>
      </c>
      <c r="R309" s="72" t="n">
        <v>12083392.97</v>
      </c>
      <c r="S309" s="72" t="n">
        <v>332141.74</v>
      </c>
      <c r="T309" s="69" t="n">
        <v>4368.71</v>
      </c>
      <c r="U309" s="69" t="n">
        <v>5000.1</v>
      </c>
      <c r="V309" s="70" t="n">
        <v>2026</v>
      </c>
      <c r="W309" s="74" t="n"/>
      <c r="X309" s="74" t="n">
        <f aca="false" ca="false" dt2D="false" dtr="false" t="normal">+(J309*15.35+K309*26.02)*12*0.85</f>
        <v>434243.08019999997</v>
      </c>
      <c r="Y309" s="74" t="e">
        <f aca="false" ca="false" dt2D="false" dtr="false" t="normal">+(J309*15.35+K309*26.02)*12*30-'[3]Приложение №1'!$S$621-'[2]Приложение №3'!$AI$40</f>
        <v>#REF!</v>
      </c>
      <c r="Z309" s="74" t="n"/>
      <c r="AA309" s="74" t="n">
        <f aca="false" ca="false" dt2D="false" dtr="false" t="normal">SUM(AB309:AP309)</f>
        <v>13345266.90224506</v>
      </c>
      <c r="AB309" s="74" t="n">
        <v>0</v>
      </c>
      <c r="AC309" s="74" t="n">
        <v>3043056.25</v>
      </c>
      <c r="AD309" s="74" t="n">
        <v>0</v>
      </c>
      <c r="AE309" s="74" t="n">
        <v>0</v>
      </c>
      <c r="AF309" s="74" t="n">
        <v>0</v>
      </c>
      <c r="AG309" s="74" t="n">
        <v>0</v>
      </c>
      <c r="AH309" s="74" t="n">
        <v>0</v>
      </c>
      <c r="AI309" s="74" t="n">
        <v>0</v>
      </c>
      <c r="AJ309" s="74" t="n">
        <v>3328607.71</v>
      </c>
      <c r="AK309" s="74" t="n">
        <v>5288434.16</v>
      </c>
      <c r="AL309" s="74" t="n">
        <v>0</v>
      </c>
      <c r="AM309" s="74" t="n">
        <v>0</v>
      </c>
      <c r="AN309" s="74" t="n">
        <v>1296733.3831</v>
      </c>
      <c r="AO309" s="74" t="n">
        <v>133452.669</v>
      </c>
      <c r="AP309" s="74" t="n">
        <v>254982.73014506</v>
      </c>
      <c r="AQ309" s="5" t="n">
        <f aca="false" ca="false" dt2D="false" dtr="false" t="normal">COUNTIF(AB309:AM309, "&gt;0")</f>
        <v>3</v>
      </c>
    </row>
    <row customHeight="true" ht="12.75" outlineLevel="0" r="310">
      <c r="A310" s="67" t="n">
        <f aca="false" ca="false" dt2D="false" dtr="false" t="normal">+A309+1</f>
        <v>297</v>
      </c>
      <c r="B310" s="67" t="n">
        <f aca="false" ca="false" dt2D="false" dtr="false" t="normal">+B309+1</f>
        <v>126</v>
      </c>
      <c r="C310" s="68" t="s">
        <v>69</v>
      </c>
      <c r="D310" s="67" t="s">
        <v>422</v>
      </c>
      <c r="E310" s="69" t="s">
        <v>76</v>
      </c>
      <c r="F310" s="70" t="s">
        <v>58</v>
      </c>
      <c r="G310" s="70" t="n">
        <v>9</v>
      </c>
      <c r="H310" s="70" t="n">
        <v>1</v>
      </c>
      <c r="I310" s="69" t="n">
        <v>2452.7</v>
      </c>
      <c r="J310" s="69" t="n">
        <v>2452.7</v>
      </c>
      <c r="K310" s="69" t="n">
        <v>0</v>
      </c>
      <c r="L310" s="71" t="n">
        <v>98</v>
      </c>
      <c r="M310" s="72" t="n">
        <v>13693227.88</v>
      </c>
      <c r="N310" s="72" t="n"/>
      <c r="O310" s="72" t="n">
        <v>0</v>
      </c>
      <c r="P310" s="72" t="n">
        <v>0</v>
      </c>
      <c r="Q310" s="72" t="n">
        <v>1331793.67</v>
      </c>
      <c r="R310" s="72" t="n">
        <v>12361434.21</v>
      </c>
      <c r="S310" s="72" t="n">
        <v>0</v>
      </c>
      <c r="T310" s="69" t="n">
        <v>4938.95</v>
      </c>
      <c r="U310" s="69" t="n">
        <v>5582.92</v>
      </c>
      <c r="V310" s="70" t="n">
        <v>2026</v>
      </c>
      <c r="W310" s="74" t="n">
        <v>947774.43</v>
      </c>
      <c r="X310" s="74" t="n">
        <f aca="false" ca="false" dt2D="false" dtr="false" t="normal">+(J310*15.35+K310*26.02)*12*0.85</f>
        <v>384019.23899999994</v>
      </c>
      <c r="Y310" s="74" t="n">
        <f aca="false" ca="false" dt2D="false" dtr="false" t="normal">+(J310*15.35+K310*26.02)*12*30</f>
        <v>13553620.2</v>
      </c>
      <c r="Z310" s="74" t="n"/>
      <c r="AA310" s="74" t="n">
        <f aca="false" ca="false" dt2D="false" dtr="false" t="normal">SUM(AB310:AP310)</f>
        <v>13693227.8778301</v>
      </c>
      <c r="AB310" s="74" t="n">
        <v>6989461.66</v>
      </c>
      <c r="AC310" s="74" t="n">
        <v>0</v>
      </c>
      <c r="AD310" s="74" t="n">
        <v>2065459.66</v>
      </c>
      <c r="AE310" s="74" t="n">
        <v>0</v>
      </c>
      <c r="AF310" s="74" t="n">
        <v>0</v>
      </c>
      <c r="AG310" s="74" t="n">
        <v>0</v>
      </c>
      <c r="AH310" s="74" t="n">
        <v>0</v>
      </c>
      <c r="AI310" s="74" t="n">
        <v>0</v>
      </c>
      <c r="AJ310" s="74" t="n">
        <v>3058852.06</v>
      </c>
      <c r="AK310" s="74" t="n">
        <v>0</v>
      </c>
      <c r="AL310" s="74" t="n">
        <v>0</v>
      </c>
      <c r="AM310" s="74" t="n">
        <v>0</v>
      </c>
      <c r="AN310" s="74" t="n">
        <v>1177618.5297</v>
      </c>
      <c r="AO310" s="74" t="n">
        <v>136932.2788</v>
      </c>
      <c r="AP310" s="74" t="n">
        <v>264903.6893301</v>
      </c>
      <c r="AQ310" s="5" t="n">
        <f aca="false" ca="false" dt2D="false" dtr="false" t="normal">COUNTIF(AB310:AM310, "&gt;0")</f>
        <v>3</v>
      </c>
    </row>
    <row customHeight="true" ht="12.75" outlineLevel="0" r="311">
      <c r="A311" s="67" t="n">
        <f aca="false" ca="false" dt2D="false" dtr="false" t="normal">+A310+1</f>
        <v>298</v>
      </c>
      <c r="B311" s="67" t="n">
        <f aca="false" ca="false" dt2D="false" dtr="false" t="normal">+B310+1</f>
        <v>127</v>
      </c>
      <c r="C311" s="68" t="s">
        <v>69</v>
      </c>
      <c r="D311" s="67" t="s">
        <v>423</v>
      </c>
      <c r="E311" s="69" t="s">
        <v>114</v>
      </c>
      <c r="F311" s="70" t="s">
        <v>58</v>
      </c>
      <c r="G311" s="70" t="n">
        <v>9</v>
      </c>
      <c r="H311" s="70" t="n">
        <v>3</v>
      </c>
      <c r="I311" s="69" t="n">
        <v>5817.2</v>
      </c>
      <c r="J311" s="69" t="n">
        <v>5474</v>
      </c>
      <c r="K311" s="69" t="n">
        <v>343.2</v>
      </c>
      <c r="L311" s="71" t="n">
        <v>259</v>
      </c>
      <c r="M311" s="72" t="n">
        <v>8237213.37</v>
      </c>
      <c r="N311" s="72" t="n"/>
      <c r="O311" s="72" t="n">
        <v>0</v>
      </c>
      <c r="P311" s="72" t="n">
        <v>0</v>
      </c>
      <c r="Q311" s="72" t="n">
        <v>948150.83</v>
      </c>
      <c r="R311" s="72" t="n">
        <v>7289062.53</v>
      </c>
      <c r="S311" s="72" t="n">
        <v>0</v>
      </c>
      <c r="T311" s="69" t="n">
        <v>1247.14</v>
      </c>
      <c r="U311" s="69" t="n">
        <v>1416.01</v>
      </c>
      <c r="V311" s="70" t="n">
        <v>2026</v>
      </c>
      <c r="W311" s="74" t="n"/>
      <c r="X311" s="74" t="n">
        <f aca="false" ca="false" dt2D="false" dtr="false" t="normal">+(J311*15.35+K311*26.02)*12*0.85</f>
        <v>948150.8328</v>
      </c>
      <c r="Y311" s="74" t="e">
        <f aca="false" ca="false" dt2D="false" dtr="false" t="normal">+(J311*15.35+K311*26.02)*12*30-'[1]Приложение №1'!$S$201-'[1]Приложение №1'!$S$365-'[1]Приложение №1'!$S$786-'[3]Приложение №1'!$S$217-'[2]Приложение №3'!$AI$43</f>
        <v>#REF!</v>
      </c>
      <c r="Z311" s="74" t="n"/>
      <c r="AA311" s="74" t="n">
        <f aca="false" ca="false" dt2D="false" dtr="false" t="normal">SUM(AB311:AP311)</f>
        <v>8237213.3665062</v>
      </c>
      <c r="AB311" s="74" t="n">
        <v>0</v>
      </c>
      <c r="AC311" s="74" t="n">
        <v>0</v>
      </c>
      <c r="AD311" s="74" t="n">
        <v>0</v>
      </c>
      <c r="AE311" s="74" t="n">
        <v>0</v>
      </c>
      <c r="AF311" s="74" t="n">
        <v>0</v>
      </c>
      <c r="AG311" s="74" t="n">
        <v>0</v>
      </c>
      <c r="AH311" s="74" t="n">
        <v>0</v>
      </c>
      <c r="AI311" s="74" t="n">
        <v>0</v>
      </c>
      <c r="AJ311" s="74" t="n">
        <v>7254843.3</v>
      </c>
      <c r="AK311" s="74" t="n">
        <v>0</v>
      </c>
      <c r="AL311" s="74" t="n">
        <v>0</v>
      </c>
      <c r="AM311" s="74" t="n">
        <v>0</v>
      </c>
      <c r="AN311" s="74" t="n">
        <v>741349.2033</v>
      </c>
      <c r="AO311" s="74" t="n">
        <v>82372.1337</v>
      </c>
      <c r="AP311" s="74" t="n">
        <v>158648.7295062</v>
      </c>
      <c r="AQ311" s="5" t="n">
        <f aca="false" ca="false" dt2D="false" dtr="false" t="normal">COUNTIF(AB311:AM311, "&gt;0")</f>
        <v>1</v>
      </c>
    </row>
    <row customHeight="true" ht="12.75" outlineLevel="0" r="312">
      <c r="A312" s="67" t="n">
        <f aca="false" ca="false" dt2D="false" dtr="false" t="normal">+A311+1</f>
        <v>299</v>
      </c>
      <c r="B312" s="67" t="n">
        <f aca="false" ca="false" dt2D="false" dtr="false" t="normal">+B311+1</f>
        <v>128</v>
      </c>
      <c r="C312" s="68" t="s">
        <v>69</v>
      </c>
      <c r="D312" s="67" t="s">
        <v>424</v>
      </c>
      <c r="E312" s="69" t="s">
        <v>95</v>
      </c>
      <c r="F312" s="70" t="s">
        <v>58</v>
      </c>
      <c r="G312" s="70" t="n">
        <v>4</v>
      </c>
      <c r="H312" s="70" t="n">
        <v>3</v>
      </c>
      <c r="I312" s="69" t="n">
        <v>3384.1</v>
      </c>
      <c r="J312" s="69" t="n">
        <v>2713.1</v>
      </c>
      <c r="K312" s="69" t="n">
        <v>671</v>
      </c>
      <c r="L312" s="71" t="n">
        <v>231</v>
      </c>
      <c r="M312" s="72" t="n">
        <v>24334860.05</v>
      </c>
      <c r="N312" s="72" t="n"/>
      <c r="O312" s="72" t="n">
        <v>2977828.77</v>
      </c>
      <c r="P312" s="72" t="n">
        <v>0</v>
      </c>
      <c r="Q312" s="72" t="n">
        <v>477731.33</v>
      </c>
      <c r="R312" s="72" t="n">
        <v>16861105.8</v>
      </c>
      <c r="S312" s="72" t="n">
        <v>4018194.14</v>
      </c>
      <c r="T312" s="69" t="n">
        <v>6303.26</v>
      </c>
      <c r="U312" s="69" t="n">
        <v>7190.94</v>
      </c>
      <c r="V312" s="70" t="n">
        <v>2026</v>
      </c>
      <c r="W312" s="74" t="n"/>
      <c r="X312" s="74" t="n">
        <f aca="false" ca="false" dt2D="false" dtr="false" t="normal">+(J312*11.55+K312*23.1)*12*0.85</f>
        <v>477731.33099999995</v>
      </c>
      <c r="Y312" s="74" t="n">
        <f aca="false" ca="false" dt2D="false" dtr="false" t="normal">+(J312*11.55+K312*23.1)*12*30</f>
        <v>16861105.8</v>
      </c>
      <c r="Z312" s="74" t="n"/>
      <c r="AA312" s="74" t="n">
        <f aca="false" ca="false" dt2D="false" dtr="false" t="normal">SUM(AB312:AP312)</f>
        <v>24334860.04746014</v>
      </c>
      <c r="AB312" s="74" t="n">
        <v>11310149.77</v>
      </c>
      <c r="AC312" s="74" t="n">
        <v>0</v>
      </c>
      <c r="AD312" s="74" t="n">
        <v>0</v>
      </c>
      <c r="AE312" s="74" t="n">
        <v>3218347.84</v>
      </c>
      <c r="AF312" s="74" t="n">
        <v>0</v>
      </c>
      <c r="AG312" s="74" t="n">
        <v>0</v>
      </c>
      <c r="AH312" s="74" t="n">
        <v>0</v>
      </c>
      <c r="AI312" s="74" t="n">
        <v>0</v>
      </c>
      <c r="AJ312" s="74" t="n">
        <v>0</v>
      </c>
      <c r="AK312" s="74" t="n">
        <v>6802352.86</v>
      </c>
      <c r="AL312" s="74" t="n">
        <v>0</v>
      </c>
      <c r="AM312" s="74" t="n">
        <v>0</v>
      </c>
      <c r="AN312" s="74" t="n">
        <v>2294198.4794</v>
      </c>
      <c r="AO312" s="74" t="n">
        <v>243348.6005</v>
      </c>
      <c r="AP312" s="74" t="n">
        <v>466462.49756014</v>
      </c>
      <c r="AQ312" s="5" t="n">
        <f aca="false" ca="false" dt2D="false" dtr="false" t="normal">COUNTIF(AB312:AM312, "&gt;0")</f>
        <v>3</v>
      </c>
    </row>
    <row customHeight="true" ht="12.75" outlineLevel="0" r="313">
      <c r="A313" s="67" t="n">
        <f aca="false" ca="false" dt2D="false" dtr="false" t="normal">+A312+1</f>
        <v>300</v>
      </c>
      <c r="B313" s="67" t="n">
        <f aca="false" ca="false" dt2D="false" dtr="false" t="normal">+B312+1</f>
        <v>129</v>
      </c>
      <c r="C313" s="68" t="s">
        <v>69</v>
      </c>
      <c r="D313" s="67" t="s">
        <v>425</v>
      </c>
      <c r="E313" s="69" t="s">
        <v>95</v>
      </c>
      <c r="F313" s="70" t="s">
        <v>58</v>
      </c>
      <c r="G313" s="70" t="n">
        <v>4</v>
      </c>
      <c r="H313" s="70" t="n">
        <v>3</v>
      </c>
      <c r="I313" s="69" t="n">
        <v>3615</v>
      </c>
      <c r="J313" s="69" t="n">
        <v>3095.2</v>
      </c>
      <c r="K313" s="69" t="n">
        <v>519.8</v>
      </c>
      <c r="L313" s="71" t="n">
        <v>271</v>
      </c>
      <c r="M313" s="72" t="n">
        <v>21910225.8</v>
      </c>
      <c r="N313" s="72" t="n"/>
      <c r="O313" s="72" t="n">
        <v>1641835.76</v>
      </c>
      <c r="P313" s="72" t="n">
        <v>0</v>
      </c>
      <c r="Q313" s="72" t="n">
        <v>487120.79</v>
      </c>
      <c r="R313" s="72" t="n">
        <v>17192498.4</v>
      </c>
      <c r="S313" s="72" t="n">
        <v>2588770.85</v>
      </c>
      <c r="T313" s="69" t="n">
        <v>5352.24</v>
      </c>
      <c r="U313" s="69" t="n">
        <v>6060.92</v>
      </c>
      <c r="V313" s="70" t="n">
        <v>2026</v>
      </c>
      <c r="W313" s="74" t="n"/>
      <c r="X313" s="74" t="n">
        <f aca="false" ca="false" dt2D="false" dtr="false" t="normal">+(J313*11.55+K313*23.1)*12*0.85</f>
        <v>487120.7879999999</v>
      </c>
      <c r="Y313" s="74" t="n">
        <f aca="false" ca="false" dt2D="false" dtr="false" t="normal">+(J313*11.55+K313*23.1)*12*30</f>
        <v>17192498.4</v>
      </c>
      <c r="Z313" s="74" t="n"/>
      <c r="AA313" s="74" t="n">
        <f aca="false" ca="false" dt2D="false" dtr="false" t="normal">SUM(AB313:AP313)</f>
        <v>21910225.795246802</v>
      </c>
      <c r="AB313" s="74" t="n">
        <v>12081850.84</v>
      </c>
      <c r="AC313" s="74" t="n">
        <v>0</v>
      </c>
      <c r="AD313" s="74" t="n">
        <v>0</v>
      </c>
      <c r="AE313" s="74" t="n">
        <v>0</v>
      </c>
      <c r="AF313" s="74" t="n">
        <v>0</v>
      </c>
      <c r="AG313" s="74" t="n">
        <v>0</v>
      </c>
      <c r="AH313" s="74" t="n">
        <v>0</v>
      </c>
      <c r="AI313" s="74" t="n">
        <v>0</v>
      </c>
      <c r="AJ313" s="74" t="n">
        <v>0</v>
      </c>
      <c r="AK313" s="74" t="n">
        <v>7266483.14</v>
      </c>
      <c r="AL313" s="74" t="n">
        <v>0</v>
      </c>
      <c r="AM313" s="74" t="n">
        <v>0</v>
      </c>
      <c r="AN313" s="74" t="n">
        <v>1919680.68</v>
      </c>
      <c r="AO313" s="74" t="n">
        <v>219102.258</v>
      </c>
      <c r="AP313" s="74" t="n">
        <v>423108.8772468</v>
      </c>
      <c r="AQ313" s="5" t="n">
        <f aca="false" ca="false" dt2D="false" dtr="false" t="normal">COUNTIF(AB313:AM313, "&gt;0")</f>
        <v>2</v>
      </c>
    </row>
    <row customHeight="true" ht="12.75" outlineLevel="0" r="314">
      <c r="A314" s="67" t="n">
        <f aca="false" ca="false" dt2D="false" dtr="false" t="normal">+A313+1</f>
        <v>301</v>
      </c>
      <c r="B314" s="67" t="n">
        <f aca="false" ca="false" dt2D="false" dtr="false" t="normal">+B313+1</f>
        <v>130</v>
      </c>
      <c r="C314" s="68" t="s">
        <v>69</v>
      </c>
      <c r="D314" s="67" t="s">
        <v>426</v>
      </c>
      <c r="E314" s="69" t="s">
        <v>68</v>
      </c>
      <c r="F314" s="70" t="s">
        <v>58</v>
      </c>
      <c r="G314" s="70" t="n">
        <v>10</v>
      </c>
      <c r="H314" s="70" t="n">
        <v>3</v>
      </c>
      <c r="I314" s="69" t="n">
        <v>8554.3</v>
      </c>
      <c r="J314" s="69" t="n">
        <v>8462.2</v>
      </c>
      <c r="K314" s="69" t="n">
        <v>92.0999999999985</v>
      </c>
      <c r="L314" s="71" t="n">
        <v>293</v>
      </c>
      <c r="M314" s="72" t="n">
        <v>12112974.34</v>
      </c>
      <c r="N314" s="72" t="n"/>
      <c r="O314" s="72" t="n">
        <v>0</v>
      </c>
      <c r="P314" s="72" t="n">
        <v>0</v>
      </c>
      <c r="Q314" s="72" t="n">
        <v>2865860.52</v>
      </c>
      <c r="R314" s="72" t="n">
        <v>9247113.82</v>
      </c>
      <c r="S314" s="72" t="n">
        <v>0</v>
      </c>
      <c r="T314" s="69" t="n">
        <v>1247.14</v>
      </c>
      <c r="U314" s="69" t="n">
        <v>1416.01</v>
      </c>
      <c r="V314" s="70" t="n">
        <v>2026</v>
      </c>
      <c r="W314" s="74" t="n">
        <v>1516490.16</v>
      </c>
      <c r="X314" s="74" t="n">
        <f aca="false" ca="false" dt2D="false" dtr="false" t="normal">+(J314*15.35+K314*26.02)*12*0.85</f>
        <v>1349370.3623999998</v>
      </c>
      <c r="Y314" s="74" t="n">
        <f aca="false" ca="false" dt2D="false" dtr="false" t="normal">+(J314*15.35+K314*26.02)*12*30</f>
        <v>47624836.31999999</v>
      </c>
      <c r="Z314" s="74" t="n"/>
      <c r="AA314" s="74" t="n">
        <f aca="false" ca="false" dt2D="false" dtr="false" t="normal">SUM(AB314:AP314)</f>
        <v>12112974.3397884</v>
      </c>
      <c r="AB314" s="74" t="n">
        <v>0</v>
      </c>
      <c r="AC314" s="74" t="n">
        <v>0</v>
      </c>
      <c r="AD314" s="74" t="n">
        <v>0</v>
      </c>
      <c r="AE314" s="74" t="n">
        <v>0</v>
      </c>
      <c r="AF314" s="74" t="n">
        <v>0</v>
      </c>
      <c r="AG314" s="74" t="n">
        <v>0</v>
      </c>
      <c r="AH314" s="74" t="n">
        <v>0</v>
      </c>
      <c r="AI314" s="74" t="n">
        <v>0</v>
      </c>
      <c r="AJ314" s="74" t="n">
        <v>10668381.02</v>
      </c>
      <c r="AK314" s="74" t="n">
        <v>0</v>
      </c>
      <c r="AL314" s="74" t="n">
        <v>0</v>
      </c>
      <c r="AM314" s="74" t="n">
        <v>0</v>
      </c>
      <c r="AN314" s="74" t="n">
        <v>1090167.6906</v>
      </c>
      <c r="AO314" s="74" t="n">
        <v>121129.7434</v>
      </c>
      <c r="AP314" s="74" t="n">
        <v>233295.8857884</v>
      </c>
      <c r="AQ314" s="5" t="n">
        <f aca="false" ca="false" dt2D="false" dtr="false" t="normal">COUNTIF(AB314:AM314, "&gt;0")</f>
        <v>1</v>
      </c>
    </row>
    <row customHeight="true" ht="12.75" outlineLevel="0" r="315">
      <c r="A315" s="67" t="n">
        <f aca="false" ca="false" dt2D="false" dtr="false" t="normal">+A314+1</f>
        <v>302</v>
      </c>
      <c r="B315" s="67" t="n">
        <f aca="false" ca="false" dt2D="false" dtr="false" t="normal">+B314+1</f>
        <v>131</v>
      </c>
      <c r="C315" s="68" t="s">
        <v>69</v>
      </c>
      <c r="D315" s="67" t="s">
        <v>427</v>
      </c>
      <c r="E315" s="69" t="s">
        <v>68</v>
      </c>
      <c r="F315" s="70" t="s">
        <v>58</v>
      </c>
      <c r="G315" s="70" t="n">
        <v>10</v>
      </c>
      <c r="H315" s="70" t="n">
        <v>2</v>
      </c>
      <c r="I315" s="69" t="n">
        <v>6147.3</v>
      </c>
      <c r="J315" s="69" t="n">
        <v>6097</v>
      </c>
      <c r="K315" s="69" t="n">
        <v>50.3000000000002</v>
      </c>
      <c r="L315" s="71" t="n">
        <v>217</v>
      </c>
      <c r="M315" s="72" t="n">
        <v>8704638.27</v>
      </c>
      <c r="N315" s="72" t="n"/>
      <c r="O315" s="72" t="n">
        <v>0</v>
      </c>
      <c r="P315" s="72" t="n">
        <v>0</v>
      </c>
      <c r="Q315" s="72" t="n">
        <v>967957.11</v>
      </c>
      <c r="R315" s="72" t="n">
        <v>7736681.16</v>
      </c>
      <c r="S315" s="72" t="n">
        <v>0</v>
      </c>
      <c r="T315" s="69" t="n">
        <v>1247.14</v>
      </c>
      <c r="U315" s="69" t="n">
        <v>1416.01</v>
      </c>
      <c r="V315" s="70" t="n">
        <v>2026</v>
      </c>
      <c r="W315" s="74" t="n"/>
      <c r="X315" s="74" t="n">
        <f aca="false" ca="false" dt2D="false" dtr="false" t="normal">+(J315*15.35+K315*26.02)*12*0.85</f>
        <v>967957.1112000002</v>
      </c>
      <c r="Y315" s="74" t="e">
        <f aca="false" ca="false" dt2D="false" dtr="false" t="normal">+(J315*15.35+K315*26.02)*12*30-'[3]Приложение №1'!$S$622-'[2]Приложение №3'!$AI$58</f>
        <v>#REF!</v>
      </c>
      <c r="Z315" s="74" t="n"/>
      <c r="AA315" s="74" t="n">
        <f aca="false" ca="false" dt2D="false" dtr="false" t="normal">SUM(AB315:AP315)</f>
        <v>8704638.270080201</v>
      </c>
      <c r="AB315" s="74" t="n">
        <v>0</v>
      </c>
      <c r="AC315" s="74" t="n">
        <v>0</v>
      </c>
      <c r="AD315" s="74" t="n">
        <v>0</v>
      </c>
      <c r="AE315" s="74" t="n">
        <v>0</v>
      </c>
      <c r="AF315" s="74" t="n">
        <v>0</v>
      </c>
      <c r="AG315" s="74" t="n">
        <v>0</v>
      </c>
      <c r="AH315" s="74" t="n">
        <v>0</v>
      </c>
      <c r="AI315" s="74" t="n">
        <v>0</v>
      </c>
      <c r="AJ315" s="74" t="n">
        <v>7666523.11</v>
      </c>
      <c r="AK315" s="74" t="n">
        <v>0</v>
      </c>
      <c r="AL315" s="74" t="n">
        <v>0</v>
      </c>
      <c r="AM315" s="74" t="n">
        <v>0</v>
      </c>
      <c r="AN315" s="74" t="n">
        <v>783417.4443</v>
      </c>
      <c r="AO315" s="74" t="n">
        <v>87046.3827</v>
      </c>
      <c r="AP315" s="74" t="n">
        <v>167651.3330802</v>
      </c>
      <c r="AQ315" s="5" t="n">
        <f aca="false" ca="false" dt2D="false" dtr="false" t="normal">COUNTIF(AB315:AM315, "&gt;0")</f>
        <v>1</v>
      </c>
    </row>
    <row customHeight="true" ht="12.75" outlineLevel="0" r="316">
      <c r="A316" s="67" t="n">
        <f aca="false" ca="false" dt2D="false" dtr="false" t="normal">+A315+1</f>
        <v>303</v>
      </c>
      <c r="B316" s="67" t="n">
        <f aca="false" ca="false" dt2D="false" dtr="false" t="normal">+B315+1</f>
        <v>132</v>
      </c>
      <c r="C316" s="68" t="s">
        <v>69</v>
      </c>
      <c r="D316" s="67" t="s">
        <v>428</v>
      </c>
      <c r="E316" s="69" t="s">
        <v>61</v>
      </c>
      <c r="F316" s="70" t="s">
        <v>58</v>
      </c>
      <c r="G316" s="70" t="n">
        <v>10</v>
      </c>
      <c r="H316" s="70" t="n">
        <v>1</v>
      </c>
      <c r="I316" s="69" t="n">
        <v>2810.5</v>
      </c>
      <c r="J316" s="69" t="n">
        <v>2810.5</v>
      </c>
      <c r="K316" s="69" t="n">
        <v>0</v>
      </c>
      <c r="L316" s="71" t="n">
        <v>90</v>
      </c>
      <c r="M316" s="72" t="n">
        <v>10908506.09</v>
      </c>
      <c r="N316" s="72" t="n"/>
      <c r="O316" s="72" t="n">
        <v>802288.09</v>
      </c>
      <c r="P316" s="72" t="n">
        <v>0</v>
      </c>
      <c r="Q316" s="72" t="n">
        <v>440039.99</v>
      </c>
      <c r="R316" s="72" t="n">
        <v>6420167.47</v>
      </c>
      <c r="S316" s="72" t="n">
        <v>3246010.55</v>
      </c>
      <c r="T316" s="69" t="n">
        <v>3361.7</v>
      </c>
      <c r="U316" s="69" t="n">
        <v>3881.34</v>
      </c>
      <c r="V316" s="70" t="n">
        <v>2026</v>
      </c>
      <c r="W316" s="74" t="n"/>
      <c r="X316" s="74" t="n">
        <f aca="false" ca="false" dt2D="false" dtr="false" t="normal">+(J316*15.35+K316*26.02)*12*0.85</f>
        <v>440039.985</v>
      </c>
      <c r="Y316" s="74" t="e">
        <f aca="false" ca="false" dt2D="false" dtr="false" t="normal">+(J316*15.35+K316*26.02)*12*30-'[1]Приложение №1'!$S$296-'[1]Приложение №1'!$S$529-'[4]Приложение №1'!$S$538-'[3]Приложение №1'!$S$289-'[3]Приложение №1'!$S$627</f>
        <v>#REF!</v>
      </c>
      <c r="Z316" s="74" t="n"/>
      <c r="AA316" s="74" t="n">
        <f aca="false" ca="false" dt2D="false" dtr="false" t="normal">SUM(AB316:AP316)</f>
        <v>10908506.091390638</v>
      </c>
      <c r="AB316" s="74" t="n">
        <v>0</v>
      </c>
      <c r="AC316" s="74" t="n">
        <v>0</v>
      </c>
      <c r="AD316" s="74" t="n">
        <v>2366769.03</v>
      </c>
      <c r="AE316" s="74" t="n">
        <v>1512470.99</v>
      </c>
      <c r="AF316" s="74" t="n">
        <v>0</v>
      </c>
      <c r="AG316" s="74" t="n">
        <v>0</v>
      </c>
      <c r="AH316" s="74" t="n">
        <v>0</v>
      </c>
      <c r="AI316" s="74" t="n">
        <v>0</v>
      </c>
      <c r="AJ316" s="74" t="n">
        <v>0</v>
      </c>
      <c r="AK316" s="74" t="n">
        <v>5568806.38</v>
      </c>
      <c r="AL316" s="74" t="n">
        <v>0</v>
      </c>
      <c r="AM316" s="74" t="n">
        <v>0</v>
      </c>
      <c r="AN316" s="74" t="n">
        <v>1144764.9916</v>
      </c>
      <c r="AO316" s="74" t="n">
        <v>109085.0608</v>
      </c>
      <c r="AP316" s="74" t="n">
        <v>206609.63899064</v>
      </c>
      <c r="AQ316" s="5" t="n">
        <f aca="false" ca="false" dt2D="false" dtr="false" t="normal">COUNTIF(AB316:AM316, "&gt;0")</f>
        <v>3</v>
      </c>
    </row>
    <row customHeight="true" ht="12.75" outlineLevel="0" r="317">
      <c r="A317" s="67" t="n">
        <f aca="false" ca="false" dt2D="false" dtr="false" t="normal">+A316+1</f>
        <v>304</v>
      </c>
      <c r="B317" s="67" t="n">
        <f aca="false" ca="false" dt2D="false" dtr="false" t="normal">+B316+1</f>
        <v>133</v>
      </c>
      <c r="C317" s="68" t="s">
        <v>69</v>
      </c>
      <c r="D317" s="67" t="s">
        <v>429</v>
      </c>
      <c r="E317" s="69" t="s">
        <v>61</v>
      </c>
      <c r="F317" s="70" t="s">
        <v>58</v>
      </c>
      <c r="G317" s="70" t="n">
        <v>10</v>
      </c>
      <c r="H317" s="70" t="n">
        <v>1</v>
      </c>
      <c r="I317" s="69" t="n">
        <v>2751.2</v>
      </c>
      <c r="J317" s="69" t="n">
        <v>2751.2</v>
      </c>
      <c r="K317" s="69" t="n">
        <v>0</v>
      </c>
      <c r="L317" s="71" t="n">
        <v>107</v>
      </c>
      <c r="M317" s="72" t="n">
        <v>6259007.51</v>
      </c>
      <c r="N317" s="72" t="n"/>
      <c r="O317" s="72" t="n">
        <v>446668.81</v>
      </c>
      <c r="P317" s="72" t="n">
        <v>0</v>
      </c>
      <c r="Q317" s="72" t="n">
        <v>430755.38</v>
      </c>
      <c r="R317" s="72" t="n">
        <v>165524.55</v>
      </c>
      <c r="S317" s="72" t="n">
        <v>5216058.78</v>
      </c>
      <c r="T317" s="69" t="n">
        <v>1981.43</v>
      </c>
      <c r="U317" s="69" t="n">
        <v>2275.01</v>
      </c>
      <c r="V317" s="70" t="n">
        <v>2026</v>
      </c>
      <c r="W317" s="74" t="n"/>
      <c r="X317" s="74" t="n">
        <f aca="false" ca="false" dt2D="false" dtr="false" t="normal">+(J317*15.35+K317*26.02)*12*0.85</f>
        <v>430755.38399999996</v>
      </c>
      <c r="Y317" s="74" t="e">
        <f aca="false" ca="false" dt2D="false" dtr="false" t="normal">+(J317*15.35+K317*26.02)*12*30-'[1]Приложение №1'!$S$151-'[1]Приложение №1'!$S$298-'[1]Приложение №1'!$S$346-'[1]Приложение №1'!$S$788-'[4]Приложение №1'!$S$390-'[3]Приложение №1'!$S$629</f>
        <v>#REF!</v>
      </c>
      <c r="Z317" s="74" t="n"/>
      <c r="AA317" s="74" t="n">
        <f aca="false" ca="false" dt2D="false" dtr="false" t="normal">SUM(AB317:AP317)</f>
        <v>6259007.51313546</v>
      </c>
      <c r="AB317" s="74" t="n">
        <v>0</v>
      </c>
      <c r="AC317" s="74" t="n">
        <v>0</v>
      </c>
      <c r="AD317" s="74" t="n">
        <v>0</v>
      </c>
      <c r="AE317" s="74" t="n">
        <v>0</v>
      </c>
      <c r="AF317" s="74" t="n">
        <v>0</v>
      </c>
      <c r="AG317" s="74" t="n">
        <v>0</v>
      </c>
      <c r="AH317" s="74" t="n">
        <v>0</v>
      </c>
      <c r="AI317" s="74" t="n">
        <v>0</v>
      </c>
      <c r="AJ317" s="74" t="n">
        <v>0</v>
      </c>
      <c r="AK317" s="74" t="n">
        <v>5451307.63</v>
      </c>
      <c r="AL317" s="74" t="n">
        <v>0</v>
      </c>
      <c r="AM317" s="74" t="n">
        <v>0</v>
      </c>
      <c r="AN317" s="74" t="n">
        <v>625900.751</v>
      </c>
      <c r="AO317" s="74" t="n">
        <v>62590.0751</v>
      </c>
      <c r="AP317" s="74" t="n">
        <v>119209.05703546</v>
      </c>
      <c r="AQ317" s="5" t="n">
        <f aca="false" ca="false" dt2D="false" dtr="false" t="normal">COUNTIF(AB317:AM317, "&gt;0")</f>
        <v>1</v>
      </c>
    </row>
    <row outlineLevel="0" r="318">
      <c r="A318" s="67" t="n">
        <f aca="false" ca="false" dt2D="false" dtr="false" t="normal">+A317+1</f>
        <v>305</v>
      </c>
      <c r="B318" s="67" t="n">
        <f aca="false" ca="false" dt2D="false" dtr="false" t="normal">+B317+1</f>
        <v>134</v>
      </c>
      <c r="C318" s="68" t="s">
        <v>69</v>
      </c>
      <c r="D318" s="67" t="s">
        <v>430</v>
      </c>
      <c r="E318" s="69" t="s">
        <v>124</v>
      </c>
      <c r="F318" s="70" t="s">
        <v>58</v>
      </c>
      <c r="G318" s="70" t="n">
        <v>10</v>
      </c>
      <c r="H318" s="70" t="n">
        <v>1</v>
      </c>
      <c r="I318" s="69" t="n">
        <v>2806.4</v>
      </c>
      <c r="J318" s="69" t="n">
        <v>2806.4</v>
      </c>
      <c r="K318" s="69" t="n">
        <v>0</v>
      </c>
      <c r="L318" s="71" t="n">
        <v>105</v>
      </c>
      <c r="M318" s="72" t="n">
        <v>2713480.1</v>
      </c>
      <c r="N318" s="72" t="n"/>
      <c r="O318" s="72" t="n">
        <v>140825.24</v>
      </c>
      <c r="P318" s="72" t="n">
        <v>0</v>
      </c>
      <c r="Q318" s="72" t="n">
        <v>439398.05</v>
      </c>
      <c r="R318" s="72" t="n">
        <v>1802634.83</v>
      </c>
      <c r="S318" s="72" t="n">
        <v>330621.99</v>
      </c>
      <c r="T318" s="69" t="n">
        <v>842.12</v>
      </c>
      <c r="U318" s="69" t="n">
        <v>966.89</v>
      </c>
      <c r="V318" s="70" t="n">
        <v>2026</v>
      </c>
      <c r="W318" s="74" t="n"/>
      <c r="X318" s="74" t="n">
        <f aca="false" ca="false" dt2D="false" dtr="false" t="normal">+(J318*15.35+K318*26.02)*12*0.85</f>
        <v>439398.048</v>
      </c>
      <c r="Y318" s="74" t="e">
        <f aca="false" ca="false" dt2D="false" dtr="false" t="normal">+(J318*15.35+K318*26.02)*12*30-'[1]Приложение №1'!$S$206-'[1]Приложение №1'!$S$327-'[1]Приложение №1'!$S$531-'[1]Приложение №1'!$S$789-'[4]Приложение №1'!$S$542</f>
        <v>#REF!</v>
      </c>
      <c r="Z318" s="74" t="n"/>
      <c r="AA318" s="74" t="n">
        <f aca="false" ca="false" dt2D="false" dtr="false" t="normal">SUM(AB318:AP318)</f>
        <v>2713480.1029846002</v>
      </c>
      <c r="AB318" s="74" t="n">
        <v>0</v>
      </c>
      <c r="AC318" s="74" t="n">
        <v>0</v>
      </c>
      <c r="AD318" s="74" t="n">
        <v>2363316.35</v>
      </c>
      <c r="AE318" s="74" t="n">
        <v>0</v>
      </c>
      <c r="AF318" s="74" t="n">
        <v>0</v>
      </c>
      <c r="AG318" s="74" t="n">
        <v>0</v>
      </c>
      <c r="AH318" s="74" t="n">
        <v>0</v>
      </c>
      <c r="AI318" s="74" t="n">
        <v>0</v>
      </c>
      <c r="AJ318" s="74" t="n">
        <v>0</v>
      </c>
      <c r="AK318" s="74" t="n">
        <v>0</v>
      </c>
      <c r="AL318" s="74" t="n">
        <v>0</v>
      </c>
      <c r="AM318" s="74" t="n">
        <v>0</v>
      </c>
      <c r="AN318" s="74" t="n">
        <v>271348.01</v>
      </c>
      <c r="AO318" s="74" t="n">
        <v>27134.801</v>
      </c>
      <c r="AP318" s="74" t="n">
        <v>51680.9419846</v>
      </c>
      <c r="AQ318" s="5" t="n">
        <f aca="false" ca="false" dt2D="false" dtr="false" t="normal">COUNTIF(AB318:AM318, "&gt;0")</f>
        <v>1</v>
      </c>
    </row>
    <row customHeight="true" ht="12.75" outlineLevel="0" r="319">
      <c r="A319" s="67" t="n">
        <f aca="false" ca="false" dt2D="false" dtr="false" t="normal">+A318+1</f>
        <v>306</v>
      </c>
      <c r="B319" s="67" t="n">
        <f aca="false" ca="false" dt2D="false" dtr="false" t="normal">+B318+1</f>
        <v>135</v>
      </c>
      <c r="C319" s="68" t="s">
        <v>69</v>
      </c>
      <c r="D319" s="67" t="s">
        <v>431</v>
      </c>
      <c r="E319" s="69" t="s">
        <v>61</v>
      </c>
      <c r="F319" s="70" t="s">
        <v>58</v>
      </c>
      <c r="G319" s="70" t="n">
        <v>10</v>
      </c>
      <c r="H319" s="70" t="n">
        <v>1</v>
      </c>
      <c r="I319" s="69" t="n">
        <v>2780.2</v>
      </c>
      <c r="J319" s="69" t="n">
        <v>2444.1</v>
      </c>
      <c r="K319" s="69" t="n">
        <v>336.1</v>
      </c>
      <c r="L319" s="71" t="n">
        <v>81</v>
      </c>
      <c r="M319" s="72" t="n">
        <v>9013130.38</v>
      </c>
      <c r="N319" s="72" t="n"/>
      <c r="O319" s="72" t="n">
        <v>654589.45</v>
      </c>
      <c r="P319" s="72" t="n">
        <v>0</v>
      </c>
      <c r="Q319" s="72" t="n">
        <v>471875.02</v>
      </c>
      <c r="R319" s="72" t="n">
        <v>7152334.61</v>
      </c>
      <c r="S319" s="72" t="n">
        <v>734331.3</v>
      </c>
      <c r="T319" s="69" t="n">
        <v>2823.55</v>
      </c>
      <c r="U319" s="69" t="n">
        <v>3241.9</v>
      </c>
      <c r="V319" s="70" t="n">
        <v>2026</v>
      </c>
      <c r="W319" s="74" t="n"/>
      <c r="X319" s="74" t="n">
        <f aca="false" ca="false" dt2D="false" dtr="false" t="normal">+(J319*15.35+K319*26.02)*12*0.85</f>
        <v>471875.0214</v>
      </c>
      <c r="Y319" s="74" t="e">
        <f aca="false" ca="false" dt2D="false" dtr="false" t="normal">+(J319*15.35+K319*26.02)*12*30-'[1]Приложение №1'!$S$207-'[1]Приложение №1'!$S$301-'[1]Приложение №1'!$S$533-'[4]Приложение №1'!$S$544</f>
        <v>#REF!</v>
      </c>
      <c r="Z319" s="74" t="n"/>
      <c r="AA319" s="74" t="n">
        <f aca="false" ca="false" dt2D="false" dtr="false" t="normal">SUM(AB319:AP319)</f>
        <v>9013130.383017482</v>
      </c>
      <c r="AB319" s="74" t="n">
        <v>0</v>
      </c>
      <c r="AC319" s="74" t="n">
        <v>0</v>
      </c>
      <c r="AD319" s="74" t="n">
        <v>2341252.89</v>
      </c>
      <c r="AE319" s="74" t="n">
        <v>0</v>
      </c>
      <c r="AF319" s="74" t="n">
        <v>0</v>
      </c>
      <c r="AG319" s="74" t="n">
        <v>0</v>
      </c>
      <c r="AH319" s="74" t="n">
        <v>0</v>
      </c>
      <c r="AI319" s="74" t="n">
        <v>0</v>
      </c>
      <c r="AJ319" s="74" t="n">
        <v>0</v>
      </c>
      <c r="AK319" s="74" t="n">
        <v>5508769.07</v>
      </c>
      <c r="AL319" s="74" t="n">
        <v>0</v>
      </c>
      <c r="AM319" s="74" t="n">
        <v>0</v>
      </c>
      <c r="AN319" s="74" t="n">
        <v>901313.038</v>
      </c>
      <c r="AO319" s="74" t="n">
        <v>90131.3038</v>
      </c>
      <c r="AP319" s="74" t="n">
        <v>171664.08121748</v>
      </c>
      <c r="AQ319" s="5" t="n">
        <f aca="false" ca="false" dt2D="false" dtr="false" t="normal">COUNTIF(AB319:AM319, "&gt;0")</f>
        <v>2</v>
      </c>
    </row>
    <row customHeight="true" ht="12.75" outlineLevel="0" r="320">
      <c r="A320" s="67" t="n">
        <f aca="false" ca="false" dt2D="false" dtr="false" t="normal">+A319+1</f>
        <v>307</v>
      </c>
      <c r="B320" s="67" t="n">
        <f aca="false" ca="false" dt2D="false" dtr="false" t="normal">+B319+1</f>
        <v>136</v>
      </c>
      <c r="C320" s="68" t="s">
        <v>69</v>
      </c>
      <c r="D320" s="67" t="s">
        <v>432</v>
      </c>
      <c r="E320" s="69" t="s">
        <v>83</v>
      </c>
      <c r="F320" s="70" t="s">
        <v>58</v>
      </c>
      <c r="G320" s="70" t="n">
        <v>5</v>
      </c>
      <c r="H320" s="70" t="n">
        <v>4</v>
      </c>
      <c r="I320" s="69" t="n">
        <v>3083.5</v>
      </c>
      <c r="J320" s="69" t="n">
        <v>2871.7</v>
      </c>
      <c r="K320" s="69" t="n">
        <v>211.8</v>
      </c>
      <c r="L320" s="71" t="n">
        <v>133</v>
      </c>
      <c r="M320" s="72" t="n">
        <v>10597496.14</v>
      </c>
      <c r="N320" s="72" t="n"/>
      <c r="O320" s="72" t="n">
        <v>0</v>
      </c>
      <c r="P320" s="72" t="n">
        <v>0</v>
      </c>
      <c r="Q320" s="72" t="n">
        <v>388219.29</v>
      </c>
      <c r="R320" s="72" t="n">
        <v>9490886.32</v>
      </c>
      <c r="S320" s="72" t="n">
        <v>718390.53</v>
      </c>
      <c r="T320" s="69" t="n">
        <v>2993.33</v>
      </c>
      <c r="U320" s="69" t="n">
        <v>3436.84</v>
      </c>
      <c r="V320" s="70" t="n">
        <v>2026</v>
      </c>
      <c r="W320" s="74" t="n"/>
      <c r="X320" s="74" t="n">
        <f aca="false" ca="false" dt2D="false" dtr="false" t="normal">+(J320*11.55+K320*23.1)*12*0.85</f>
        <v>388219.29300000006</v>
      </c>
      <c r="Y320" s="74" t="e">
        <f aca="false" ca="false" dt2D="false" dtr="false" t="normal">+(J320*11.55+K320*23.1)*12*30-'[1]Приложение №1'!$S$208-'[3]Приложение №1'!$S$290</f>
        <v>#REF!</v>
      </c>
      <c r="Z320" s="74" t="n"/>
      <c r="AA320" s="74" t="n">
        <f aca="false" ca="false" dt2D="false" dtr="false" t="normal">SUM(AB320:AP320)</f>
        <v>10597496.136882441</v>
      </c>
      <c r="AB320" s="74" t="n">
        <v>0</v>
      </c>
      <c r="AC320" s="74" t="n">
        <v>0</v>
      </c>
      <c r="AD320" s="74" t="n">
        <v>3031812.49</v>
      </c>
      <c r="AE320" s="74" t="n">
        <v>0</v>
      </c>
      <c r="AF320" s="74" t="n">
        <v>0</v>
      </c>
      <c r="AG320" s="74" t="n">
        <v>0</v>
      </c>
      <c r="AH320" s="74" t="n">
        <v>0</v>
      </c>
      <c r="AI320" s="74" t="n">
        <v>0</v>
      </c>
      <c r="AJ320" s="74" t="n">
        <v>0</v>
      </c>
      <c r="AK320" s="74" t="n">
        <v>6198119.16</v>
      </c>
      <c r="AL320" s="74" t="n">
        <v>0</v>
      </c>
      <c r="AM320" s="74" t="n">
        <v>0</v>
      </c>
      <c r="AN320" s="74" t="n">
        <v>1059749.614</v>
      </c>
      <c r="AO320" s="74" t="n">
        <v>105974.9614</v>
      </c>
      <c r="AP320" s="74" t="n">
        <v>201839.91148244</v>
      </c>
      <c r="AQ320" s="5" t="n">
        <f aca="false" ca="false" dt2D="false" dtr="false" t="normal">COUNTIF(AB320:AM320, "&gt;0")</f>
        <v>2</v>
      </c>
    </row>
    <row customHeight="true" ht="12.75" outlineLevel="0" r="321">
      <c r="A321" s="67" t="n">
        <f aca="false" ca="false" dt2D="false" dtr="false" t="normal">+A320+1</f>
        <v>308</v>
      </c>
      <c r="B321" s="67" t="n">
        <f aca="false" ca="false" dt2D="false" dtr="false" t="normal">+B320+1</f>
        <v>137</v>
      </c>
      <c r="C321" s="68" t="s">
        <v>69</v>
      </c>
      <c r="D321" s="67" t="s">
        <v>433</v>
      </c>
      <c r="E321" s="69" t="s">
        <v>89</v>
      </c>
      <c r="F321" s="70" t="s">
        <v>58</v>
      </c>
      <c r="G321" s="70" t="n">
        <v>5</v>
      </c>
      <c r="H321" s="70" t="n">
        <v>3</v>
      </c>
      <c r="I321" s="69" t="n">
        <v>3626.5</v>
      </c>
      <c r="J321" s="69" t="n">
        <v>3223.4</v>
      </c>
      <c r="K321" s="69" t="n">
        <v>403.1</v>
      </c>
      <c r="L321" s="71" t="n">
        <v>332</v>
      </c>
      <c r="M321" s="72" t="n">
        <v>12463700.25</v>
      </c>
      <c r="N321" s="72" t="n"/>
      <c r="O321" s="72" t="n">
        <v>0</v>
      </c>
      <c r="P321" s="72" t="n">
        <v>0</v>
      </c>
      <c r="Q321" s="72" t="n">
        <v>474727.18</v>
      </c>
      <c r="R321" s="72" t="n">
        <v>11988973.08</v>
      </c>
      <c r="S321" s="72" t="n">
        <v>0</v>
      </c>
      <c r="T321" s="69" t="n">
        <v>2993.33</v>
      </c>
      <c r="U321" s="69" t="n">
        <v>3436.84</v>
      </c>
      <c r="V321" s="70" t="n">
        <v>2026</v>
      </c>
      <c r="W321" s="74" t="n"/>
      <c r="X321" s="74" t="n">
        <f aca="false" ca="false" dt2D="false" dtr="false" t="normal">+(J321*11.55+K321*23.1)*12*0.85</f>
        <v>474727.17600000004</v>
      </c>
      <c r="Y321" s="74" t="e">
        <f aca="false" ca="false" dt2D="false" dtr="false" t="normal">+(J321*11.55+K321*23.1)*12*30-'[1]Приложение №1'!$S$211-'[1]Приложение №1'!$S$800</f>
        <v>#REF!</v>
      </c>
      <c r="Z321" s="74" t="n"/>
      <c r="AA321" s="74" t="n">
        <f aca="false" ca="false" dt2D="false" dtr="false" t="normal">SUM(AB321:AP321)</f>
        <v>12463700.25375196</v>
      </c>
      <c r="AB321" s="74" t="n">
        <v>0</v>
      </c>
      <c r="AC321" s="74" t="n">
        <v>0</v>
      </c>
      <c r="AD321" s="74" t="n">
        <v>3565710.39</v>
      </c>
      <c r="AE321" s="74" t="n">
        <v>0</v>
      </c>
      <c r="AF321" s="74" t="n">
        <v>0</v>
      </c>
      <c r="AG321" s="74" t="n">
        <v>0</v>
      </c>
      <c r="AH321" s="74" t="n">
        <v>0</v>
      </c>
      <c r="AI321" s="74" t="n">
        <v>0</v>
      </c>
      <c r="AJ321" s="74" t="n">
        <v>0</v>
      </c>
      <c r="AK321" s="74" t="n">
        <v>7289599.2</v>
      </c>
      <c r="AL321" s="74" t="n">
        <v>0</v>
      </c>
      <c r="AM321" s="74" t="n">
        <v>0</v>
      </c>
      <c r="AN321" s="74" t="n">
        <v>1246370.026</v>
      </c>
      <c r="AO321" s="74" t="n">
        <v>124637.0026</v>
      </c>
      <c r="AP321" s="74" t="n">
        <v>237383.63515196</v>
      </c>
      <c r="AQ321" s="5" t="n">
        <f aca="false" ca="false" dt2D="false" dtr="false" t="normal">COUNTIF(AB321:AM321, "&gt;0")</f>
        <v>2</v>
      </c>
    </row>
    <row customHeight="true" ht="12.75" outlineLevel="0" r="322">
      <c r="A322" s="67" t="n">
        <f aca="false" ca="false" dt2D="false" dtr="false" t="normal">+A321+1</f>
        <v>309</v>
      </c>
      <c r="B322" s="67" t="n">
        <f aca="false" ca="false" dt2D="false" dtr="false" t="normal">+B321+1</f>
        <v>138</v>
      </c>
      <c r="C322" s="68" t="s">
        <v>69</v>
      </c>
      <c r="D322" s="67" t="s">
        <v>434</v>
      </c>
      <c r="E322" s="69" t="s">
        <v>74</v>
      </c>
      <c r="F322" s="70" t="s">
        <v>58</v>
      </c>
      <c r="G322" s="70" t="n">
        <v>9</v>
      </c>
      <c r="H322" s="70" t="n">
        <v>1</v>
      </c>
      <c r="I322" s="69" t="n">
        <v>2677.3</v>
      </c>
      <c r="J322" s="69" t="n">
        <v>2677.3</v>
      </c>
      <c r="K322" s="69" t="n">
        <v>0</v>
      </c>
      <c r="L322" s="71" t="n">
        <v>97</v>
      </c>
      <c r="M322" s="72" t="n">
        <v>11593940.54</v>
      </c>
      <c r="N322" s="72" t="n"/>
      <c r="O322" s="72" t="n">
        <v>0</v>
      </c>
      <c r="P322" s="72" t="n">
        <v>0</v>
      </c>
      <c r="Q322" s="72" t="n">
        <v>419184.86</v>
      </c>
      <c r="R322" s="72" t="n">
        <v>11174755.68</v>
      </c>
      <c r="S322" s="72" t="n">
        <v>0</v>
      </c>
      <c r="T322" s="69" t="n">
        <v>3766.72</v>
      </c>
      <c r="U322" s="69" t="n">
        <v>4330.46</v>
      </c>
      <c r="V322" s="70" t="n">
        <v>2026</v>
      </c>
      <c r="W322" s="74" t="n"/>
      <c r="X322" s="74" t="n">
        <f aca="false" ca="false" dt2D="false" dtr="false" t="normal">+(J322*15.35+K322*26.02)*12*0.85</f>
        <v>419184.86100000003</v>
      </c>
      <c r="Y322" s="74" t="e">
        <f aca="false" ca="false" dt2D="false" dtr="false" t="normal">+(J322*15.35+K322*26.02)*12*30-'[2]Приложение №3'!$AI$70</f>
        <v>#REF!</v>
      </c>
      <c r="Z322" s="74" t="n"/>
      <c r="AA322" s="74" t="n">
        <f aca="false" ca="false" dt2D="false" dtr="false" t="normal">SUM(AB322:AP322)</f>
        <v>11593940.54321946</v>
      </c>
      <c r="AB322" s="74" t="n">
        <v>0</v>
      </c>
      <c r="AC322" s="74" t="n">
        <v>0</v>
      </c>
      <c r="AD322" s="74" t="n">
        <v>0</v>
      </c>
      <c r="AE322" s="74" t="n">
        <v>1440789.38</v>
      </c>
      <c r="AF322" s="74" t="n">
        <v>0</v>
      </c>
      <c r="AG322" s="74" t="n">
        <v>0</v>
      </c>
      <c r="AH322" s="74" t="n">
        <v>0</v>
      </c>
      <c r="AI322" s="74" t="n">
        <v>0</v>
      </c>
      <c r="AJ322" s="74" t="n">
        <v>3338958.94</v>
      </c>
      <c r="AK322" s="74" t="n">
        <v>5304880.02</v>
      </c>
      <c r="AL322" s="74" t="n">
        <v>0</v>
      </c>
      <c r="AM322" s="74" t="n">
        <v>0</v>
      </c>
      <c r="AN322" s="74" t="n">
        <v>1172842.4006</v>
      </c>
      <c r="AO322" s="74" t="n">
        <v>115939.4055</v>
      </c>
      <c r="AP322" s="74" t="n">
        <v>220530.39711946</v>
      </c>
      <c r="AQ322" s="5" t="n">
        <f aca="false" ca="false" dt2D="false" dtr="false" t="normal">COUNTIF(AB322:AM322, "&gt;0")</f>
        <v>3</v>
      </c>
    </row>
    <row customHeight="true" ht="12.75" outlineLevel="0" r="323">
      <c r="A323" s="67" t="n">
        <f aca="false" ca="false" dt2D="false" dtr="false" t="normal">+A322+1</f>
        <v>310</v>
      </c>
      <c r="B323" s="67" t="n">
        <f aca="false" ca="false" dt2D="false" dtr="false" t="normal">+B322+1</f>
        <v>139</v>
      </c>
      <c r="C323" s="68" t="s">
        <v>69</v>
      </c>
      <c r="D323" s="67" t="s">
        <v>435</v>
      </c>
      <c r="E323" s="69" t="s">
        <v>74</v>
      </c>
      <c r="F323" s="70" t="s">
        <v>58</v>
      </c>
      <c r="G323" s="70" t="n">
        <v>9</v>
      </c>
      <c r="H323" s="70" t="n">
        <v>1</v>
      </c>
      <c r="I323" s="69" t="n">
        <v>2674.6</v>
      </c>
      <c r="J323" s="69" t="n">
        <v>2674.6</v>
      </c>
      <c r="K323" s="69" t="n">
        <v>0</v>
      </c>
      <c r="L323" s="71" t="n">
        <v>93</v>
      </c>
      <c r="M323" s="72" t="n">
        <v>11296253.35</v>
      </c>
      <c r="N323" s="72" t="n"/>
      <c r="O323" s="72" t="n">
        <v>0</v>
      </c>
      <c r="P323" s="72" t="n">
        <v>0</v>
      </c>
      <c r="Q323" s="72" t="n">
        <v>1923990.73</v>
      </c>
      <c r="R323" s="72" t="n">
        <v>9372262.62</v>
      </c>
      <c r="S323" s="72" t="n">
        <v>0</v>
      </c>
      <c r="T323" s="69" t="n">
        <v>3659.73</v>
      </c>
      <c r="U323" s="69" t="n">
        <v>4223.53</v>
      </c>
      <c r="V323" s="70" t="n">
        <v>2026</v>
      </c>
      <c r="W323" s="74" t="n">
        <v>1505228.61</v>
      </c>
      <c r="X323" s="74" t="n">
        <f aca="false" ca="false" dt2D="false" dtr="false" t="normal">+(J323*15.35+K323*26.02)*12*0.85</f>
        <v>418762.122</v>
      </c>
      <c r="Y323" s="74" t="n">
        <f aca="false" ca="false" dt2D="false" dtr="false" t="normal">+(J323*15.35+K323*26.02)*12*30</f>
        <v>14779839.6</v>
      </c>
      <c r="Z323" s="74" t="n"/>
      <c r="AA323" s="74" t="n">
        <f aca="false" ca="false" dt2D="false" dtr="false" t="normal">SUM(AB323:AP323)</f>
        <v>11296253.347040398</v>
      </c>
      <c r="AB323" s="74" t="n">
        <v>0</v>
      </c>
      <c r="AC323" s="74" t="n">
        <v>3049441.08</v>
      </c>
      <c r="AD323" s="74" t="n">
        <v>0</v>
      </c>
      <c r="AE323" s="74" t="n">
        <v>1439336.38</v>
      </c>
      <c r="AF323" s="74" t="n">
        <v>0</v>
      </c>
      <c r="AG323" s="74" t="n">
        <v>0</v>
      </c>
      <c r="AH323" s="74" t="n">
        <v>0</v>
      </c>
      <c r="AI323" s="74" t="n">
        <v>0</v>
      </c>
      <c r="AJ323" s="74" t="n">
        <v>0</v>
      </c>
      <c r="AK323" s="74" t="n">
        <v>5299530.17</v>
      </c>
      <c r="AL323" s="74" t="n">
        <v>0</v>
      </c>
      <c r="AM323" s="74" t="n">
        <v>0</v>
      </c>
      <c r="AN323" s="74" t="n">
        <v>1180932.7206</v>
      </c>
      <c r="AO323" s="74" t="n">
        <v>112962.5334</v>
      </c>
      <c r="AP323" s="74" t="n">
        <v>214050.4630404</v>
      </c>
      <c r="AQ323" s="5" t="n">
        <f aca="false" ca="false" dt2D="false" dtr="false" t="normal">COUNTIF(AB323:AM323, "&gt;0")</f>
        <v>3</v>
      </c>
    </row>
    <row customHeight="true" ht="12.75" outlineLevel="0" r="324">
      <c r="A324" s="67" t="n">
        <f aca="false" ca="false" dt2D="false" dtr="false" t="normal">+A323+1</f>
        <v>311</v>
      </c>
      <c r="B324" s="67" t="n">
        <f aca="false" ca="false" dt2D="false" dtr="false" t="normal">+B323+1</f>
        <v>140</v>
      </c>
      <c r="C324" s="68" t="s">
        <v>69</v>
      </c>
      <c r="D324" s="67" t="s">
        <v>436</v>
      </c>
      <c r="E324" s="69" t="s">
        <v>74</v>
      </c>
      <c r="F324" s="70" t="s">
        <v>58</v>
      </c>
      <c r="G324" s="70" t="n">
        <v>9</v>
      </c>
      <c r="H324" s="70" t="n">
        <v>1</v>
      </c>
      <c r="I324" s="69" t="n">
        <v>2676.6</v>
      </c>
      <c r="J324" s="69" t="n">
        <v>2676.6</v>
      </c>
      <c r="K324" s="69" t="n">
        <v>0</v>
      </c>
      <c r="L324" s="71" t="n">
        <v>109</v>
      </c>
      <c r="M324" s="72" t="n">
        <v>8677269.54</v>
      </c>
      <c r="N324" s="72" t="n"/>
      <c r="O324" s="72" t="n">
        <v>0</v>
      </c>
      <c r="P324" s="72" t="n">
        <v>0</v>
      </c>
      <c r="Q324" s="72" t="n">
        <v>419075.26</v>
      </c>
      <c r="R324" s="72" t="n">
        <v>8258194.27</v>
      </c>
      <c r="S324" s="72" t="n">
        <v>0</v>
      </c>
      <c r="T324" s="69" t="n">
        <v>2823.55</v>
      </c>
      <c r="U324" s="69" t="n">
        <v>3241.9</v>
      </c>
      <c r="V324" s="70" t="n">
        <v>2026</v>
      </c>
      <c r="W324" s="74" t="n"/>
      <c r="X324" s="74" t="n">
        <f aca="false" ca="false" dt2D="false" dtr="false" t="normal">+(J324*15.35+K324*26.02)*12*0.85</f>
        <v>419075.262</v>
      </c>
      <c r="Y324" s="74" t="e">
        <f aca="false" ca="false" dt2D="false" dtr="false" t="normal">+(J324*15.35+K324*26.02)*12*30-'[2]Приложение №3'!$AI$71</f>
        <v>#REF!</v>
      </c>
      <c r="Z324" s="74" t="n"/>
      <c r="AA324" s="74" t="n">
        <f aca="false" ca="false" dt2D="false" dtr="false" t="normal">SUM(AB324:AP324)</f>
        <v>8677269.53505884</v>
      </c>
      <c r="AB324" s="74" t="n">
        <v>0</v>
      </c>
      <c r="AC324" s="74" t="n">
        <v>0</v>
      </c>
      <c r="AD324" s="74" t="n">
        <v>2254009.59</v>
      </c>
      <c r="AE324" s="74" t="n">
        <v>0</v>
      </c>
      <c r="AF324" s="74" t="n">
        <v>0</v>
      </c>
      <c r="AG324" s="74" t="n">
        <v>0</v>
      </c>
      <c r="AH324" s="74" t="n">
        <v>0</v>
      </c>
      <c r="AI324" s="74" t="n">
        <v>0</v>
      </c>
      <c r="AJ324" s="74" t="n">
        <v>0</v>
      </c>
      <c r="AK324" s="74" t="n">
        <v>5303493.02</v>
      </c>
      <c r="AL324" s="74" t="n">
        <v>0</v>
      </c>
      <c r="AM324" s="74" t="n">
        <v>0</v>
      </c>
      <c r="AN324" s="74" t="n">
        <v>867726.954</v>
      </c>
      <c r="AO324" s="74" t="n">
        <v>86772.6954</v>
      </c>
      <c r="AP324" s="74" t="n">
        <v>165267.27565884</v>
      </c>
      <c r="AQ324" s="5" t="n">
        <f aca="false" ca="false" dt2D="false" dtr="false" t="normal">COUNTIF(AB324:AM324, "&gt;0")</f>
        <v>2</v>
      </c>
    </row>
    <row customHeight="true" ht="12.75" outlineLevel="0" r="325">
      <c r="A325" s="67" t="n">
        <f aca="false" ca="false" dt2D="false" dtr="false" t="normal">+A324+1</f>
        <v>312</v>
      </c>
      <c r="B325" s="67" t="n">
        <f aca="false" ca="false" dt2D="false" dtr="false" t="normal">+B324+1</f>
        <v>141</v>
      </c>
      <c r="C325" s="68" t="s">
        <v>69</v>
      </c>
      <c r="D325" s="67" t="s">
        <v>437</v>
      </c>
      <c r="E325" s="69" t="s">
        <v>57</v>
      </c>
      <c r="F325" s="70" t="s">
        <v>58</v>
      </c>
      <c r="G325" s="70" t="n">
        <v>5</v>
      </c>
      <c r="H325" s="70" t="n">
        <v>4</v>
      </c>
      <c r="I325" s="69" t="n">
        <v>3817.4</v>
      </c>
      <c r="J325" s="69" t="n">
        <v>3700.2</v>
      </c>
      <c r="K325" s="69" t="n">
        <v>117.2</v>
      </c>
      <c r="L325" s="71" t="n">
        <v>192</v>
      </c>
      <c r="M325" s="72" t="n">
        <v>8810253.81</v>
      </c>
      <c r="N325" s="72" t="n"/>
      <c r="O325" s="72" t="n">
        <v>639680.43</v>
      </c>
      <c r="P325" s="72" t="n">
        <v>0</v>
      </c>
      <c r="Q325" s="72" t="n">
        <v>463535.23</v>
      </c>
      <c r="R325" s="72" t="n">
        <v>1412160.04</v>
      </c>
      <c r="S325" s="72" t="n">
        <v>6294878.12</v>
      </c>
      <c r="T325" s="69" t="n">
        <v>2010.09</v>
      </c>
      <c r="U325" s="69" t="n">
        <v>2307.92</v>
      </c>
      <c r="V325" s="70" t="n">
        <v>2026</v>
      </c>
      <c r="W325" s="74" t="n"/>
      <c r="X325" s="74" t="n">
        <f aca="false" ca="false" dt2D="false" dtr="false" t="normal">+(J325*11.55+K325*23.1)*12*0.85</f>
        <v>463535.2259999999</v>
      </c>
      <c r="Y325" s="74" t="e">
        <f aca="false" ca="false" dt2D="false" dtr="false" t="normal">+(J325*11.55+K325*23.1)*12*30-'[1]Приложение №1'!$S$215-'[1]Приложение №1'!$S$794-'[4]Приложение №1'!$S$559</f>
        <v>#REF!</v>
      </c>
      <c r="Z325" s="74" t="n"/>
      <c r="AA325" s="74" t="n">
        <f aca="false" ca="false" dt2D="false" dtr="false" t="normal">SUM(AB325:AP325)</f>
        <v>8810253.81316526</v>
      </c>
      <c r="AB325" s="74" t="n">
        <v>0</v>
      </c>
      <c r="AC325" s="74" t="n">
        <v>0</v>
      </c>
      <c r="AD325" s="74" t="n">
        <v>0</v>
      </c>
      <c r="AE325" s="74" t="n">
        <v>0</v>
      </c>
      <c r="AF325" s="74" t="n">
        <v>0</v>
      </c>
      <c r="AG325" s="74" t="n">
        <v>0</v>
      </c>
      <c r="AH325" s="74" t="n">
        <v>0</v>
      </c>
      <c r="AI325" s="74" t="n">
        <v>0</v>
      </c>
      <c r="AJ325" s="74" t="n">
        <v>0</v>
      </c>
      <c r="AK325" s="74" t="n">
        <v>7673325.8</v>
      </c>
      <c r="AL325" s="74" t="n">
        <v>0</v>
      </c>
      <c r="AM325" s="74" t="n">
        <v>0</v>
      </c>
      <c r="AN325" s="74" t="n">
        <v>881025.381</v>
      </c>
      <c r="AO325" s="74" t="n">
        <v>88102.5381</v>
      </c>
      <c r="AP325" s="74" t="n">
        <v>167800.09406526</v>
      </c>
      <c r="AQ325" s="5" t="n">
        <f aca="false" ca="false" dt2D="false" dtr="false" t="normal">COUNTIF(AB325:AM325, "&gt;0")</f>
        <v>1</v>
      </c>
    </row>
    <row customHeight="true" ht="12.75" outlineLevel="0" r="326">
      <c r="A326" s="67" t="n">
        <f aca="false" ca="false" dt2D="false" dtr="false" t="normal">+A325+1</f>
        <v>313</v>
      </c>
      <c r="B326" s="67" t="n">
        <f aca="false" ca="false" dt2D="false" dtr="false" t="normal">+B325+1</f>
        <v>142</v>
      </c>
      <c r="C326" s="68" t="s">
        <v>69</v>
      </c>
      <c r="D326" s="67" t="s">
        <v>438</v>
      </c>
      <c r="E326" s="69" t="s">
        <v>93</v>
      </c>
      <c r="F326" s="70" t="s">
        <v>58</v>
      </c>
      <c r="G326" s="70" t="n">
        <v>5</v>
      </c>
      <c r="H326" s="70" t="n">
        <v>3</v>
      </c>
      <c r="I326" s="69" t="n">
        <v>4310.3</v>
      </c>
      <c r="J326" s="69" t="n">
        <v>4069.9</v>
      </c>
      <c r="K326" s="69" t="n">
        <v>240.4</v>
      </c>
      <c r="L326" s="71" t="n">
        <v>191</v>
      </c>
      <c r="M326" s="72" t="n">
        <v>99520559.8</v>
      </c>
      <c r="N326" s="72" t="n"/>
      <c r="O326" s="72" t="n">
        <v>9621245.9</v>
      </c>
      <c r="P326" s="72" t="n">
        <v>0</v>
      </c>
      <c r="Q326" s="72" t="n">
        <v>1378882.05</v>
      </c>
      <c r="R326" s="72" t="n">
        <v>18921810.6</v>
      </c>
      <c r="S326" s="72" t="n">
        <v>69598621.25</v>
      </c>
      <c r="T326" s="69" t="n">
        <v>20203.39</v>
      </c>
      <c r="U326" s="69" t="n">
        <v>23089.01</v>
      </c>
      <c r="V326" s="70" t="n">
        <v>2026</v>
      </c>
      <c r="W326" s="74" t="n">
        <v>842764.08</v>
      </c>
      <c r="X326" s="74" t="n">
        <f aca="false" ca="false" dt2D="false" dtr="false" t="normal">+(J326*11.55+K326*23.1)*12*0.85</f>
        <v>536117.967</v>
      </c>
      <c r="Y326" s="74" t="n">
        <f aca="false" ca="false" dt2D="false" dtr="false" t="normal">+(J326*11.55+K326*23.1)*12*30</f>
        <v>18921810.6</v>
      </c>
      <c r="Z326" s="74" t="n"/>
      <c r="AA326" s="74" t="n">
        <f aca="false" ca="false" dt2D="false" dtr="false" t="normal">SUM(AB326:AP326)</f>
        <v>99520559.79827839</v>
      </c>
      <c r="AB326" s="74" t="n">
        <v>14405643.62</v>
      </c>
      <c r="AC326" s="74" t="n">
        <v>6939666.77</v>
      </c>
      <c r="AD326" s="74" t="n">
        <v>0</v>
      </c>
      <c r="AE326" s="74" t="n">
        <v>4099182.85</v>
      </c>
      <c r="AF326" s="74" t="n">
        <v>0</v>
      </c>
      <c r="AG326" s="74" t="n">
        <v>0</v>
      </c>
      <c r="AH326" s="74" t="n">
        <v>0</v>
      </c>
      <c r="AI326" s="74" t="n">
        <v>0</v>
      </c>
      <c r="AJ326" s="74" t="n">
        <v>20811176.24</v>
      </c>
      <c r="AK326" s="74" t="n">
        <v>8664100.22</v>
      </c>
      <c r="AL326" s="74" t="n">
        <v>21274970.03</v>
      </c>
      <c r="AM326" s="74" t="n">
        <v>10887938</v>
      </c>
      <c r="AN326" s="74" t="n">
        <v>9538354.6802</v>
      </c>
      <c r="AO326" s="74" t="n">
        <v>995205.5981</v>
      </c>
      <c r="AP326" s="74" t="n">
        <v>1904321.78997838</v>
      </c>
      <c r="AQ326" s="5" t="n">
        <f aca="false" ca="false" dt2D="false" dtr="false" t="normal">COUNTIF(AB326:AM326, "&gt;0")</f>
        <v>7</v>
      </c>
    </row>
    <row customHeight="true" ht="12.75" outlineLevel="0" r="327">
      <c r="A327" s="67" t="n">
        <f aca="false" ca="false" dt2D="false" dtr="false" t="normal">+A326+1</f>
        <v>314</v>
      </c>
      <c r="B327" s="67" t="n">
        <f aca="false" ca="false" dt2D="false" dtr="false" t="normal">+B326+1</f>
        <v>143</v>
      </c>
      <c r="C327" s="68" t="s">
        <v>69</v>
      </c>
      <c r="D327" s="67" t="s">
        <v>439</v>
      </c>
      <c r="E327" s="69" t="s">
        <v>78</v>
      </c>
      <c r="F327" s="70" t="s">
        <v>58</v>
      </c>
      <c r="G327" s="70" t="n">
        <v>5</v>
      </c>
      <c r="H327" s="70" t="n">
        <v>3</v>
      </c>
      <c r="I327" s="69" t="n">
        <v>4381.7</v>
      </c>
      <c r="J327" s="69" t="n">
        <v>4226.1</v>
      </c>
      <c r="K327" s="69" t="n">
        <v>155.599999999999</v>
      </c>
      <c r="L327" s="71" t="n">
        <v>188</v>
      </c>
      <c r="M327" s="72" t="n">
        <v>10112613.06</v>
      </c>
      <c r="N327" s="72" t="n"/>
      <c r="O327" s="72" t="n">
        <v>0</v>
      </c>
      <c r="P327" s="72" t="n">
        <v>0</v>
      </c>
      <c r="Q327" s="72" t="n">
        <v>2051776.35</v>
      </c>
      <c r="R327" s="72" t="n">
        <v>8060836.71</v>
      </c>
      <c r="S327" s="72" t="n">
        <v>0</v>
      </c>
      <c r="T327" s="69" t="n">
        <v>2010.09</v>
      </c>
      <c r="U327" s="69" t="n">
        <v>2307.92</v>
      </c>
      <c r="V327" s="70" t="n">
        <v>2026</v>
      </c>
      <c r="W327" s="74" t="n">
        <v>1517237.04</v>
      </c>
      <c r="X327" s="74" t="n">
        <f aca="false" ca="false" dt2D="false" dtr="false" t="normal">+(J327*11.55+K327*23.1)*12*0.85</f>
        <v>534539.3129999998</v>
      </c>
      <c r="Y327" s="74" t="n">
        <f aca="false" ca="false" dt2D="false" dtr="false" t="normal">+(J327*11.55+K327*23.1)*12*30</f>
        <v>18866093.399999995</v>
      </c>
      <c r="Z327" s="74" t="n"/>
      <c r="AA327" s="74" t="n">
        <f aca="false" ca="false" dt2D="false" dtr="false" t="normal">SUM(AB327:AP327)</f>
        <v>10112613.06494076</v>
      </c>
      <c r="AB327" s="74" t="n">
        <v>0</v>
      </c>
      <c r="AC327" s="74" t="n">
        <v>0</v>
      </c>
      <c r="AD327" s="74" t="n">
        <v>0</v>
      </c>
      <c r="AE327" s="74" t="n">
        <v>0</v>
      </c>
      <c r="AF327" s="74" t="n">
        <v>0</v>
      </c>
      <c r="AG327" s="74" t="n">
        <v>0</v>
      </c>
      <c r="AH327" s="74" t="n">
        <v>0</v>
      </c>
      <c r="AI327" s="74" t="n">
        <v>0</v>
      </c>
      <c r="AJ327" s="74" t="n">
        <v>0</v>
      </c>
      <c r="AK327" s="74" t="n">
        <v>8807620.8</v>
      </c>
      <c r="AL327" s="74" t="n">
        <v>0</v>
      </c>
      <c r="AM327" s="74" t="n">
        <v>0</v>
      </c>
      <c r="AN327" s="74" t="n">
        <v>1011261.306</v>
      </c>
      <c r="AO327" s="74" t="n">
        <v>101126.1306</v>
      </c>
      <c r="AP327" s="74" t="n">
        <v>192604.82834076</v>
      </c>
      <c r="AQ327" s="5" t="n">
        <f aca="false" ca="false" dt2D="false" dtr="false" t="normal">COUNTIF(AB327:AM327, "&gt;0")</f>
        <v>1</v>
      </c>
    </row>
    <row customHeight="true" ht="12.75" outlineLevel="0" r="328">
      <c r="A328" s="67" t="n">
        <f aca="false" ca="false" dt2D="false" dtr="false" t="normal">+A327+1</f>
        <v>315</v>
      </c>
      <c r="B328" s="67" t="n">
        <f aca="false" ca="false" dt2D="false" dtr="false" t="normal">+B327+1</f>
        <v>144</v>
      </c>
      <c r="C328" s="68" t="s">
        <v>69</v>
      </c>
      <c r="D328" s="67" t="s">
        <v>440</v>
      </c>
      <c r="E328" s="69" t="s">
        <v>76</v>
      </c>
      <c r="F328" s="70" t="s">
        <v>58</v>
      </c>
      <c r="G328" s="70" t="n">
        <v>9</v>
      </c>
      <c r="H328" s="70" t="n">
        <v>2</v>
      </c>
      <c r="I328" s="69" t="n">
        <v>5582</v>
      </c>
      <c r="J328" s="69" t="n">
        <v>5551</v>
      </c>
      <c r="K328" s="69" t="n">
        <v>31</v>
      </c>
      <c r="L328" s="71" t="n">
        <v>215</v>
      </c>
      <c r="M328" s="72" t="n">
        <v>12699105.82</v>
      </c>
      <c r="N328" s="72" t="n"/>
      <c r="O328" s="72" t="n">
        <v>906002.44</v>
      </c>
      <c r="P328" s="72" t="n">
        <v>0</v>
      </c>
      <c r="Q328" s="72" t="n">
        <v>877347.59</v>
      </c>
      <c r="R328" s="72" t="n">
        <v>3272378.91</v>
      </c>
      <c r="S328" s="72" t="n">
        <v>7643376.88</v>
      </c>
      <c r="T328" s="69" t="n">
        <v>1981.43</v>
      </c>
      <c r="U328" s="69" t="n">
        <v>2275.01</v>
      </c>
      <c r="V328" s="70" t="n">
        <v>2026</v>
      </c>
      <c r="W328" s="74" t="n"/>
      <c r="X328" s="74" t="n">
        <f aca="false" ca="false" dt2D="false" dtr="false" t="normal">+(J328*15.35+K328*26.02)*12*0.85</f>
        <v>877347.5939999999</v>
      </c>
      <c r="Y328" s="74" t="e">
        <f aca="false" ca="false" dt2D="false" dtr="false" t="normal">+(J328*15.35+K328*26.02)*12*30-'[1]Приложение №1'!$S$344-'[4]Приложение №1'!$S$394-'[3]Приложение №1'!$S$634-'[2]Приложение №3'!$AI$72</f>
        <v>#REF!</v>
      </c>
      <c r="Z328" s="74" t="n"/>
      <c r="AA328" s="74" t="n">
        <f aca="false" ca="false" dt2D="false" dtr="false" t="normal">SUM(AB328:AP328)</f>
        <v>12699105.81964772</v>
      </c>
      <c r="AB328" s="74" t="n">
        <v>0</v>
      </c>
      <c r="AC328" s="74" t="n">
        <v>0</v>
      </c>
      <c r="AD328" s="74" t="n">
        <v>0</v>
      </c>
      <c r="AE328" s="74" t="n">
        <v>0</v>
      </c>
      <c r="AF328" s="74" t="n">
        <v>0</v>
      </c>
      <c r="AG328" s="74" t="n">
        <v>0</v>
      </c>
      <c r="AH328" s="74" t="n">
        <v>0</v>
      </c>
      <c r="AI328" s="74" t="n">
        <v>0</v>
      </c>
      <c r="AJ328" s="74" t="n">
        <v>0</v>
      </c>
      <c r="AK328" s="74" t="n">
        <v>11060337.01</v>
      </c>
      <c r="AL328" s="74" t="n">
        <v>0</v>
      </c>
      <c r="AM328" s="74" t="n">
        <v>0</v>
      </c>
      <c r="AN328" s="74" t="n">
        <v>1269910.582</v>
      </c>
      <c r="AO328" s="74" t="n">
        <v>126991.0582</v>
      </c>
      <c r="AP328" s="74" t="n">
        <v>241867.16944772</v>
      </c>
      <c r="AQ328" s="5" t="n">
        <f aca="false" ca="false" dt2D="false" dtr="false" t="normal">COUNTIF(AB328:AM328, "&gt;0")</f>
        <v>1</v>
      </c>
    </row>
    <row customHeight="true" ht="12.75" outlineLevel="0" r="329">
      <c r="A329" s="67" t="n">
        <f aca="false" ca="false" dt2D="false" dtr="false" t="normal">+A328+1</f>
        <v>316</v>
      </c>
      <c r="B329" s="67" t="n">
        <f aca="false" ca="false" dt2D="false" dtr="false" t="normal">+B328+1</f>
        <v>145</v>
      </c>
      <c r="C329" s="68" t="s">
        <v>69</v>
      </c>
      <c r="D329" s="67" t="s">
        <v>441</v>
      </c>
      <c r="E329" s="69" t="s">
        <v>76</v>
      </c>
      <c r="F329" s="70" t="s">
        <v>58</v>
      </c>
      <c r="G329" s="70" t="n">
        <v>2</v>
      </c>
      <c r="H329" s="70" t="n">
        <v>8</v>
      </c>
      <c r="I329" s="69" t="n">
        <v>961.6</v>
      </c>
      <c r="J329" s="69" t="n">
        <v>961.6</v>
      </c>
      <c r="K329" s="69" t="n">
        <v>0</v>
      </c>
      <c r="L329" s="71" t="n">
        <v>42</v>
      </c>
      <c r="M329" s="72" t="n">
        <v>13615496.35</v>
      </c>
      <c r="N329" s="72" t="n"/>
      <c r="O329" s="72" t="n">
        <v>715445.94</v>
      </c>
      <c r="P329" s="72" t="n">
        <v>0</v>
      </c>
      <c r="Q329" s="72" t="n">
        <v>299737.31</v>
      </c>
      <c r="R329" s="72" t="n">
        <v>3998332.8</v>
      </c>
      <c r="S329" s="72" t="n">
        <v>8601980.3</v>
      </c>
      <c r="T329" s="69" t="n">
        <v>12413.51</v>
      </c>
      <c r="U329" s="69" t="n">
        <v>14159.21</v>
      </c>
      <c r="V329" s="70" t="n">
        <v>2026</v>
      </c>
      <c r="W329" s="74" t="n">
        <v>186451.21</v>
      </c>
      <c r="X329" s="74" t="n">
        <f aca="false" ca="false" dt2D="false" dtr="false" t="normal">+(J329*11.55+K329*23.1)*12*0.85</f>
        <v>113286.096</v>
      </c>
      <c r="Y329" s="74" t="n">
        <f aca="false" ca="false" dt2D="false" dtr="false" t="normal">+(J329*11.55+K329*23.1)*12*30</f>
        <v>3998332.8000000003</v>
      </c>
      <c r="Z329" s="74" t="n"/>
      <c r="AA329" s="74" t="n">
        <f aca="false" ca="false" dt2D="false" dtr="false" t="normal">SUM(AB329:AP329)</f>
        <v>13615496.345029842</v>
      </c>
      <c r="AB329" s="74" t="n">
        <v>4336668.2</v>
      </c>
      <c r="AC329" s="74" t="n">
        <v>2259399.27</v>
      </c>
      <c r="AD329" s="74" t="n">
        <v>934911.71</v>
      </c>
      <c r="AE329" s="74" t="n">
        <v>485818.11</v>
      </c>
      <c r="AF329" s="74" t="n">
        <v>0</v>
      </c>
      <c r="AG329" s="74" t="n">
        <v>0</v>
      </c>
      <c r="AH329" s="74" t="n">
        <v>0</v>
      </c>
      <c r="AI329" s="74" t="n">
        <v>0</v>
      </c>
      <c r="AJ329" s="74" t="n">
        <v>0</v>
      </c>
      <c r="AK329" s="74" t="n">
        <v>3920037.96</v>
      </c>
      <c r="AL329" s="74" t="n">
        <v>0</v>
      </c>
      <c r="AM329" s="74" t="n">
        <v>0</v>
      </c>
      <c r="AN329" s="74" t="n">
        <v>1281471.721</v>
      </c>
      <c r="AO329" s="74" t="n">
        <v>136154.9634</v>
      </c>
      <c r="AP329" s="74" t="n">
        <v>261034.41062984</v>
      </c>
      <c r="AQ329" s="5" t="n">
        <f aca="false" ca="false" dt2D="false" dtr="false" t="normal">COUNTIF(AB329:AM329, "&gt;0")</f>
        <v>5</v>
      </c>
    </row>
    <row customHeight="true" ht="12.75" outlineLevel="0" r="330">
      <c r="A330" s="67" t="n">
        <f aca="false" ca="false" dt2D="false" dtr="false" t="normal">+A329+1</f>
        <v>317</v>
      </c>
      <c r="B330" s="67" t="n">
        <f aca="false" ca="false" dt2D="false" dtr="false" t="normal">+B329+1</f>
        <v>146</v>
      </c>
      <c r="C330" s="68" t="s">
        <v>69</v>
      </c>
      <c r="D330" s="67" t="s">
        <v>442</v>
      </c>
      <c r="E330" s="69" t="s">
        <v>76</v>
      </c>
      <c r="F330" s="70" t="s">
        <v>58</v>
      </c>
      <c r="G330" s="70" t="n">
        <v>3</v>
      </c>
      <c r="H330" s="70" t="n">
        <v>5</v>
      </c>
      <c r="I330" s="69" t="n">
        <v>2571.5</v>
      </c>
      <c r="J330" s="69" t="n">
        <v>2484</v>
      </c>
      <c r="K330" s="69" t="n">
        <v>87.5</v>
      </c>
      <c r="L330" s="71" t="n">
        <v>91</v>
      </c>
      <c r="M330" s="72" t="n">
        <v>36410408.53</v>
      </c>
      <c r="N330" s="72" t="n"/>
      <c r="O330" s="72" t="n">
        <v>2766433.46</v>
      </c>
      <c r="P330" s="72" t="n">
        <v>0</v>
      </c>
      <c r="Q330" s="72" t="n">
        <v>313256.79</v>
      </c>
      <c r="R330" s="72" t="n">
        <v>419756.75</v>
      </c>
      <c r="S330" s="72" t="n">
        <v>32910961.52</v>
      </c>
      <c r="T330" s="69" t="n">
        <v>12413.51</v>
      </c>
      <c r="U330" s="69" t="n">
        <v>14159.21</v>
      </c>
      <c r="V330" s="70" t="n">
        <v>2026</v>
      </c>
      <c r="W330" s="74" t="n"/>
      <c r="X330" s="74" t="n">
        <f aca="false" ca="false" dt2D="false" dtr="false" t="normal">+(J330*11.55+K330*23.1)*12*0.85</f>
        <v>313256.79000000004</v>
      </c>
      <c r="Y330" s="74" t="e">
        <f aca="false" ca="false" dt2D="false" dtr="false" t="normal">+(J330*11.55+K330*23.1)*12*30-'[4]Приложение №1'!$S$51-'[4]Приложение №1'!$S$222</f>
        <v>#REF!</v>
      </c>
      <c r="Z330" s="74" t="n"/>
      <c r="AA330" s="74" t="n">
        <f aca="false" ca="false" dt2D="false" dtr="false" t="normal">SUM(AB330:AP330)</f>
        <v>36410408.526759885</v>
      </c>
      <c r="AB330" s="74" t="n">
        <v>11597069.75</v>
      </c>
      <c r="AC330" s="74" t="n">
        <v>6042060.34</v>
      </c>
      <c r="AD330" s="74" t="n">
        <v>2500130.46</v>
      </c>
      <c r="AE330" s="74" t="n">
        <v>1299169.36</v>
      </c>
      <c r="AF330" s="74" t="n">
        <v>0</v>
      </c>
      <c r="AG330" s="74" t="n">
        <v>0</v>
      </c>
      <c r="AH330" s="74" t="n">
        <v>0</v>
      </c>
      <c r="AI330" s="74" t="n">
        <v>0</v>
      </c>
      <c r="AJ330" s="74" t="n">
        <v>0</v>
      </c>
      <c r="AK330" s="74" t="n">
        <v>10482921.83</v>
      </c>
      <c r="AL330" s="74" t="n">
        <v>0</v>
      </c>
      <c r="AM330" s="74" t="n">
        <v>0</v>
      </c>
      <c r="AN330" s="74" t="n">
        <v>3426897.3905</v>
      </c>
      <c r="AO330" s="74" t="n">
        <v>364104.0853</v>
      </c>
      <c r="AP330" s="74" t="n">
        <v>698055.31095988</v>
      </c>
      <c r="AQ330" s="5" t="n">
        <f aca="false" ca="false" dt2D="false" dtr="false" t="normal">COUNTIF(AB330:AM330, "&gt;0")</f>
        <v>5</v>
      </c>
    </row>
    <row customHeight="true" ht="12.75" outlineLevel="0" r="331">
      <c r="A331" s="67" t="n">
        <f aca="false" ca="false" dt2D="false" dtr="false" t="normal">+A330+1</f>
        <v>318</v>
      </c>
      <c r="B331" s="67" t="n">
        <f aca="false" ca="false" dt2D="false" dtr="false" t="normal">+B330+1</f>
        <v>147</v>
      </c>
      <c r="C331" s="68" t="s">
        <v>69</v>
      </c>
      <c r="D331" s="67" t="s">
        <v>443</v>
      </c>
      <c r="E331" s="69" t="s">
        <v>124</v>
      </c>
      <c r="F331" s="70" t="s">
        <v>58</v>
      </c>
      <c r="G331" s="70" t="n">
        <v>10</v>
      </c>
      <c r="H331" s="70" t="n">
        <v>1</v>
      </c>
      <c r="I331" s="69" t="n">
        <v>2890.1</v>
      </c>
      <c r="J331" s="69" t="n">
        <v>2856.1</v>
      </c>
      <c r="K331" s="69" t="n">
        <v>34</v>
      </c>
      <c r="L331" s="71" t="n">
        <v>115</v>
      </c>
      <c r="M331" s="72" t="n">
        <v>24249210.63</v>
      </c>
      <c r="N331" s="72" t="n"/>
      <c r="O331" s="72" t="n">
        <v>1823461.64</v>
      </c>
      <c r="P331" s="72" t="n">
        <v>0</v>
      </c>
      <c r="Q331" s="72" t="n">
        <v>456203.31</v>
      </c>
      <c r="R331" s="72" t="n">
        <v>13986078.63</v>
      </c>
      <c r="S331" s="72" t="n">
        <v>7983467.04</v>
      </c>
      <c r="T331" s="69" t="n">
        <v>7351.55</v>
      </c>
      <c r="U331" s="69" t="n">
        <v>8390.44</v>
      </c>
      <c r="V331" s="70" t="n">
        <v>2026</v>
      </c>
      <c r="W331" s="74" t="n"/>
      <c r="X331" s="74" t="n">
        <f aca="false" ca="false" dt2D="false" dtr="false" t="normal">+(J331*15.35+K331*26.02)*12*0.85</f>
        <v>456203.3129999999</v>
      </c>
      <c r="Y331" s="74" t="e">
        <f aca="false" ca="false" dt2D="false" dtr="false" t="normal">+(J331*15.35+K331*26.02)*12*30-'[1]Приложение №1'!$S$330</f>
        <v>#REF!</v>
      </c>
      <c r="Z331" s="74" t="n"/>
      <c r="AA331" s="74" t="n">
        <f aca="false" ca="false" dt2D="false" dtr="false" t="normal">SUM(AB331:AP331)</f>
        <v>24249210.626911163</v>
      </c>
      <c r="AB331" s="74" t="n">
        <v>8235920.89</v>
      </c>
      <c r="AC331" s="74" t="n">
        <v>3295143.07</v>
      </c>
      <c r="AD331" s="74" t="n">
        <v>2433801.51</v>
      </c>
      <c r="AE331" s="74" t="n">
        <v>1555307.73</v>
      </c>
      <c r="AF331" s="74" t="n">
        <v>0</v>
      </c>
      <c r="AG331" s="74" t="n">
        <v>0</v>
      </c>
      <c r="AH331" s="74" t="n">
        <v>0</v>
      </c>
      <c r="AI331" s="74" t="n">
        <v>0</v>
      </c>
      <c r="AJ331" s="74" t="n">
        <v>0</v>
      </c>
      <c r="AK331" s="74" t="n">
        <v>5726528.12</v>
      </c>
      <c r="AL331" s="74" t="n">
        <v>0</v>
      </c>
      <c r="AM331" s="74" t="n">
        <v>0</v>
      </c>
      <c r="AN331" s="74" t="n">
        <v>2295394.8742</v>
      </c>
      <c r="AO331" s="74" t="n">
        <v>242492.1064</v>
      </c>
      <c r="AP331" s="74" t="n">
        <v>464622.32631116</v>
      </c>
      <c r="AQ331" s="5" t="n">
        <f aca="false" ca="false" dt2D="false" dtr="false" t="normal">COUNTIF(AB331:AM331, "&gt;0")</f>
        <v>5</v>
      </c>
    </row>
    <row customHeight="true" ht="12.75" outlineLevel="0" r="332">
      <c r="A332" s="67" t="n">
        <f aca="false" ca="false" dt2D="false" dtr="false" t="normal">+A331+1</f>
        <v>319</v>
      </c>
      <c r="B332" s="67" t="n">
        <f aca="false" ca="false" dt2D="false" dtr="false" t="normal">+B331+1</f>
        <v>148</v>
      </c>
      <c r="C332" s="68" t="s">
        <v>69</v>
      </c>
      <c r="D332" s="67" t="s">
        <v>444</v>
      </c>
      <c r="E332" s="69" t="s">
        <v>334</v>
      </c>
      <c r="F332" s="70" t="s">
        <v>58</v>
      </c>
      <c r="G332" s="70" t="n">
        <v>10</v>
      </c>
      <c r="H332" s="70" t="n">
        <v>1</v>
      </c>
      <c r="I332" s="69" t="n">
        <v>2807</v>
      </c>
      <c r="J332" s="69" t="n">
        <v>2807</v>
      </c>
      <c r="K332" s="69" t="n">
        <v>0</v>
      </c>
      <c r="L332" s="71" t="n">
        <v>98</v>
      </c>
      <c r="M332" s="72" t="n">
        <v>17166012.01</v>
      </c>
      <c r="N332" s="72" t="n"/>
      <c r="O332" s="72" t="n">
        <v>1281896.28</v>
      </c>
      <c r="P332" s="72" t="n">
        <v>0</v>
      </c>
      <c r="Q332" s="72" t="n">
        <v>439491.99</v>
      </c>
      <c r="R332" s="72" t="n">
        <v>13058794.69</v>
      </c>
      <c r="S332" s="72" t="n">
        <v>2385829.04</v>
      </c>
      <c r="T332" s="69" t="n">
        <v>5370.12</v>
      </c>
      <c r="U332" s="69" t="n">
        <v>6115.43</v>
      </c>
      <c r="V332" s="70" t="n">
        <v>2026</v>
      </c>
      <c r="W332" s="74" t="n"/>
      <c r="X332" s="74" t="n">
        <f aca="false" ca="false" dt2D="false" dtr="false" t="normal">+(J332*15.35+K332*26.02)*12*0.85</f>
        <v>439491.98999999993</v>
      </c>
      <c r="Y332" s="74" t="e">
        <f aca="false" ca="false" dt2D="false" dtr="false" t="normal">+(J332*15.35+K332*26.02)*12*30-'[2]Приложение №3'!$AI$129</f>
        <v>#REF!</v>
      </c>
      <c r="Z332" s="74" t="n"/>
      <c r="AA332" s="74" t="n">
        <f aca="false" ca="false" dt2D="false" dtr="false" t="normal">SUM(AB332:AP332)</f>
        <v>17166012.005683016</v>
      </c>
      <c r="AB332" s="74" t="n">
        <v>7999110.74</v>
      </c>
      <c r="AC332" s="74" t="n">
        <v>3200396.73</v>
      </c>
      <c r="AD332" s="74" t="n">
        <v>2363821.61</v>
      </c>
      <c r="AE332" s="74" t="n">
        <v>1510587.46</v>
      </c>
      <c r="AF332" s="74" t="n">
        <v>0</v>
      </c>
      <c r="AG332" s="74" t="n">
        <v>0</v>
      </c>
      <c r="AH332" s="74" t="n">
        <v>0</v>
      </c>
      <c r="AI332" s="74" t="n">
        <v>0</v>
      </c>
      <c r="AJ332" s="74" t="n">
        <v>0</v>
      </c>
      <c r="AK332" s="74" t="n">
        <v>0</v>
      </c>
      <c r="AL332" s="74" t="n">
        <v>0</v>
      </c>
      <c r="AM332" s="74" t="n">
        <v>0</v>
      </c>
      <c r="AN332" s="74" t="n">
        <v>1590799.3206</v>
      </c>
      <c r="AO332" s="74" t="n">
        <v>171660.1201</v>
      </c>
      <c r="AP332" s="74" t="n">
        <v>329636.02498302</v>
      </c>
      <c r="AQ332" s="5" t="n">
        <f aca="false" ca="false" dt2D="false" dtr="false" t="normal">COUNTIF(AB332:AM332, "&gt;0")</f>
        <v>4</v>
      </c>
    </row>
    <row customHeight="true" ht="12.75" outlineLevel="0" r="333">
      <c r="A333" s="67" t="n">
        <f aca="false" ca="false" dt2D="false" dtr="false" t="normal">+A332+1</f>
        <v>320</v>
      </c>
      <c r="B333" s="67" t="n">
        <f aca="false" ca="false" dt2D="false" dtr="false" t="normal">+B332+1</f>
        <v>149</v>
      </c>
      <c r="C333" s="68" t="s">
        <v>69</v>
      </c>
      <c r="D333" s="67" t="s">
        <v>445</v>
      </c>
      <c r="E333" s="69" t="s">
        <v>64</v>
      </c>
      <c r="F333" s="70" t="s">
        <v>58</v>
      </c>
      <c r="G333" s="70" t="n">
        <v>9</v>
      </c>
      <c r="H333" s="70" t="n">
        <v>2</v>
      </c>
      <c r="I333" s="69" t="n">
        <v>5820.1</v>
      </c>
      <c r="J333" s="69" t="n">
        <v>5640.1</v>
      </c>
      <c r="K333" s="69" t="n">
        <v>180</v>
      </c>
      <c r="L333" s="71" t="n">
        <v>226</v>
      </c>
      <c r="M333" s="72" t="n">
        <v>13240785.7</v>
      </c>
      <c r="N333" s="72" t="n"/>
      <c r="O333" s="72" t="n">
        <v>943416.18</v>
      </c>
      <c r="P333" s="72" t="n">
        <v>0</v>
      </c>
      <c r="Q333" s="72" t="n">
        <v>930843.18</v>
      </c>
      <c r="R333" s="72" t="n">
        <v>3104296.1</v>
      </c>
      <c r="S333" s="72" t="n">
        <v>8262230.24</v>
      </c>
      <c r="T333" s="69" t="n">
        <v>1981.43</v>
      </c>
      <c r="U333" s="69" t="n">
        <v>2275.01</v>
      </c>
      <c r="V333" s="70" t="n">
        <v>2026</v>
      </c>
      <c r="W333" s="74" t="n"/>
      <c r="X333" s="74" t="n">
        <f aca="false" ca="false" dt2D="false" dtr="false" t="normal">+(J333*15.35+K333*26.02)*12*0.85</f>
        <v>930843.177</v>
      </c>
      <c r="Y333" s="74" t="e">
        <f aca="false" ca="false" dt2D="false" dtr="false" t="normal">+(J333*15.35+K333*26.02)*12*30-'[1]Приложение №1'!$S$152-'[1]Приложение №1'!$S$556-'[4]Приложение №1'!$S$400-'[3]Приложение №1'!$S$639-'[2]Приложение №3'!$AI$77</f>
        <v>#REF!</v>
      </c>
      <c r="Z333" s="74" t="n"/>
      <c r="AA333" s="74" t="n">
        <f aca="false" ca="false" dt2D="false" dtr="false" t="normal">SUM(AB333:AP333)</f>
        <v>13240785.7014422</v>
      </c>
      <c r="AB333" s="74" t="n">
        <v>0</v>
      </c>
      <c r="AC333" s="74" t="n">
        <v>0</v>
      </c>
      <c r="AD333" s="74" t="n">
        <v>0</v>
      </c>
      <c r="AE333" s="74" t="n">
        <v>0</v>
      </c>
      <c r="AF333" s="74" t="n">
        <v>0</v>
      </c>
      <c r="AG333" s="74" t="n">
        <v>0</v>
      </c>
      <c r="AH333" s="74" t="n">
        <v>0</v>
      </c>
      <c r="AI333" s="74" t="n">
        <v>0</v>
      </c>
      <c r="AJ333" s="74" t="n">
        <v>0</v>
      </c>
      <c r="AK333" s="74" t="n">
        <v>11532115.27</v>
      </c>
      <c r="AL333" s="74" t="n">
        <v>0</v>
      </c>
      <c r="AM333" s="74" t="n">
        <v>0</v>
      </c>
      <c r="AN333" s="74" t="n">
        <v>1324078.57</v>
      </c>
      <c r="AO333" s="74" t="n">
        <v>132407.857</v>
      </c>
      <c r="AP333" s="74" t="n">
        <v>252184.0044422</v>
      </c>
      <c r="AQ333" s="5" t="n">
        <f aca="false" ca="false" dt2D="false" dtr="false" t="normal">COUNTIF(AB333:AM333, "&gt;0")</f>
        <v>1</v>
      </c>
    </row>
    <row customHeight="true" ht="12.75" outlineLevel="0" r="334">
      <c r="A334" s="67" t="n">
        <f aca="false" ca="false" dt2D="false" dtr="false" t="normal">+A333+1</f>
        <v>321</v>
      </c>
      <c r="B334" s="67" t="n">
        <f aca="false" ca="false" dt2D="false" dtr="false" t="normal">+B333+1</f>
        <v>150</v>
      </c>
      <c r="C334" s="68" t="s">
        <v>69</v>
      </c>
      <c r="D334" s="67" t="s">
        <v>446</v>
      </c>
      <c r="E334" s="69" t="s">
        <v>105</v>
      </c>
      <c r="F334" s="70" t="s">
        <v>58</v>
      </c>
      <c r="G334" s="70" t="n">
        <v>5</v>
      </c>
      <c r="H334" s="70" t="n">
        <v>6</v>
      </c>
      <c r="I334" s="69" t="n">
        <v>4621</v>
      </c>
      <c r="J334" s="69" t="n">
        <v>4552.6</v>
      </c>
      <c r="K334" s="69" t="n">
        <v>68.3999999999996</v>
      </c>
      <c r="L334" s="71" t="n">
        <v>203</v>
      </c>
      <c r="M334" s="72" t="n">
        <v>10664898.32</v>
      </c>
      <c r="N334" s="72" t="n"/>
      <c r="O334" s="72" t="n">
        <v>775002.77</v>
      </c>
      <c r="P334" s="72" t="n">
        <v>0</v>
      </c>
      <c r="Q334" s="72" t="n">
        <v>552458.21</v>
      </c>
      <c r="R334" s="72" t="n">
        <v>7773162.21</v>
      </c>
      <c r="S334" s="72" t="n">
        <v>1564275.12</v>
      </c>
      <c r="T334" s="69" t="n">
        <v>2010.09</v>
      </c>
      <c r="U334" s="69" t="n">
        <v>2307.92</v>
      </c>
      <c r="V334" s="70" t="n">
        <v>2026</v>
      </c>
      <c r="W334" s="74" t="n"/>
      <c r="X334" s="74" t="n">
        <f aca="false" ca="false" dt2D="false" dtr="false" t="normal">+(J334*11.55+K334*23.1)*12*0.85</f>
        <v>552458.2139999999</v>
      </c>
      <c r="Y334" s="74" t="e">
        <f aca="false" ca="false" dt2D="false" dtr="false" t="normal">+(J334*11.55+K334*23.1)*12*30-'[4]Приложение №1'!$S$228-'[4]Приложение №1'!$S$573</f>
        <v>#REF!</v>
      </c>
      <c r="Z334" s="74" t="n"/>
      <c r="AA334" s="74" t="n">
        <f aca="false" ca="false" dt2D="false" dtr="false" t="normal">SUM(AB334:AP334)</f>
        <v>10664898.31860272</v>
      </c>
      <c r="AB334" s="74" t="n">
        <v>0</v>
      </c>
      <c r="AC334" s="74" t="n">
        <v>0</v>
      </c>
      <c r="AD334" s="74" t="n">
        <v>0</v>
      </c>
      <c r="AE334" s="74" t="n">
        <v>0</v>
      </c>
      <c r="AF334" s="74" t="n">
        <v>0</v>
      </c>
      <c r="AG334" s="74" t="n">
        <v>0</v>
      </c>
      <c r="AH334" s="74" t="n">
        <v>0</v>
      </c>
      <c r="AI334" s="74" t="n">
        <v>0</v>
      </c>
      <c r="AJ334" s="74" t="n">
        <v>0</v>
      </c>
      <c r="AK334" s="74" t="n">
        <v>9288635.85</v>
      </c>
      <c r="AL334" s="74" t="n">
        <v>0</v>
      </c>
      <c r="AM334" s="74" t="n">
        <v>0</v>
      </c>
      <c r="AN334" s="74" t="n">
        <v>1066489.832</v>
      </c>
      <c r="AO334" s="74" t="n">
        <v>106648.9832</v>
      </c>
      <c r="AP334" s="74" t="n">
        <v>203123.65340272</v>
      </c>
      <c r="AQ334" s="5" t="n">
        <f aca="false" ca="false" dt2D="false" dtr="false" t="normal">COUNTIF(AB334:AM334, "&gt;0")</f>
        <v>1</v>
      </c>
    </row>
    <row customHeight="true" ht="12.75" outlineLevel="0" r="335">
      <c r="A335" s="67" t="n">
        <f aca="false" ca="false" dt2D="false" dtr="false" t="normal">+A334+1</f>
        <v>322</v>
      </c>
      <c r="B335" s="67" t="n">
        <f aca="false" ca="false" dt2D="false" dtr="false" t="normal">+B334+1</f>
        <v>151</v>
      </c>
      <c r="C335" s="68" t="s">
        <v>69</v>
      </c>
      <c r="D335" s="67" t="s">
        <v>447</v>
      </c>
      <c r="E335" s="69" t="s">
        <v>72</v>
      </c>
      <c r="F335" s="70" t="s">
        <v>58</v>
      </c>
      <c r="G335" s="70" t="n">
        <v>2</v>
      </c>
      <c r="H335" s="70" t="n">
        <v>8</v>
      </c>
      <c r="I335" s="69" t="n">
        <v>1042.9</v>
      </c>
      <c r="J335" s="69" t="n">
        <v>988.8</v>
      </c>
      <c r="K335" s="69" t="n">
        <v>54.1000000000001</v>
      </c>
      <c r="L335" s="71" t="n">
        <v>39</v>
      </c>
      <c r="M335" s="72" t="n">
        <v>26741144.92</v>
      </c>
      <c r="N335" s="72" t="n"/>
      <c r="O335" s="72" t="n">
        <v>2039498.06</v>
      </c>
      <c r="P335" s="72" t="n">
        <v>0</v>
      </c>
      <c r="Q335" s="72" t="n">
        <v>129237.57</v>
      </c>
      <c r="R335" s="72" t="n">
        <v>414666</v>
      </c>
      <c r="S335" s="72" t="n">
        <v>24157743.29</v>
      </c>
      <c r="T335" s="69" t="n">
        <v>22526.11</v>
      </c>
      <c r="U335" s="69" t="n">
        <v>25641.14</v>
      </c>
      <c r="V335" s="70" t="n">
        <v>2026</v>
      </c>
      <c r="W335" s="74" t="n"/>
      <c r="X335" s="74" t="n">
        <f aca="false" ca="false" dt2D="false" dtr="false" t="normal">+(J335*11.55+K335*23.1)*12*0.85</f>
        <v>129237.57</v>
      </c>
      <c r="Y335" s="74" t="e">
        <f aca="false" ca="false" dt2D="false" dtr="false" t="normal">+(J335*11.55+K335*23.1)*12*30-'[4]Приложение №1'!$S$576</f>
        <v>#REF!</v>
      </c>
      <c r="Z335" s="74" t="n"/>
      <c r="AA335" s="74" t="n">
        <f aca="false" ca="false" dt2D="false" dtr="false" t="normal">SUM(AB335:AP335)</f>
        <v>26741144.9165537</v>
      </c>
      <c r="AB335" s="74" t="n">
        <v>4703318.71</v>
      </c>
      <c r="AC335" s="74" t="n">
        <v>2450423.77</v>
      </c>
      <c r="AD335" s="74" t="n">
        <v>1013955.3</v>
      </c>
      <c r="AE335" s="74" t="n">
        <v>526892.37</v>
      </c>
      <c r="AF335" s="74" t="n">
        <v>0</v>
      </c>
      <c r="AG335" s="74" t="n">
        <v>0</v>
      </c>
      <c r="AH335" s="74" t="n">
        <v>0</v>
      </c>
      <c r="AI335" s="74" t="n">
        <v>0</v>
      </c>
      <c r="AJ335" s="74" t="n">
        <v>10546425.36</v>
      </c>
      <c r="AK335" s="74" t="n">
        <v>4251463.8</v>
      </c>
      <c r="AL335" s="74" t="n">
        <v>0</v>
      </c>
      <c r="AM335" s="74" t="n">
        <v>0</v>
      </c>
      <c r="AN335" s="74" t="n">
        <v>2467521.2154</v>
      </c>
      <c r="AO335" s="74" t="n">
        <v>267411.4491</v>
      </c>
      <c r="AP335" s="74" t="n">
        <v>513732.9420537</v>
      </c>
      <c r="AQ335" s="5" t="n">
        <f aca="false" ca="false" dt2D="false" dtr="false" t="normal">COUNTIF(AB335:AM335, "&gt;0")</f>
        <v>6</v>
      </c>
    </row>
    <row customHeight="true" ht="12.75" outlineLevel="0" r="336">
      <c r="A336" s="67" t="n">
        <f aca="false" ca="false" dt2D="false" dtr="false" t="normal">+A335+1</f>
        <v>323</v>
      </c>
      <c r="B336" s="67" t="n">
        <f aca="false" ca="false" dt2D="false" dtr="false" t="normal">+B335+1</f>
        <v>152</v>
      </c>
      <c r="C336" s="68" t="s">
        <v>69</v>
      </c>
      <c r="D336" s="67" t="s">
        <v>448</v>
      </c>
      <c r="E336" s="69" t="s">
        <v>68</v>
      </c>
      <c r="F336" s="70" t="s">
        <v>58</v>
      </c>
      <c r="G336" s="70" t="n">
        <v>9</v>
      </c>
      <c r="H336" s="70" t="n">
        <v>2</v>
      </c>
      <c r="I336" s="69" t="n">
        <v>6063.9</v>
      </c>
      <c r="J336" s="69" t="n">
        <v>5505.9</v>
      </c>
      <c r="K336" s="69" t="n">
        <v>558</v>
      </c>
      <c r="L336" s="71" t="n">
        <v>229</v>
      </c>
      <c r="M336" s="72" t="n">
        <v>13795433.14</v>
      </c>
      <c r="N336" s="72" t="n"/>
      <c r="O336" s="72" t="n">
        <v>0</v>
      </c>
      <c r="P336" s="72" t="n">
        <v>0</v>
      </c>
      <c r="Q336" s="72" t="n">
        <v>1010154.2</v>
      </c>
      <c r="R336" s="72" t="n">
        <v>12785278.95</v>
      </c>
      <c r="S336" s="72" t="n">
        <v>0</v>
      </c>
      <c r="T336" s="69" t="n">
        <v>1981.43</v>
      </c>
      <c r="U336" s="69" t="n">
        <v>2275.01</v>
      </c>
      <c r="V336" s="70" t="n">
        <v>2026</v>
      </c>
      <c r="W336" s="74" t="n"/>
      <c r="X336" s="74" t="n">
        <f aca="false" ca="false" dt2D="false" dtr="false" t="normal">+(J336*15.35+K336*26.02)*12*0.85</f>
        <v>1010154.195</v>
      </c>
      <c r="Y336" s="74" t="n">
        <f aca="false" ca="false" dt2D="false" dtr="false" t="normal">+(J336*15.35+K336*26.02)*12*30</f>
        <v>35652501</v>
      </c>
      <c r="Z336" s="74" t="n"/>
      <c r="AA336" s="74" t="n">
        <f aca="false" ca="false" dt2D="false" dtr="false" t="normal">SUM(AB336:AP336)</f>
        <v>13795433.144984439</v>
      </c>
      <c r="AB336" s="74" t="n">
        <v>0</v>
      </c>
      <c r="AC336" s="74" t="n">
        <v>0</v>
      </c>
      <c r="AD336" s="74" t="n">
        <v>0</v>
      </c>
      <c r="AE336" s="74" t="n">
        <v>0</v>
      </c>
      <c r="AF336" s="74" t="n">
        <v>0</v>
      </c>
      <c r="AG336" s="74" t="n">
        <v>0</v>
      </c>
      <c r="AH336" s="74" t="n">
        <v>0</v>
      </c>
      <c r="AI336" s="74" t="n">
        <v>0</v>
      </c>
      <c r="AJ336" s="74" t="n">
        <v>0</v>
      </c>
      <c r="AK336" s="74" t="n">
        <v>12015187.68</v>
      </c>
      <c r="AL336" s="74" t="n">
        <v>0</v>
      </c>
      <c r="AM336" s="74" t="n">
        <v>0</v>
      </c>
      <c r="AN336" s="74" t="n">
        <v>1379543.314</v>
      </c>
      <c r="AO336" s="74" t="n">
        <v>137954.3314</v>
      </c>
      <c r="AP336" s="74" t="n">
        <v>262747.81958444</v>
      </c>
      <c r="AQ336" s="5" t="n">
        <f aca="false" ca="false" dt2D="false" dtr="false" t="normal">COUNTIF(AB336:AM336, "&gt;0")</f>
        <v>1</v>
      </c>
    </row>
    <row customHeight="true" ht="12.75" outlineLevel="0" r="337">
      <c r="A337" s="67" t="n">
        <f aca="false" ca="false" dt2D="false" dtr="false" t="normal">+A336+1</f>
        <v>324</v>
      </c>
      <c r="B337" s="67" t="n">
        <f aca="false" ca="false" dt2D="false" dtr="false" t="normal">+B336+1</f>
        <v>153</v>
      </c>
      <c r="C337" s="68" t="s">
        <v>69</v>
      </c>
      <c r="D337" s="67" t="s">
        <v>449</v>
      </c>
      <c r="E337" s="69" t="s">
        <v>74</v>
      </c>
      <c r="F337" s="70" t="s">
        <v>58</v>
      </c>
      <c r="G337" s="70" t="n">
        <v>9</v>
      </c>
      <c r="H337" s="70" t="n">
        <v>1</v>
      </c>
      <c r="I337" s="69" t="n">
        <v>2247.9</v>
      </c>
      <c r="J337" s="69" t="n">
        <v>2247.9</v>
      </c>
      <c r="K337" s="69" t="n">
        <v>0</v>
      </c>
      <c r="L337" s="71" t="n">
        <v>94</v>
      </c>
      <c r="M337" s="72" t="n">
        <v>2173472.03</v>
      </c>
      <c r="N337" s="72" t="n"/>
      <c r="O337" s="72" t="n">
        <v>0</v>
      </c>
      <c r="P337" s="72" t="n">
        <v>0</v>
      </c>
      <c r="Q337" s="72" t="n">
        <v>998805.6</v>
      </c>
      <c r="R337" s="72" t="n">
        <v>1174666.43</v>
      </c>
      <c r="S337" s="72" t="n">
        <v>0</v>
      </c>
      <c r="T337" s="69" t="n">
        <v>842.12</v>
      </c>
      <c r="U337" s="69" t="n">
        <v>966.89</v>
      </c>
      <c r="V337" s="70" t="n">
        <v>2026</v>
      </c>
      <c r="W337" s="74" t="n">
        <v>646851.9</v>
      </c>
      <c r="X337" s="74" t="n">
        <f aca="false" ca="false" dt2D="false" dtr="false" t="normal">+(J337*15.35+K337*26.02)*12*0.85</f>
        <v>351953.703</v>
      </c>
      <c r="Y337" s="74" t="n">
        <f aca="false" ca="false" dt2D="false" dtr="false" t="normal">+(J337*15.35+K337*26.02)*12*30</f>
        <v>12421895.4</v>
      </c>
      <c r="Z337" s="74" t="n"/>
      <c r="AA337" s="74" t="n">
        <f aca="false" ca="false" dt2D="false" dtr="false" t="normal">SUM(AB337:AP337)</f>
        <v>2173472.03158338</v>
      </c>
      <c r="AB337" s="74" t="n">
        <v>0</v>
      </c>
      <c r="AC337" s="74" t="n">
        <v>0</v>
      </c>
      <c r="AD337" s="74" t="n">
        <v>1892994.16</v>
      </c>
      <c r="AE337" s="74" t="n">
        <v>0</v>
      </c>
      <c r="AF337" s="74" t="n">
        <v>0</v>
      </c>
      <c r="AG337" s="74" t="n">
        <v>0</v>
      </c>
      <c r="AH337" s="74" t="n">
        <v>0</v>
      </c>
      <c r="AI337" s="74" t="n">
        <v>0</v>
      </c>
      <c r="AJ337" s="74" t="n">
        <v>0</v>
      </c>
      <c r="AK337" s="74" t="n">
        <v>0</v>
      </c>
      <c r="AL337" s="74" t="n">
        <v>0</v>
      </c>
      <c r="AM337" s="74" t="n">
        <v>0</v>
      </c>
      <c r="AN337" s="74" t="n">
        <v>217347.203</v>
      </c>
      <c r="AO337" s="74" t="n">
        <v>21734.7203</v>
      </c>
      <c r="AP337" s="74" t="n">
        <v>41395.94828338</v>
      </c>
      <c r="AQ337" s="5" t="n">
        <f aca="false" ca="false" dt2D="false" dtr="false" t="normal">COUNTIF(AB337:AM337, "&gt;0")</f>
        <v>1</v>
      </c>
    </row>
    <row outlineLevel="0" r="338">
      <c r="A338" s="67" t="n">
        <f aca="false" ca="false" dt2D="false" dtr="false" t="normal">+A337+1</f>
        <v>325</v>
      </c>
      <c r="B338" s="67" t="n">
        <f aca="false" ca="false" dt2D="false" dtr="false" t="normal">+B337+1</f>
        <v>154</v>
      </c>
      <c r="C338" s="68" t="s">
        <v>69</v>
      </c>
      <c r="D338" s="67" t="s">
        <v>450</v>
      </c>
      <c r="E338" s="69" t="s">
        <v>74</v>
      </c>
      <c r="F338" s="70" t="s">
        <v>58</v>
      </c>
      <c r="G338" s="70" t="n">
        <v>9</v>
      </c>
      <c r="H338" s="70" t="n">
        <v>1</v>
      </c>
      <c r="I338" s="69" t="n">
        <v>2656</v>
      </c>
      <c r="J338" s="69" t="n">
        <v>2656</v>
      </c>
      <c r="K338" s="69" t="n">
        <v>0</v>
      </c>
      <c r="L338" s="71" t="n">
        <v>126</v>
      </c>
      <c r="M338" s="72" t="n">
        <v>1698352.64</v>
      </c>
      <c r="N338" s="72" t="n"/>
      <c r="O338" s="72" t="n">
        <v>408752.07</v>
      </c>
      <c r="P338" s="72" t="n">
        <v>0</v>
      </c>
      <c r="Q338" s="72" t="n">
        <v>415849.92</v>
      </c>
      <c r="R338" s="72" t="n">
        <v>0</v>
      </c>
      <c r="S338" s="72" t="n">
        <v>873750.65</v>
      </c>
      <c r="T338" s="69" t="n">
        <v>538.15</v>
      </c>
      <c r="U338" s="69" t="n">
        <v>639.44</v>
      </c>
      <c r="V338" s="70" t="n">
        <v>2026</v>
      </c>
      <c r="W338" s="74" t="n"/>
      <c r="X338" s="74" t="n">
        <f aca="false" ca="false" dt2D="false" dtr="false" t="normal">+(J338*15.35+K338*26.02)*12*0.85</f>
        <v>415849.9199999999</v>
      </c>
      <c r="Y338" s="74" t="n"/>
      <c r="Z338" s="74" t="n"/>
      <c r="AA338" s="74" t="n">
        <f aca="false" ca="false" dt2D="false" dtr="false" t="normal">SUM(AB338:AP338)</f>
        <v>1698352.64158656</v>
      </c>
      <c r="AB338" s="74" t="n">
        <v>0</v>
      </c>
      <c r="AC338" s="74" t="n">
        <v>0</v>
      </c>
      <c r="AD338" s="74" t="n">
        <v>0</v>
      </c>
      <c r="AE338" s="74" t="n">
        <v>1429326.79</v>
      </c>
      <c r="AF338" s="74" t="n">
        <v>0</v>
      </c>
      <c r="AG338" s="74" t="n">
        <v>0</v>
      </c>
      <c r="AH338" s="74" t="n">
        <v>0</v>
      </c>
      <c r="AI338" s="74" t="n">
        <v>0</v>
      </c>
      <c r="AJ338" s="74" t="n">
        <v>0</v>
      </c>
      <c r="AK338" s="74" t="n">
        <v>0</v>
      </c>
      <c r="AL338" s="74" t="n">
        <v>0</v>
      </c>
      <c r="AM338" s="74" t="n">
        <v>0</v>
      </c>
      <c r="AN338" s="74" t="n">
        <v>220785.8432</v>
      </c>
      <c r="AO338" s="74" t="n">
        <v>16983.5264</v>
      </c>
      <c r="AP338" s="74" t="n">
        <v>31256.48198656</v>
      </c>
      <c r="AQ338" s="5" t="n">
        <f aca="false" ca="false" dt2D="false" dtr="false" t="normal">COUNTIF(AB338:AM338, "&gt;0")</f>
        <v>1</v>
      </c>
    </row>
    <row customHeight="true" ht="12.75" outlineLevel="0" r="339">
      <c r="A339" s="67" t="n">
        <f aca="false" ca="false" dt2D="false" dtr="false" t="normal">+A338+1</f>
        <v>326</v>
      </c>
      <c r="B339" s="67" t="n">
        <f aca="false" ca="false" dt2D="false" dtr="false" t="normal">+B338+1</f>
        <v>155</v>
      </c>
      <c r="C339" s="68" t="s">
        <v>69</v>
      </c>
      <c r="D339" s="67" t="s">
        <v>451</v>
      </c>
      <c r="E339" s="69" t="s">
        <v>72</v>
      </c>
      <c r="F339" s="70" t="s">
        <v>58</v>
      </c>
      <c r="G339" s="70" t="n">
        <v>9</v>
      </c>
      <c r="H339" s="70" t="n">
        <v>2</v>
      </c>
      <c r="I339" s="69" t="n">
        <v>5003.2</v>
      </c>
      <c r="J339" s="69" t="n">
        <v>4976.2</v>
      </c>
      <c r="K339" s="69" t="n">
        <v>27</v>
      </c>
      <c r="L339" s="71" t="n">
        <v>169</v>
      </c>
      <c r="M339" s="72" t="n">
        <v>8036790.26</v>
      </c>
      <c r="N339" s="72" t="n"/>
      <c r="O339" s="72" t="n">
        <v>0</v>
      </c>
      <c r="P339" s="72" t="n">
        <v>0</v>
      </c>
      <c r="Q339" s="72" t="n">
        <v>786289.54</v>
      </c>
      <c r="R339" s="72" t="n">
        <v>7250500.71</v>
      </c>
      <c r="S339" s="72" t="n">
        <v>0</v>
      </c>
      <c r="T339" s="69" t="n">
        <v>1380.27</v>
      </c>
      <c r="U339" s="69" t="n">
        <v>1606.33</v>
      </c>
      <c r="V339" s="70" t="n">
        <v>2026</v>
      </c>
      <c r="W339" s="74" t="n"/>
      <c r="X339" s="74" t="n">
        <f aca="false" ca="false" dt2D="false" dtr="false" t="normal">+(J339*15.35+K339*26.02)*12*0.85</f>
        <v>786289.5419999999</v>
      </c>
      <c r="Y339" s="74" t="e">
        <f aca="false" ca="false" dt2D="false" dtr="false" t="normal">+(J339*15.35+K339*26.02)*12*30-'[5]Приложение №3'!$AH$74</f>
        <v>#REF!</v>
      </c>
      <c r="Z339" s="74" t="n"/>
      <c r="AA339" s="74" t="n">
        <f aca="false" ca="false" dt2D="false" dtr="false" t="normal">SUM(AB339:AP339)</f>
        <v>8036790.25612514</v>
      </c>
      <c r="AB339" s="74" t="n">
        <v>0</v>
      </c>
      <c r="AC339" s="74" t="n">
        <v>0</v>
      </c>
      <c r="AD339" s="74" t="n">
        <v>4213278.34</v>
      </c>
      <c r="AE339" s="74" t="n">
        <v>2692472.81</v>
      </c>
      <c r="AF339" s="74" t="n">
        <v>0</v>
      </c>
      <c r="AG339" s="74" t="n">
        <v>0</v>
      </c>
      <c r="AH339" s="74" t="n">
        <v>0</v>
      </c>
      <c r="AI339" s="74" t="n">
        <v>0</v>
      </c>
      <c r="AJ339" s="74" t="n">
        <v>0</v>
      </c>
      <c r="AK339" s="74" t="n">
        <v>0</v>
      </c>
      <c r="AL339" s="74" t="n">
        <v>0</v>
      </c>
      <c r="AM339" s="74" t="n">
        <v>0</v>
      </c>
      <c r="AN339" s="74" t="n">
        <v>899656.4123</v>
      </c>
      <c r="AO339" s="74" t="n">
        <v>80367.9026</v>
      </c>
      <c r="AP339" s="74" t="n">
        <v>151014.79122514</v>
      </c>
      <c r="AQ339" s="5" t="n">
        <f aca="false" ca="false" dt2D="false" dtr="false" t="normal">COUNTIF(AB339:AM339, "&gt;0")</f>
        <v>2</v>
      </c>
    </row>
    <row outlineLevel="0" r="340">
      <c r="A340" s="67" t="n">
        <f aca="false" ca="false" dt2D="false" dtr="false" t="normal">+A339+1</f>
        <v>327</v>
      </c>
      <c r="B340" s="67" t="n">
        <f aca="false" ca="false" dt2D="false" dtr="false" t="normal">+B339+1</f>
        <v>156</v>
      </c>
      <c r="C340" s="68" t="s">
        <v>69</v>
      </c>
      <c r="D340" s="67" t="s">
        <v>452</v>
      </c>
      <c r="E340" s="69" t="s">
        <v>93</v>
      </c>
      <c r="F340" s="70" t="s">
        <v>58</v>
      </c>
      <c r="G340" s="70" t="n">
        <v>4</v>
      </c>
      <c r="H340" s="70" t="n">
        <v>6</v>
      </c>
      <c r="I340" s="69" t="n">
        <v>3627.2</v>
      </c>
      <c r="J340" s="69" t="n">
        <v>3407.6</v>
      </c>
      <c r="K340" s="69" t="n">
        <v>219.6</v>
      </c>
      <c r="L340" s="71" t="n">
        <v>159</v>
      </c>
      <c r="M340" s="72" t="n">
        <v>4098808.54</v>
      </c>
      <c r="N340" s="72" t="n"/>
      <c r="O340" s="72" t="n">
        <v>0</v>
      </c>
      <c r="P340" s="72" t="n">
        <v>0</v>
      </c>
      <c r="Q340" s="72" t="n">
        <v>453191.51</v>
      </c>
      <c r="R340" s="72" t="n">
        <v>3645617.03</v>
      </c>
      <c r="S340" s="72" t="n">
        <v>0</v>
      </c>
      <c r="T340" s="69" t="n">
        <v>951.02</v>
      </c>
      <c r="U340" s="69" t="n">
        <v>1130.02</v>
      </c>
      <c r="V340" s="70" t="n">
        <v>2026</v>
      </c>
      <c r="W340" s="74" t="n"/>
      <c r="X340" s="74" t="n">
        <f aca="false" ca="false" dt2D="false" dtr="false" t="normal">+(J340*11.55+K340*23.1)*12*0.85</f>
        <v>453191.508</v>
      </c>
      <c r="Y340" s="74" t="e">
        <f aca="false" ca="false" dt2D="false" dtr="false" t="normal">+(J340*11.55+K340*23.1)*12*30-'[3]Приложение №1'!$S$636</f>
        <v>#REF!</v>
      </c>
      <c r="Z340" s="74" t="n"/>
      <c r="AA340" s="74" t="n">
        <f aca="false" ca="false" dt2D="false" dtr="false" t="normal">SUM(AB340:AP340)</f>
        <v>4098808.53797016</v>
      </c>
      <c r="AB340" s="74" t="n">
        <v>0</v>
      </c>
      <c r="AC340" s="74" t="n">
        <v>0</v>
      </c>
      <c r="AD340" s="74" t="n">
        <v>0</v>
      </c>
      <c r="AE340" s="74" t="n">
        <v>3449540.87</v>
      </c>
      <c r="AF340" s="74" t="n">
        <v>0</v>
      </c>
      <c r="AG340" s="74" t="n">
        <v>0</v>
      </c>
      <c r="AH340" s="74" t="n">
        <v>0</v>
      </c>
      <c r="AI340" s="74" t="n">
        <v>0</v>
      </c>
      <c r="AJ340" s="74" t="n">
        <v>0</v>
      </c>
      <c r="AK340" s="74" t="n">
        <v>0</v>
      </c>
      <c r="AL340" s="74" t="n">
        <v>0</v>
      </c>
      <c r="AM340" s="74" t="n">
        <v>0</v>
      </c>
      <c r="AN340" s="74" t="n">
        <v>532845.1102</v>
      </c>
      <c r="AO340" s="74" t="n">
        <v>40988.0854</v>
      </c>
      <c r="AP340" s="74" t="n">
        <v>75434.47237016</v>
      </c>
      <c r="AQ340" s="5" t="n">
        <f aca="false" ca="false" dt2D="false" dtr="false" t="normal">COUNTIF(AB340:AM340, "&gt;0")</f>
        <v>1</v>
      </c>
    </row>
    <row customHeight="true" ht="12.75" outlineLevel="0" r="341">
      <c r="A341" s="67" t="n">
        <f aca="false" ca="false" dt2D="false" dtr="false" t="normal">+A340+1</f>
        <v>328</v>
      </c>
      <c r="B341" s="67" t="n">
        <f aca="false" ca="false" dt2D="false" dtr="false" t="normal">+B340+1</f>
        <v>157</v>
      </c>
      <c r="C341" s="68" t="s">
        <v>69</v>
      </c>
      <c r="D341" s="67" t="s">
        <v>453</v>
      </c>
      <c r="E341" s="69" t="s">
        <v>83</v>
      </c>
      <c r="F341" s="70" t="s">
        <v>58</v>
      </c>
      <c r="G341" s="70" t="n">
        <v>9</v>
      </c>
      <c r="H341" s="70" t="n">
        <v>1</v>
      </c>
      <c r="I341" s="69" t="n">
        <v>2217.6</v>
      </c>
      <c r="J341" s="69" t="n">
        <v>2150.8</v>
      </c>
      <c r="K341" s="69" t="n">
        <v>66.7999999999997</v>
      </c>
      <c r="L341" s="71" t="n">
        <v>94</v>
      </c>
      <c r="M341" s="72" t="n">
        <v>3140143.78</v>
      </c>
      <c r="N341" s="72" t="n"/>
      <c r="O341" s="72" t="n">
        <v>887831.2</v>
      </c>
      <c r="P341" s="72" t="n">
        <v>0</v>
      </c>
      <c r="Q341" s="72" t="n">
        <v>354479.74</v>
      </c>
      <c r="R341" s="72" t="n">
        <v>0</v>
      </c>
      <c r="S341" s="72" t="n">
        <v>1897832.83</v>
      </c>
      <c r="T341" s="69" t="n">
        <v>1247.14</v>
      </c>
      <c r="U341" s="69" t="n">
        <v>1416.01</v>
      </c>
      <c r="V341" s="70" t="n">
        <v>2026</v>
      </c>
      <c r="W341" s="74" t="n"/>
      <c r="X341" s="74" t="n">
        <f aca="false" ca="false" dt2D="false" dtr="false" t="normal">+(J341*15.35+K341*26.02)*12*0.85</f>
        <v>354479.74319999985</v>
      </c>
      <c r="Y341" s="74" t="e">
        <f aca="false" ca="false" dt2D="false" dtr="false" t="normal">+(J341*15.35+K341*26.02)*12*30-'[1]Приложение №1'!$S$550-'[4]Приложение №1'!$S$52-'[4]Приложение №1'!$S$397-'[4]Приложение №1'!$S$567-'[5]Приложение №3'!$AH$76</f>
        <v>#REF!</v>
      </c>
      <c r="Z341" s="74" t="n"/>
      <c r="AA341" s="74" t="n">
        <f aca="false" ca="false" dt2D="false" dtr="false" t="normal">SUM(AB341:AP341)</f>
        <v>3140143.7772028</v>
      </c>
      <c r="AB341" s="74" t="n">
        <v>0</v>
      </c>
      <c r="AC341" s="74" t="n">
        <v>0</v>
      </c>
      <c r="AD341" s="74" t="n">
        <v>0</v>
      </c>
      <c r="AE341" s="74" t="n">
        <v>0</v>
      </c>
      <c r="AF341" s="74" t="n">
        <v>0</v>
      </c>
      <c r="AG341" s="74" t="n">
        <v>0</v>
      </c>
      <c r="AH341" s="74" t="n">
        <v>0</v>
      </c>
      <c r="AI341" s="74" t="n">
        <v>0</v>
      </c>
      <c r="AJ341" s="74" t="n">
        <v>2765650.23</v>
      </c>
      <c r="AK341" s="74" t="n">
        <v>0</v>
      </c>
      <c r="AL341" s="74" t="n">
        <v>0</v>
      </c>
      <c r="AM341" s="74" t="n">
        <v>0</v>
      </c>
      <c r="AN341" s="74" t="n">
        <v>282612.9402</v>
      </c>
      <c r="AO341" s="74" t="n">
        <v>31401.4378</v>
      </c>
      <c r="AP341" s="74" t="n">
        <v>60479.1692028</v>
      </c>
      <c r="AQ341" s="5" t="n">
        <f aca="false" ca="false" dt2D="false" dtr="false" t="normal">COUNTIF(AB341:AM341, "&gt;0")</f>
        <v>1</v>
      </c>
    </row>
    <row outlineLevel="0" r="342">
      <c r="A342" s="67" t="n">
        <f aca="false" ca="false" dt2D="false" dtr="false" t="normal">+A341+1</f>
        <v>329</v>
      </c>
      <c r="B342" s="67" t="n">
        <f aca="false" ca="false" dt2D="false" dtr="false" t="normal">+B341+1</f>
        <v>158</v>
      </c>
      <c r="C342" s="68" t="s">
        <v>69</v>
      </c>
      <c r="D342" s="67" t="s">
        <v>454</v>
      </c>
      <c r="E342" s="69" t="s">
        <v>107</v>
      </c>
      <c r="F342" s="70" t="s">
        <v>58</v>
      </c>
      <c r="G342" s="70" t="n">
        <v>10</v>
      </c>
      <c r="H342" s="70" t="n">
        <v>4</v>
      </c>
      <c r="I342" s="69" t="n">
        <v>14224.6</v>
      </c>
      <c r="J342" s="69" t="n">
        <v>14224.6</v>
      </c>
      <c r="K342" s="69" t="n">
        <v>0</v>
      </c>
      <c r="L342" s="71" t="n">
        <v>591</v>
      </c>
      <c r="M342" s="72" t="n">
        <v>13753623.49</v>
      </c>
      <c r="N342" s="72" t="n"/>
      <c r="O342" s="72" t="n">
        <v>0</v>
      </c>
      <c r="P342" s="72" t="n">
        <v>0</v>
      </c>
      <c r="Q342" s="72" t="n">
        <v>2227145.62</v>
      </c>
      <c r="R342" s="72" t="n">
        <v>11526477.86</v>
      </c>
      <c r="S342" s="72" t="n">
        <v>0</v>
      </c>
      <c r="T342" s="69" t="n">
        <v>842.12</v>
      </c>
      <c r="U342" s="69" t="n">
        <v>966.89</v>
      </c>
      <c r="V342" s="70" t="n">
        <v>2026</v>
      </c>
      <c r="W342" s="74" t="n"/>
      <c r="X342" s="74" t="n">
        <f aca="false" ca="false" dt2D="false" dtr="false" t="normal">+(J342*15.35+K342*26.02)*12*0.85</f>
        <v>2227145.622</v>
      </c>
      <c r="Y342" s="74" t="n">
        <f aca="false" ca="false" dt2D="false" dtr="false" t="normal">+(J342*15.35+K342*26.02)*12*30</f>
        <v>78605139.6</v>
      </c>
      <c r="Z342" s="74" t="n"/>
      <c r="AA342" s="74" t="n">
        <f aca="false" ca="false" dt2D="false" dtr="false" t="normal">SUM(AB342:AP342)</f>
        <v>13753623.48689054</v>
      </c>
      <c r="AB342" s="74" t="n">
        <v>0</v>
      </c>
      <c r="AC342" s="74" t="n">
        <v>0</v>
      </c>
      <c r="AD342" s="74" t="n">
        <v>11978773.39</v>
      </c>
      <c r="AE342" s="74" t="n">
        <v>0</v>
      </c>
      <c r="AF342" s="74" t="n">
        <v>0</v>
      </c>
      <c r="AG342" s="74" t="n">
        <v>0</v>
      </c>
      <c r="AH342" s="74" t="n">
        <v>0</v>
      </c>
      <c r="AI342" s="74" t="n">
        <v>0</v>
      </c>
      <c r="AJ342" s="74" t="n">
        <v>0</v>
      </c>
      <c r="AK342" s="74" t="n">
        <v>0</v>
      </c>
      <c r="AL342" s="74" t="n">
        <v>0</v>
      </c>
      <c r="AM342" s="74" t="n">
        <v>0</v>
      </c>
      <c r="AN342" s="74" t="n">
        <v>1375362.349</v>
      </c>
      <c r="AO342" s="74" t="n">
        <v>137536.2349</v>
      </c>
      <c r="AP342" s="74" t="n">
        <v>261951.51299054</v>
      </c>
      <c r="AQ342" s="5" t="n">
        <f aca="false" ca="false" dt2D="false" dtr="false" t="normal">COUNTIF(AB342:AM342, "&gt;0")</f>
        <v>1</v>
      </c>
    </row>
    <row customHeight="true" ht="12.75" outlineLevel="0" r="343">
      <c r="A343" s="67" t="n">
        <f aca="false" ca="false" dt2D="false" dtr="false" t="normal">+A342+1</f>
        <v>330</v>
      </c>
      <c r="B343" s="67" t="n">
        <f aca="false" ca="false" dt2D="false" dtr="false" t="normal">+B342+1</f>
        <v>159</v>
      </c>
      <c r="C343" s="68" t="s">
        <v>69</v>
      </c>
      <c r="D343" s="67" t="s">
        <v>455</v>
      </c>
      <c r="E343" s="69" t="s">
        <v>72</v>
      </c>
      <c r="F343" s="70" t="s">
        <v>58</v>
      </c>
      <c r="G343" s="70" t="n">
        <v>9</v>
      </c>
      <c r="H343" s="70" t="n">
        <v>1</v>
      </c>
      <c r="I343" s="69" t="n">
        <v>2756.2</v>
      </c>
      <c r="J343" s="69" t="n">
        <v>2756.2</v>
      </c>
      <c r="K343" s="69" t="n">
        <v>0</v>
      </c>
      <c r="L343" s="71" t="n">
        <v>108</v>
      </c>
      <c r="M343" s="72" t="n">
        <v>3902806.76</v>
      </c>
      <c r="N343" s="72" t="n"/>
      <c r="O343" s="72" t="n">
        <v>0</v>
      </c>
      <c r="P343" s="72" t="n">
        <v>0</v>
      </c>
      <c r="Q343" s="72" t="n">
        <v>431538.23</v>
      </c>
      <c r="R343" s="72" t="n">
        <v>3471268.53</v>
      </c>
      <c r="S343" s="72" t="n">
        <v>0</v>
      </c>
      <c r="T343" s="69" t="n">
        <v>1247.14</v>
      </c>
      <c r="U343" s="69" t="n">
        <v>1416.01</v>
      </c>
      <c r="V343" s="70" t="n">
        <v>2026</v>
      </c>
      <c r="W343" s="74" t="n"/>
      <c r="X343" s="74" t="n">
        <f aca="false" ca="false" dt2D="false" dtr="false" t="normal">+(J343*15.35+K343*26.02)*12*0.85</f>
        <v>431538.234</v>
      </c>
      <c r="Y343" s="74" t="e">
        <f aca="false" ca="false" dt2D="false" dtr="false" t="normal">+(J343*15.35+K343*26.02)*12*30-'[1]Приложение №1'!$S$559-'[4]Приложение №1'!$S$229-'[5]Приложение №3'!$AH$79</f>
        <v>#REF!</v>
      </c>
      <c r="Z343" s="74" t="n"/>
      <c r="AA343" s="74" t="n">
        <f aca="false" ca="false" dt2D="false" dtr="false" t="normal">SUM(AB343:AP343)</f>
        <v>3902806.7641975996</v>
      </c>
      <c r="AB343" s="74" t="n">
        <v>0</v>
      </c>
      <c r="AC343" s="74" t="n">
        <v>0</v>
      </c>
      <c r="AD343" s="74" t="n">
        <v>0</v>
      </c>
      <c r="AE343" s="74" t="n">
        <v>0</v>
      </c>
      <c r="AF343" s="74" t="n">
        <v>0</v>
      </c>
      <c r="AG343" s="74" t="n">
        <v>0</v>
      </c>
      <c r="AH343" s="74" t="n">
        <v>0</v>
      </c>
      <c r="AI343" s="74" t="n">
        <v>0</v>
      </c>
      <c r="AJ343" s="74" t="n">
        <v>3437358.03</v>
      </c>
      <c r="AK343" s="74" t="n">
        <v>0</v>
      </c>
      <c r="AL343" s="74" t="n">
        <v>0</v>
      </c>
      <c r="AM343" s="74" t="n">
        <v>0</v>
      </c>
      <c r="AN343" s="74" t="n">
        <v>351252.6084</v>
      </c>
      <c r="AO343" s="74" t="n">
        <v>39028.0676</v>
      </c>
      <c r="AP343" s="74" t="n">
        <v>75168.0581976</v>
      </c>
      <c r="AQ343" s="5" t="n">
        <f aca="false" ca="false" dt2D="false" dtr="false" t="normal">COUNTIF(AB343:AM343, "&gt;0")</f>
        <v>1</v>
      </c>
    </row>
    <row customHeight="true" ht="12.75" outlineLevel="0" r="344">
      <c r="A344" s="67" t="n">
        <f aca="false" ca="false" dt2D="false" dtr="false" t="normal">+A343+1</f>
        <v>331</v>
      </c>
      <c r="B344" s="67" t="n">
        <f aca="false" ca="false" dt2D="false" dtr="false" t="normal">+B343+1</f>
        <v>160</v>
      </c>
      <c r="C344" s="68" t="s">
        <v>69</v>
      </c>
      <c r="D344" s="67" t="s">
        <v>456</v>
      </c>
      <c r="E344" s="69" t="s">
        <v>68</v>
      </c>
      <c r="F344" s="70" t="s">
        <v>58</v>
      </c>
      <c r="G344" s="70" t="n">
        <v>9</v>
      </c>
      <c r="H344" s="70" t="n">
        <v>1</v>
      </c>
      <c r="I344" s="69" t="n">
        <v>4088.2</v>
      </c>
      <c r="J344" s="69" t="n">
        <v>3875.8</v>
      </c>
      <c r="K344" s="69" t="n">
        <v>212.4</v>
      </c>
      <c r="L344" s="71" t="n">
        <v>160</v>
      </c>
      <c r="M344" s="72" t="n">
        <v>5788932.08</v>
      </c>
      <c r="N344" s="72" t="n"/>
      <c r="O344" s="72" t="n">
        <v>0</v>
      </c>
      <c r="P344" s="72" t="n">
        <v>0</v>
      </c>
      <c r="Q344" s="72" t="n">
        <v>663205.82</v>
      </c>
      <c r="R344" s="72" t="n">
        <v>5125726.26</v>
      </c>
      <c r="S344" s="72" t="n">
        <v>0</v>
      </c>
      <c r="T344" s="69" t="n">
        <v>1247.14</v>
      </c>
      <c r="U344" s="69" t="n">
        <v>1416.01</v>
      </c>
      <c r="V344" s="70" t="n">
        <v>2026</v>
      </c>
      <c r="W344" s="74" t="n"/>
      <c r="X344" s="74" t="n">
        <f aca="false" ca="false" dt2D="false" dtr="false" t="normal">+(J344*15.35+K344*26.02)*12*0.85</f>
        <v>663205.8156</v>
      </c>
      <c r="Y344" s="74" t="e">
        <f aca="false" ca="false" dt2D="false" dtr="false" t="normal">+(J344*15.35+K344*26.02)*12*30-'[5]Приложение №3'!$AH$80</f>
        <v>#REF!</v>
      </c>
      <c r="Z344" s="74" t="n"/>
      <c r="AA344" s="74" t="n">
        <f aca="false" ca="false" dt2D="false" dtr="false" t="normal">SUM(AB344:AP344)</f>
        <v>5788932.0798608</v>
      </c>
      <c r="AB344" s="74" t="n">
        <v>0</v>
      </c>
      <c r="AC344" s="74" t="n">
        <v>0</v>
      </c>
      <c r="AD344" s="74" t="n">
        <v>0</v>
      </c>
      <c r="AE344" s="74" t="n">
        <v>0</v>
      </c>
      <c r="AF344" s="74" t="n">
        <v>0</v>
      </c>
      <c r="AG344" s="74" t="n">
        <v>0</v>
      </c>
      <c r="AH344" s="74" t="n">
        <v>0</v>
      </c>
      <c r="AI344" s="74" t="n">
        <v>0</v>
      </c>
      <c r="AJ344" s="74" t="n">
        <v>5098544.04</v>
      </c>
      <c r="AK344" s="74" t="n">
        <v>0</v>
      </c>
      <c r="AL344" s="74" t="n">
        <v>0</v>
      </c>
      <c r="AM344" s="74" t="n">
        <v>0</v>
      </c>
      <c r="AN344" s="74" t="n">
        <v>521003.8872</v>
      </c>
      <c r="AO344" s="74" t="n">
        <v>57889.3208</v>
      </c>
      <c r="AP344" s="74" t="n">
        <v>111494.8318608</v>
      </c>
      <c r="AQ344" s="5" t="n">
        <f aca="false" ca="false" dt2D="false" dtr="false" t="normal">COUNTIF(AB344:AM344, "&gt;0")</f>
        <v>1</v>
      </c>
    </row>
    <row outlineLevel="0" r="345">
      <c r="A345" s="67" t="n">
        <f aca="false" ca="false" dt2D="false" dtr="false" t="normal">+A344+1</f>
        <v>332</v>
      </c>
      <c r="B345" s="67" t="n">
        <f aca="false" ca="false" dt2D="false" dtr="false" t="normal">+B344+1</f>
        <v>161</v>
      </c>
      <c r="C345" s="68" t="s">
        <v>69</v>
      </c>
      <c r="D345" s="67" t="s">
        <v>457</v>
      </c>
      <c r="E345" s="69" t="s">
        <v>107</v>
      </c>
      <c r="F345" s="70" t="s">
        <v>58</v>
      </c>
      <c r="G345" s="70" t="n">
        <v>9</v>
      </c>
      <c r="H345" s="70" t="n">
        <v>1</v>
      </c>
      <c r="I345" s="69" t="n">
        <v>2944.4</v>
      </c>
      <c r="J345" s="69" t="n">
        <v>2782.4</v>
      </c>
      <c r="K345" s="69" t="n">
        <v>162</v>
      </c>
      <c r="L345" s="71" t="n">
        <v>86</v>
      </c>
      <c r="M345" s="72" t="n">
        <v>1882767.14</v>
      </c>
      <c r="N345" s="72" t="n"/>
      <c r="O345" s="72" t="n">
        <v>0</v>
      </c>
      <c r="P345" s="72" t="n">
        <v>0</v>
      </c>
      <c r="Q345" s="72" t="n">
        <v>478635.82</v>
      </c>
      <c r="R345" s="72" t="n">
        <v>1404131.32</v>
      </c>
      <c r="S345" s="72" t="n">
        <v>0</v>
      </c>
      <c r="T345" s="69" t="n">
        <v>538.15</v>
      </c>
      <c r="U345" s="69" t="n">
        <v>639.44</v>
      </c>
      <c r="V345" s="70" t="n">
        <v>2026</v>
      </c>
      <c r="W345" s="74" t="n"/>
      <c r="X345" s="74" t="n">
        <f aca="false" ca="false" dt2D="false" dtr="false" t="normal">+(J345*15.35+K345*26.02)*12*0.85</f>
        <v>478635.81599999993</v>
      </c>
      <c r="Y345" s="74" t="e">
        <f aca="false" ca="false" dt2D="false" dtr="false" t="normal">+(J345*15.35+K345*26.02)*12*30-'[1]Приложение №1'!$S$87-'[3]Приложение №1'!$S$131-'[3]Приложение №1'!$S$223</f>
        <v>#REF!</v>
      </c>
      <c r="Z345" s="74" t="n"/>
      <c r="AA345" s="74" t="n">
        <f aca="false" ca="false" dt2D="false" dtr="false" t="normal">SUM(AB345:AP345)</f>
        <v>1882767.1360445602</v>
      </c>
      <c r="AB345" s="74" t="n">
        <v>0</v>
      </c>
      <c r="AC345" s="74" t="n">
        <v>0</v>
      </c>
      <c r="AD345" s="74" t="n">
        <v>0</v>
      </c>
      <c r="AE345" s="74" t="n">
        <v>1584529.29</v>
      </c>
      <c r="AF345" s="74" t="n">
        <v>0</v>
      </c>
      <c r="AG345" s="74" t="n">
        <v>0</v>
      </c>
      <c r="AH345" s="74" t="n">
        <v>0</v>
      </c>
      <c r="AI345" s="74" t="n">
        <v>0</v>
      </c>
      <c r="AJ345" s="74" t="n">
        <v>0</v>
      </c>
      <c r="AK345" s="74" t="n">
        <v>0</v>
      </c>
      <c r="AL345" s="74" t="n">
        <v>0</v>
      </c>
      <c r="AM345" s="74" t="n">
        <v>0</v>
      </c>
      <c r="AN345" s="74" t="n">
        <v>244759.7282</v>
      </c>
      <c r="AO345" s="74" t="n">
        <v>18827.6714</v>
      </c>
      <c r="AP345" s="74" t="n">
        <v>34650.44644456</v>
      </c>
      <c r="AQ345" s="5" t="n">
        <f aca="false" ca="false" dt2D="false" dtr="false" t="normal">COUNTIF(AB345:AM345, "&gt;0")</f>
        <v>1</v>
      </c>
    </row>
    <row customHeight="true" ht="12.75" outlineLevel="0" r="346">
      <c r="A346" s="67" t="n">
        <f aca="false" ca="false" dt2D="false" dtr="false" t="normal">+A345+1</f>
        <v>333</v>
      </c>
      <c r="B346" s="67" t="n">
        <f aca="false" ca="false" dt2D="false" dtr="false" t="normal">+B345+1</f>
        <v>162</v>
      </c>
      <c r="C346" s="68" t="s">
        <v>69</v>
      </c>
      <c r="D346" s="67" t="s">
        <v>458</v>
      </c>
      <c r="E346" s="69" t="s">
        <v>72</v>
      </c>
      <c r="F346" s="70" t="s">
        <v>58</v>
      </c>
      <c r="G346" s="70" t="n">
        <v>9</v>
      </c>
      <c r="H346" s="70" t="n">
        <v>1</v>
      </c>
      <c r="I346" s="69" t="n">
        <v>2392.5</v>
      </c>
      <c r="J346" s="69" t="n">
        <v>2270.7</v>
      </c>
      <c r="K346" s="69" t="n">
        <v>121.8</v>
      </c>
      <c r="L346" s="71" t="n">
        <v>87</v>
      </c>
      <c r="M346" s="72" t="n">
        <v>3387803.93</v>
      </c>
      <c r="N346" s="72" t="n"/>
      <c r="O346" s="72" t="n">
        <v>0</v>
      </c>
      <c r="P346" s="72" t="n">
        <v>0</v>
      </c>
      <c r="Q346" s="72" t="n">
        <v>387849.71</v>
      </c>
      <c r="R346" s="72" t="n">
        <v>2999954.22</v>
      </c>
      <c r="S346" s="72" t="n">
        <v>0</v>
      </c>
      <c r="T346" s="69" t="n">
        <v>1247.14</v>
      </c>
      <c r="U346" s="69" t="n">
        <v>1416.01</v>
      </c>
      <c r="V346" s="70" t="n">
        <v>2026</v>
      </c>
      <c r="W346" s="74" t="n"/>
      <c r="X346" s="74" t="n">
        <f aca="false" ca="false" dt2D="false" dtr="false" t="normal">+(J346*15.35+K346*26.02)*12*0.85</f>
        <v>387849.7061999999</v>
      </c>
      <c r="Y346" s="74" t="e">
        <f aca="false" ca="false" dt2D="false" dtr="false" t="normal">+(J346*15.35+K346*26.02)*12*30-'[1]Приложение №1'!$S$32-'[5]Приложение №3'!$AH$83</f>
        <v>#REF!</v>
      </c>
      <c r="Z346" s="74" t="n"/>
      <c r="AA346" s="74" t="n">
        <f aca="false" ca="false" dt2D="false" dtr="false" t="normal">SUM(AB346:AP346)</f>
        <v>3387803.9266918</v>
      </c>
      <c r="AB346" s="74" t="n">
        <v>0</v>
      </c>
      <c r="AC346" s="74" t="n">
        <v>0</v>
      </c>
      <c r="AD346" s="74" t="n">
        <v>0</v>
      </c>
      <c r="AE346" s="74" t="n">
        <v>0</v>
      </c>
      <c r="AF346" s="74" t="n">
        <v>0</v>
      </c>
      <c r="AG346" s="74" t="n">
        <v>0</v>
      </c>
      <c r="AH346" s="74" t="n">
        <v>0</v>
      </c>
      <c r="AI346" s="74" t="n">
        <v>0</v>
      </c>
      <c r="AJ346" s="74" t="n">
        <v>2983774.43</v>
      </c>
      <c r="AK346" s="74" t="n">
        <v>0</v>
      </c>
      <c r="AL346" s="74" t="n">
        <v>0</v>
      </c>
      <c r="AM346" s="74" t="n">
        <v>0</v>
      </c>
      <c r="AN346" s="74" t="n">
        <v>304902.3537</v>
      </c>
      <c r="AO346" s="74" t="n">
        <v>33878.0393</v>
      </c>
      <c r="AP346" s="74" t="n">
        <v>65249.1036918</v>
      </c>
      <c r="AQ346" s="5" t="n">
        <f aca="false" ca="false" dt2D="false" dtr="false" t="normal">COUNTIF(AB346:AM346, "&gt;0")</f>
        <v>1</v>
      </c>
    </row>
    <row customHeight="true" ht="12.75" outlineLevel="0" r="347">
      <c r="A347" s="67" t="n">
        <f aca="false" ca="false" dt2D="false" dtr="false" t="normal">+A346+1</f>
        <v>334</v>
      </c>
      <c r="B347" s="67" t="n">
        <f aca="false" ca="false" dt2D="false" dtr="false" t="normal">+B346+1</f>
        <v>163</v>
      </c>
      <c r="C347" s="68" t="s">
        <v>69</v>
      </c>
      <c r="D347" s="67" t="s">
        <v>459</v>
      </c>
      <c r="E347" s="69" t="s">
        <v>68</v>
      </c>
      <c r="F347" s="70" t="s">
        <v>58</v>
      </c>
      <c r="G347" s="70" t="n">
        <v>9</v>
      </c>
      <c r="H347" s="70" t="n">
        <v>1</v>
      </c>
      <c r="I347" s="69" t="n">
        <v>3339</v>
      </c>
      <c r="J347" s="69" t="n">
        <v>3339</v>
      </c>
      <c r="K347" s="69" t="n">
        <v>0</v>
      </c>
      <c r="L347" s="71" t="n">
        <v>149</v>
      </c>
      <c r="M347" s="72" t="n">
        <v>4728057.39</v>
      </c>
      <c r="N347" s="72" t="n"/>
      <c r="O347" s="72" t="n">
        <v>0</v>
      </c>
      <c r="P347" s="72" t="n">
        <v>0</v>
      </c>
      <c r="Q347" s="72" t="n">
        <v>522787.23</v>
      </c>
      <c r="R347" s="72" t="n">
        <v>4205270.16</v>
      </c>
      <c r="S347" s="72" t="n">
        <v>0</v>
      </c>
      <c r="T347" s="69" t="n">
        <v>1247.14</v>
      </c>
      <c r="U347" s="69" t="n">
        <v>1416.01</v>
      </c>
      <c r="V347" s="70" t="n">
        <v>2026</v>
      </c>
      <c r="W347" s="74" t="n"/>
      <c r="X347" s="74" t="n">
        <f aca="false" ca="false" dt2D="false" dtr="false" t="normal">+(J347*15.35+K347*26.02)*12*0.85</f>
        <v>522787.23000000004</v>
      </c>
      <c r="Y347" s="74" t="e">
        <f aca="false" ca="false" dt2D="false" dtr="false" t="normal">+(J347*15.35+K347*26.02)*12*30-'[1]Приложение №1'!$S$78-'[5]Приложение №3'!$AH$87</f>
        <v>#REF!</v>
      </c>
      <c r="Z347" s="74" t="n"/>
      <c r="AA347" s="74" t="n">
        <f aca="false" ca="false" dt2D="false" dtr="false" t="normal">SUM(AB347:AP347)</f>
        <v>4728057.3943314</v>
      </c>
      <c r="AB347" s="74" t="n">
        <v>0</v>
      </c>
      <c r="AC347" s="74" t="n">
        <v>0</v>
      </c>
      <c r="AD347" s="74" t="n">
        <v>0</v>
      </c>
      <c r="AE347" s="74" t="n">
        <v>0</v>
      </c>
      <c r="AF347" s="74" t="n">
        <v>0</v>
      </c>
      <c r="AG347" s="74" t="n">
        <v>0</v>
      </c>
      <c r="AH347" s="74" t="n">
        <v>0</v>
      </c>
      <c r="AI347" s="74" t="n">
        <v>0</v>
      </c>
      <c r="AJ347" s="74" t="n">
        <v>4164189.27</v>
      </c>
      <c r="AK347" s="74" t="n">
        <v>0</v>
      </c>
      <c r="AL347" s="74" t="n">
        <v>0</v>
      </c>
      <c r="AM347" s="74" t="n">
        <v>0</v>
      </c>
      <c r="AN347" s="74" t="n">
        <v>425525.1651</v>
      </c>
      <c r="AO347" s="74" t="n">
        <v>47280.5739</v>
      </c>
      <c r="AP347" s="74" t="n">
        <v>91062.3853314</v>
      </c>
      <c r="AQ347" s="5" t="n">
        <f aca="false" ca="false" dt2D="false" dtr="false" t="normal">COUNTIF(AB347:AM347, "&gt;0")</f>
        <v>1</v>
      </c>
    </row>
    <row customHeight="true" ht="12.75" outlineLevel="0" r="348">
      <c r="A348" s="67" t="n">
        <f aca="false" ca="false" dt2D="false" dtr="false" t="normal">+A347+1</f>
        <v>335</v>
      </c>
      <c r="B348" s="67" t="n">
        <f aca="false" ca="false" dt2D="false" dtr="false" t="normal">+B347+1</f>
        <v>164</v>
      </c>
      <c r="C348" s="68" t="s">
        <v>122</v>
      </c>
      <c r="D348" s="67" t="s">
        <v>460</v>
      </c>
      <c r="E348" s="69" t="s">
        <v>285</v>
      </c>
      <c r="F348" s="70" t="s">
        <v>58</v>
      </c>
      <c r="G348" s="70" t="n">
        <v>4</v>
      </c>
      <c r="H348" s="70" t="n">
        <v>2</v>
      </c>
      <c r="I348" s="69" t="n">
        <v>1255.4</v>
      </c>
      <c r="J348" s="69" t="n">
        <v>1255.4</v>
      </c>
      <c r="K348" s="69" t="n">
        <v>0</v>
      </c>
      <c r="L348" s="71" t="n">
        <v>70</v>
      </c>
      <c r="M348" s="72" t="n">
        <v>31020858.68</v>
      </c>
      <c r="N348" s="72" t="n"/>
      <c r="O348" s="72" t="n">
        <v>2366058.97</v>
      </c>
      <c r="P348" s="72" t="n">
        <v>0</v>
      </c>
      <c r="Q348" s="72" t="n">
        <v>147898.67</v>
      </c>
      <c r="R348" s="72" t="n">
        <v>5219953.2</v>
      </c>
      <c r="S348" s="72" t="n">
        <v>23286947.84</v>
      </c>
      <c r="T348" s="69" t="n">
        <v>21491.65</v>
      </c>
      <c r="U348" s="69" t="n">
        <v>24709.94</v>
      </c>
      <c r="V348" s="70" t="n">
        <v>2026</v>
      </c>
      <c r="W348" s="74" t="n"/>
      <c r="X348" s="74" t="n">
        <f aca="false" ca="false" dt2D="false" dtr="false" t="normal">+(J348*11.55+K348*23.1)*12*0.85</f>
        <v>147898.67400000003</v>
      </c>
      <c r="Y348" s="74" t="n">
        <f aca="false" ca="false" dt2D="false" dtr="false" t="normal">+(J348*11.55+K348*23.1)*12*30</f>
        <v>5219953.200000001</v>
      </c>
      <c r="Z348" s="74" t="n"/>
      <c r="AA348" s="74" t="n">
        <f aca="false" ca="false" dt2D="false" dtr="false" t="normal">SUM(AB348:AP348)</f>
        <v>31020858.684667382</v>
      </c>
      <c r="AB348" s="74" t="n">
        <v>3564568.6</v>
      </c>
      <c r="AC348" s="74" t="n">
        <v>1441500.03</v>
      </c>
      <c r="AD348" s="74" t="n">
        <v>1523767.11</v>
      </c>
      <c r="AE348" s="74" t="n">
        <v>1161876.62</v>
      </c>
      <c r="AF348" s="74" t="n">
        <v>508333.52</v>
      </c>
      <c r="AG348" s="74" t="n">
        <v>0</v>
      </c>
      <c r="AH348" s="74" t="n">
        <v>0</v>
      </c>
      <c r="AI348" s="74" t="n">
        <v>0</v>
      </c>
      <c r="AJ348" s="74" t="n">
        <v>6516563.14</v>
      </c>
      <c r="AK348" s="74" t="n">
        <v>0</v>
      </c>
      <c r="AL348" s="74" t="n">
        <v>8614590.99</v>
      </c>
      <c r="AM348" s="74" t="n">
        <v>3649415.74</v>
      </c>
      <c r="AN348" s="74" t="n">
        <v>3140022.9265</v>
      </c>
      <c r="AO348" s="74" t="n">
        <v>310208.5868</v>
      </c>
      <c r="AP348" s="74" t="n">
        <v>590011.42136738</v>
      </c>
      <c r="AQ348" s="5" t="n">
        <f aca="false" ca="false" dt2D="false" dtr="false" t="normal">COUNTIF(AB348:AM348, "&gt;0")</f>
        <v>8</v>
      </c>
    </row>
    <row customHeight="true" ht="12.75" outlineLevel="0" r="349">
      <c r="A349" s="67" t="n">
        <f aca="false" ca="false" dt2D="false" dtr="false" t="normal">+A348+1</f>
        <v>336</v>
      </c>
      <c r="B349" s="67" t="n">
        <f aca="false" ca="false" dt2D="false" dtr="false" t="normal">+B348+1</f>
        <v>165</v>
      </c>
      <c r="C349" s="68" t="s">
        <v>122</v>
      </c>
      <c r="D349" s="67" t="s">
        <v>461</v>
      </c>
      <c r="E349" s="69" t="s">
        <v>266</v>
      </c>
      <c r="F349" s="70" t="s">
        <v>58</v>
      </c>
      <c r="G349" s="70" t="n">
        <v>4</v>
      </c>
      <c r="H349" s="70" t="n">
        <v>2</v>
      </c>
      <c r="I349" s="69" t="n">
        <v>1197.7</v>
      </c>
      <c r="J349" s="69" t="n">
        <v>1197.7</v>
      </c>
      <c r="K349" s="69" t="n">
        <v>0</v>
      </c>
      <c r="L349" s="71" t="n">
        <v>75</v>
      </c>
      <c r="M349" s="72" t="n">
        <v>29595095.16</v>
      </c>
      <c r="N349" s="72" t="n"/>
      <c r="O349" s="72" t="n">
        <v>2257311.48</v>
      </c>
      <c r="P349" s="72" t="n">
        <v>0</v>
      </c>
      <c r="Q349" s="72" t="n">
        <v>141101.04</v>
      </c>
      <c r="R349" s="72" t="n">
        <v>4980036.6</v>
      </c>
      <c r="S349" s="72" t="n">
        <v>22216646.04</v>
      </c>
      <c r="T349" s="69" t="n">
        <v>21491.65</v>
      </c>
      <c r="U349" s="69" t="n">
        <v>24709.94</v>
      </c>
      <c r="V349" s="70" t="n">
        <v>2026</v>
      </c>
      <c r="W349" s="74" t="n"/>
      <c r="X349" s="74" t="n">
        <f aca="false" ca="false" dt2D="false" dtr="false" t="normal">+(J349*11.55+K349*23.1)*12*0.85</f>
        <v>141101.037</v>
      </c>
      <c r="Y349" s="74" t="n">
        <f aca="false" ca="false" dt2D="false" dtr="false" t="normal">+(J349*11.55+K349*23.1)*12*30</f>
        <v>4980036.600000001</v>
      </c>
      <c r="Z349" s="74" t="n"/>
      <c r="AA349" s="74" t="n">
        <f aca="false" ca="false" dt2D="false" dtr="false" t="normal">SUM(AB349:AP349)</f>
        <v>29595095.155820224</v>
      </c>
      <c r="AB349" s="74" t="n">
        <v>3400735.87</v>
      </c>
      <c r="AC349" s="74" t="n">
        <v>1375246.6</v>
      </c>
      <c r="AD349" s="74" t="n">
        <v>1453732.58</v>
      </c>
      <c r="AE349" s="74" t="n">
        <v>1108475.09</v>
      </c>
      <c r="AF349" s="74" t="n">
        <v>484969.78</v>
      </c>
      <c r="AG349" s="74" t="n">
        <v>0</v>
      </c>
      <c r="AH349" s="74" t="n">
        <v>0</v>
      </c>
      <c r="AI349" s="74" t="n">
        <v>0</v>
      </c>
      <c r="AJ349" s="74" t="n">
        <v>6217052.48</v>
      </c>
      <c r="AK349" s="74" t="n">
        <v>0</v>
      </c>
      <c r="AL349" s="74" t="n">
        <v>8218651.93</v>
      </c>
      <c r="AM349" s="74" t="n">
        <v>3481683.3</v>
      </c>
      <c r="AN349" s="74" t="n">
        <v>2995702.9312</v>
      </c>
      <c r="AO349" s="74" t="n">
        <v>295950.9515</v>
      </c>
      <c r="AP349" s="74" t="n">
        <v>562893.64312022</v>
      </c>
      <c r="AQ349" s="5" t="n">
        <f aca="false" ca="false" dt2D="false" dtr="false" t="normal">COUNTIF(AB349:AM349, "&gt;0")</f>
        <v>8</v>
      </c>
    </row>
    <row customHeight="true" ht="12.75" outlineLevel="0" r="350">
      <c r="A350" s="67" t="n">
        <f aca="false" ca="false" dt2D="false" dtr="false" t="normal">+A349+1</f>
        <v>337</v>
      </c>
      <c r="B350" s="67" t="n">
        <f aca="false" ca="false" dt2D="false" dtr="false" t="normal">+B349+1</f>
        <v>166</v>
      </c>
      <c r="C350" s="68" t="s">
        <v>122</v>
      </c>
      <c r="D350" s="67" t="s">
        <v>462</v>
      </c>
      <c r="E350" s="69" t="s">
        <v>74</v>
      </c>
      <c r="F350" s="70" t="s">
        <v>58</v>
      </c>
      <c r="G350" s="70" t="n">
        <v>1</v>
      </c>
      <c r="H350" s="70" t="n">
        <v>2</v>
      </c>
      <c r="I350" s="69" t="n">
        <v>208.3</v>
      </c>
      <c r="J350" s="69" t="n">
        <v>208.3</v>
      </c>
      <c r="K350" s="69" t="n">
        <v>0</v>
      </c>
      <c r="L350" s="71" t="n">
        <v>17</v>
      </c>
      <c r="M350" s="72" t="n">
        <v>7599896.34</v>
      </c>
      <c r="N350" s="72" t="n"/>
      <c r="O350" s="72" t="n">
        <v>6969427.73</v>
      </c>
      <c r="P350" s="72" t="n">
        <v>0</v>
      </c>
      <c r="Q350" s="72" t="n">
        <v>154637.24</v>
      </c>
      <c r="R350" s="72" t="n">
        <v>451291.55</v>
      </c>
      <c r="S350" s="72" t="n">
        <v>24539.82</v>
      </c>
      <c r="T350" s="69" t="n">
        <v>31974.35</v>
      </c>
      <c r="U350" s="69" t="n">
        <v>36485.34</v>
      </c>
      <c r="V350" s="70" t="n">
        <v>2026</v>
      </c>
      <c r="W350" s="74" t="n">
        <v>130097.42</v>
      </c>
      <c r="X350" s="74" t="n">
        <f aca="false" ca="false" dt2D="false" dtr="false" t="normal">+(J350*11.55+K350*23.1)*12*0.85</f>
        <v>24539.823000000004</v>
      </c>
      <c r="Y350" s="74" t="n">
        <f aca="false" ca="false" dt2D="false" dtr="false" t="normal">+(J350*11.55+K350*23.1)*12*30</f>
        <v>866111.4000000001</v>
      </c>
      <c r="Z350" s="74" t="n"/>
      <c r="AA350" s="74" t="n">
        <f aca="false" ca="false" dt2D="false" dtr="false" t="normal">SUM(AB350:AP350)</f>
        <v>7599896.339076781</v>
      </c>
      <c r="AB350" s="74" t="n">
        <v>759361.73</v>
      </c>
      <c r="AC350" s="74" t="n">
        <v>0</v>
      </c>
      <c r="AD350" s="74" t="n">
        <v>217725.44</v>
      </c>
      <c r="AE350" s="74" t="n">
        <v>0</v>
      </c>
      <c r="AF350" s="74" t="n">
        <v>0</v>
      </c>
      <c r="AG350" s="74" t="n">
        <v>0</v>
      </c>
      <c r="AH350" s="74" t="n">
        <v>0</v>
      </c>
      <c r="AI350" s="74" t="n">
        <v>0</v>
      </c>
      <c r="AJ350" s="74" t="n">
        <v>2196709.45</v>
      </c>
      <c r="AK350" s="74" t="n">
        <v>0</v>
      </c>
      <c r="AL350" s="74" t="n">
        <v>1796171.32</v>
      </c>
      <c r="AM350" s="74" t="n">
        <v>1690289.33</v>
      </c>
      <c r="AN350" s="74" t="n">
        <v>717993.7691</v>
      </c>
      <c r="AO350" s="74" t="n">
        <v>75998.9632</v>
      </c>
      <c r="AP350" s="74" t="n">
        <v>145646.33677678</v>
      </c>
      <c r="AQ350" s="5" t="n">
        <f aca="false" ca="false" dt2D="false" dtr="false" t="normal">COUNTIF(AB350:AM350, "&gt;0")</f>
        <v>5</v>
      </c>
    </row>
    <row customHeight="true" ht="12.75" outlineLevel="0" r="351">
      <c r="A351" s="67" t="n">
        <f aca="false" ca="false" dt2D="false" dtr="false" t="normal">+A350+1</f>
        <v>338</v>
      </c>
      <c r="B351" s="67" t="n">
        <f aca="false" ca="false" dt2D="false" dtr="false" t="normal">+B350+1</f>
        <v>167</v>
      </c>
      <c r="C351" s="68" t="s">
        <v>122</v>
      </c>
      <c r="D351" s="67" t="s">
        <v>463</v>
      </c>
      <c r="E351" s="69" t="s">
        <v>74</v>
      </c>
      <c r="F351" s="70" t="s">
        <v>58</v>
      </c>
      <c r="G351" s="70" t="n">
        <v>2</v>
      </c>
      <c r="H351" s="70" t="n">
        <v>2</v>
      </c>
      <c r="I351" s="69" t="n">
        <v>1000.4</v>
      </c>
      <c r="J351" s="69" t="n">
        <v>1000.4</v>
      </c>
      <c r="K351" s="69" t="n">
        <v>0</v>
      </c>
      <c r="L351" s="71" t="n">
        <v>40</v>
      </c>
      <c r="M351" s="72" t="n">
        <v>5154170.85</v>
      </c>
      <c r="N351" s="72" t="n"/>
      <c r="O351" s="72" t="n">
        <v>176933.22</v>
      </c>
      <c r="P351" s="72" t="n">
        <v>0</v>
      </c>
      <c r="Q351" s="72" t="n">
        <v>117857.12</v>
      </c>
      <c r="R351" s="72" t="n">
        <v>4159663.2</v>
      </c>
      <c r="S351" s="72" t="n">
        <v>699717.31</v>
      </c>
      <c r="T351" s="69" t="n">
        <v>4536.3</v>
      </c>
      <c r="U351" s="69" t="n">
        <v>5152.11</v>
      </c>
      <c r="V351" s="70" t="n">
        <v>2026</v>
      </c>
      <c r="W351" s="74" t="n"/>
      <c r="X351" s="74" t="n">
        <f aca="false" ca="false" dt2D="false" dtr="false" t="normal">+(J351*11.55+K351*23.1)*12*0.85</f>
        <v>117857.124</v>
      </c>
      <c r="Y351" s="74" t="n">
        <f aca="false" ca="false" dt2D="false" dtr="false" t="normal">+(J351*11.55+K351*23.1)*12*30</f>
        <v>4159663.2</v>
      </c>
      <c r="Z351" s="74" t="n"/>
      <c r="AA351" s="74" t="n">
        <f aca="false" ca="false" dt2D="false" dtr="false" t="normal">SUM(AB351:AP351)</f>
        <v>5154170.8548163</v>
      </c>
      <c r="AB351" s="74" t="n">
        <v>3646977.78</v>
      </c>
      <c r="AC351" s="74" t="n">
        <v>0</v>
      </c>
      <c r="AD351" s="74" t="n">
        <v>0</v>
      </c>
      <c r="AE351" s="74" t="n">
        <v>891135.19</v>
      </c>
      <c r="AF351" s="74" t="n">
        <v>0</v>
      </c>
      <c r="AG351" s="74" t="n">
        <v>0</v>
      </c>
      <c r="AH351" s="74" t="n">
        <v>0</v>
      </c>
      <c r="AI351" s="74" t="n">
        <v>0</v>
      </c>
      <c r="AJ351" s="74" t="n">
        <v>0</v>
      </c>
      <c r="AK351" s="74" t="n">
        <v>0</v>
      </c>
      <c r="AL351" s="74" t="n">
        <v>0</v>
      </c>
      <c r="AM351" s="74" t="n">
        <v>0</v>
      </c>
      <c r="AN351" s="74" t="n">
        <v>465276.837</v>
      </c>
      <c r="AO351" s="74" t="n">
        <v>51541.7085</v>
      </c>
      <c r="AP351" s="74" t="n">
        <v>99239.3393163</v>
      </c>
      <c r="AQ351" s="5" t="n">
        <f aca="false" ca="false" dt2D="false" dtr="false" t="normal">COUNTIF(AB351:AM351, "&gt;0")</f>
        <v>2</v>
      </c>
    </row>
    <row customHeight="true" ht="12.75" outlineLevel="0" r="352">
      <c r="A352" s="67" t="n">
        <f aca="false" ca="false" dt2D="false" dtr="false" t="normal">+A351+1</f>
        <v>339</v>
      </c>
      <c r="B352" s="67" t="n">
        <f aca="false" ca="false" dt2D="false" dtr="false" t="normal">+B351+1</f>
        <v>168</v>
      </c>
      <c r="C352" s="68" t="s">
        <v>122</v>
      </c>
      <c r="D352" s="67" t="s">
        <v>464</v>
      </c>
      <c r="E352" s="69" t="s">
        <v>95</v>
      </c>
      <c r="F352" s="70" t="s">
        <v>58</v>
      </c>
      <c r="G352" s="70" t="n">
        <v>2</v>
      </c>
      <c r="H352" s="70" t="n">
        <v>2</v>
      </c>
      <c r="I352" s="69" t="n">
        <v>585</v>
      </c>
      <c r="J352" s="69" t="n">
        <v>585</v>
      </c>
      <c r="K352" s="69" t="n">
        <v>0</v>
      </c>
      <c r="L352" s="71" t="n">
        <v>35</v>
      </c>
      <c r="M352" s="72" t="n">
        <v>9335196</v>
      </c>
      <c r="N352" s="72" t="n"/>
      <c r="O352" s="72" t="n">
        <v>710154.07</v>
      </c>
      <c r="P352" s="72" t="n">
        <v>0</v>
      </c>
      <c r="Q352" s="72" t="n">
        <v>68918.85</v>
      </c>
      <c r="R352" s="72" t="n">
        <v>2246219.78</v>
      </c>
      <c r="S352" s="72" t="n">
        <v>6309903.3</v>
      </c>
      <c r="T352" s="69" t="n">
        <v>13978.46</v>
      </c>
      <c r="U352" s="69" t="n">
        <v>15957.6</v>
      </c>
      <c r="V352" s="70" t="n">
        <v>2026</v>
      </c>
      <c r="W352" s="74" t="n"/>
      <c r="X352" s="74" t="n">
        <f aca="false" ca="false" dt2D="false" dtr="false" t="normal">+(J352*11.55+K352*23.1)*12*0.85</f>
        <v>68918.84999999999</v>
      </c>
      <c r="Y352" s="74" t="e">
        <f aca="false" ca="false" dt2D="false" dtr="false" t="normal">+(J352*11.55+K352*23.1)*12*30-'[4]Приложение №1'!$S$237</f>
        <v>#REF!</v>
      </c>
      <c r="Z352" s="74" t="n"/>
      <c r="AA352" s="74" t="n">
        <f aca="false" ca="false" dt2D="false" dtr="false" t="normal">SUM(AB352:AP352)</f>
        <v>9335195.997110602</v>
      </c>
      <c r="AB352" s="74" t="n">
        <v>2132628.95</v>
      </c>
      <c r="AC352" s="74" t="n">
        <v>1297676.34</v>
      </c>
      <c r="AD352" s="74" t="n">
        <v>0</v>
      </c>
      <c r="AE352" s="74" t="n">
        <v>0</v>
      </c>
      <c r="AF352" s="74" t="n">
        <v>0</v>
      </c>
      <c r="AG352" s="74" t="n">
        <v>0</v>
      </c>
      <c r="AH352" s="74" t="n">
        <v>0</v>
      </c>
      <c r="AI352" s="74" t="n">
        <v>0</v>
      </c>
      <c r="AJ352" s="74" t="n">
        <v>0</v>
      </c>
      <c r="AK352" s="74" t="n">
        <v>0</v>
      </c>
      <c r="AL352" s="74" t="n">
        <v>0</v>
      </c>
      <c r="AM352" s="74" t="n">
        <v>4747091.97</v>
      </c>
      <c r="AN352" s="74" t="n">
        <v>885623.661</v>
      </c>
      <c r="AO352" s="74" t="n">
        <v>93351.96</v>
      </c>
      <c r="AP352" s="74" t="n">
        <v>178823.1161106</v>
      </c>
      <c r="AQ352" s="5" t="n">
        <f aca="false" ca="false" dt2D="false" dtr="false" t="normal">COUNTIF(AB352:AM352, "&gt;0")</f>
        <v>3</v>
      </c>
    </row>
    <row customHeight="true" ht="12.75" outlineLevel="0" r="353">
      <c r="A353" s="67" t="n">
        <f aca="false" ca="false" dt2D="false" dtr="false" t="normal">+A352+1</f>
        <v>340</v>
      </c>
      <c r="B353" s="67" t="n">
        <f aca="false" ca="false" dt2D="false" dtr="false" t="normal">+B352+1</f>
        <v>169</v>
      </c>
      <c r="C353" s="68" t="s">
        <v>122</v>
      </c>
      <c r="D353" s="67" t="s">
        <v>465</v>
      </c>
      <c r="E353" s="69" t="s">
        <v>105</v>
      </c>
      <c r="F353" s="70" t="s">
        <v>58</v>
      </c>
      <c r="G353" s="70" t="n">
        <v>2</v>
      </c>
      <c r="H353" s="70" t="n">
        <v>2</v>
      </c>
      <c r="I353" s="69" t="n">
        <v>596.7</v>
      </c>
      <c r="J353" s="69" t="n">
        <v>596.7</v>
      </c>
      <c r="K353" s="69" t="n">
        <v>0</v>
      </c>
      <c r="L353" s="71" t="n">
        <v>38</v>
      </c>
      <c r="M353" s="72" t="n">
        <v>5559459.87</v>
      </c>
      <c r="N353" s="72" t="n"/>
      <c r="O353" s="72" t="n">
        <v>420681.48</v>
      </c>
      <c r="P353" s="72" t="n">
        <v>0</v>
      </c>
      <c r="Q353" s="72" t="n">
        <v>70297.23</v>
      </c>
      <c r="R353" s="72" t="n">
        <v>0</v>
      </c>
      <c r="S353" s="72" t="n">
        <v>5068481.16</v>
      </c>
      <c r="T353" s="69" t="n">
        <v>8114.69</v>
      </c>
      <c r="U353" s="69" t="n">
        <v>9317.01</v>
      </c>
      <c r="V353" s="70" t="n">
        <v>2026</v>
      </c>
      <c r="W353" s="74" t="n"/>
      <c r="X353" s="74" t="n">
        <f aca="false" ca="false" dt2D="false" dtr="false" t="normal">+(J353*11.55+K353*23.1)*12*0.85</f>
        <v>70297.22700000001</v>
      </c>
      <c r="Y353" s="74" t="e">
        <f aca="false" ca="false" dt2D="false" dtr="false" t="normal">+(J353*11.55+K353*23.1)*12*30-'[4]Приложение №1'!$S$238-'[4]Приложение №1'!$S$591-'[3]Приложение №1'!$S$428</f>
        <v>#REF!</v>
      </c>
      <c r="Z353" s="74" t="n"/>
      <c r="AA353" s="74" t="n">
        <f aca="false" ca="false" dt2D="false" dtr="false" t="normal">SUM(AB353:AP353)</f>
        <v>5559459.8683840195</v>
      </c>
      <c r="AB353" s="74" t="n">
        <v>0</v>
      </c>
      <c r="AC353" s="74" t="n">
        <v>0</v>
      </c>
      <c r="AD353" s="74" t="n">
        <v>0</v>
      </c>
      <c r="AE353" s="74" t="n">
        <v>0</v>
      </c>
      <c r="AF353" s="74" t="n">
        <v>0</v>
      </c>
      <c r="AG353" s="74" t="n">
        <v>0</v>
      </c>
      <c r="AH353" s="74" t="n">
        <v>0</v>
      </c>
      <c r="AI353" s="74" t="n">
        <v>0</v>
      </c>
      <c r="AJ353" s="74" t="n">
        <v>0</v>
      </c>
      <c r="AK353" s="74" t="n">
        <v>0</v>
      </c>
      <c r="AL353" s="74" t="n">
        <v>0</v>
      </c>
      <c r="AM353" s="74" t="n">
        <v>4842033.81</v>
      </c>
      <c r="AN353" s="74" t="n">
        <v>555945.987</v>
      </c>
      <c r="AO353" s="74" t="n">
        <v>55594.5987</v>
      </c>
      <c r="AP353" s="74" t="n">
        <v>105885.47268402</v>
      </c>
      <c r="AQ353" s="5" t="n">
        <f aca="false" ca="false" dt2D="false" dtr="false" t="normal">COUNTIF(AB353:AM353, "&gt;0")</f>
        <v>1</v>
      </c>
    </row>
    <row outlineLevel="0" r="354">
      <c r="A354" s="67" t="n">
        <f aca="false" ca="false" dt2D="false" dtr="false" t="normal">+A353+1</f>
        <v>341</v>
      </c>
      <c r="B354" s="67" t="n">
        <f aca="false" ca="false" dt2D="false" dtr="false" t="normal">+B353+1</f>
        <v>170</v>
      </c>
      <c r="C354" s="68" t="s">
        <v>122</v>
      </c>
      <c r="D354" s="67" t="s">
        <v>466</v>
      </c>
      <c r="E354" s="69" t="s">
        <v>72</v>
      </c>
      <c r="F354" s="70" t="s">
        <v>58</v>
      </c>
      <c r="G354" s="70" t="n">
        <v>2</v>
      </c>
      <c r="H354" s="70" t="n">
        <v>2</v>
      </c>
      <c r="I354" s="69" t="n">
        <v>1004.5</v>
      </c>
      <c r="J354" s="69" t="n">
        <v>1004.5</v>
      </c>
      <c r="K354" s="69" t="n">
        <v>0</v>
      </c>
      <c r="L354" s="71" t="n">
        <v>46</v>
      </c>
      <c r="M354" s="72" t="n">
        <v>1063202.98</v>
      </c>
      <c r="N354" s="72" t="n"/>
      <c r="O354" s="72" t="n">
        <v>0</v>
      </c>
      <c r="P354" s="72" t="n">
        <v>0</v>
      </c>
      <c r="Q354" s="72" t="n">
        <v>118340.15</v>
      </c>
      <c r="R354" s="72" t="n">
        <v>944862.84</v>
      </c>
      <c r="S354" s="72" t="n">
        <v>0</v>
      </c>
      <c r="T354" s="69" t="n">
        <v>890.78</v>
      </c>
      <c r="U354" s="69" t="n">
        <v>1058.44</v>
      </c>
      <c r="V354" s="70" t="n">
        <v>2026</v>
      </c>
      <c r="W354" s="74" t="n"/>
      <c r="X354" s="74" t="n">
        <f aca="false" ca="false" dt2D="false" dtr="false" t="normal">+(J354*11.55+K354*23.1)*12*0.85</f>
        <v>118340.145</v>
      </c>
      <c r="Y354" s="74" t="e">
        <f aca="false" ca="false" dt2D="false" dtr="false" t="normal">+(J354*11.55+K354*23.1)*12*30-'[1]Приложение №1'!$S$395-'[4]Приложение №1'!$S$236</f>
        <v>#REF!</v>
      </c>
      <c r="Z354" s="74" t="n"/>
      <c r="AA354" s="74" t="n">
        <f aca="false" ca="false" dt2D="false" dtr="false" t="normal">SUM(AB354:AP354)</f>
        <v>1063202.98484392</v>
      </c>
      <c r="AB354" s="74" t="n">
        <v>0</v>
      </c>
      <c r="AC354" s="74" t="n">
        <v>0</v>
      </c>
      <c r="AD354" s="74" t="n">
        <v>0</v>
      </c>
      <c r="AE354" s="74" t="n">
        <v>894787.38</v>
      </c>
      <c r="AF354" s="74" t="n">
        <v>0</v>
      </c>
      <c r="AG354" s="74" t="n">
        <v>0</v>
      </c>
      <c r="AH354" s="74" t="n">
        <v>0</v>
      </c>
      <c r="AI354" s="74" t="n">
        <v>0</v>
      </c>
      <c r="AJ354" s="74" t="n">
        <v>0</v>
      </c>
      <c r="AK354" s="74" t="n">
        <v>0</v>
      </c>
      <c r="AL354" s="74" t="n">
        <v>0</v>
      </c>
      <c r="AM354" s="74" t="n">
        <v>0</v>
      </c>
      <c r="AN354" s="74" t="n">
        <v>138216.3874</v>
      </c>
      <c r="AO354" s="74" t="n">
        <v>10632.0298</v>
      </c>
      <c r="AP354" s="74" t="n">
        <v>19567.18764392</v>
      </c>
      <c r="AQ354" s="5" t="n">
        <f aca="false" ca="false" dt2D="false" dtr="false" t="normal">COUNTIF(AB354:AM354, "&gt;0")</f>
        <v>1</v>
      </c>
    </row>
    <row customHeight="true" ht="12.75" outlineLevel="0" r="355">
      <c r="A355" s="67" t="n">
        <f aca="false" ca="false" dt2D="false" dtr="false" t="normal">+A354+1</f>
        <v>342</v>
      </c>
      <c r="B355" s="67" t="n">
        <f aca="false" ca="false" dt2D="false" dtr="false" t="normal">+B354+1</f>
        <v>171</v>
      </c>
      <c r="C355" s="68" t="s">
        <v>122</v>
      </c>
      <c r="D355" s="67" t="s">
        <v>467</v>
      </c>
      <c r="E355" s="69" t="s">
        <v>114</v>
      </c>
      <c r="F355" s="70" t="s">
        <v>58</v>
      </c>
      <c r="G355" s="70" t="n">
        <v>5</v>
      </c>
      <c r="H355" s="70" t="n">
        <v>4</v>
      </c>
      <c r="I355" s="69" t="n">
        <v>4191.9</v>
      </c>
      <c r="J355" s="69" t="n">
        <v>4191.9</v>
      </c>
      <c r="K355" s="69" t="n">
        <v>0</v>
      </c>
      <c r="L355" s="71" t="n">
        <v>193</v>
      </c>
      <c r="M355" s="72" t="n">
        <v>2513756.67</v>
      </c>
      <c r="N355" s="72" t="n"/>
      <c r="O355" s="72" t="n">
        <v>0</v>
      </c>
      <c r="P355" s="72" t="n">
        <v>0</v>
      </c>
      <c r="Q355" s="72" t="n">
        <v>2513756.67</v>
      </c>
      <c r="R355" s="72" t="n">
        <v>0</v>
      </c>
      <c r="S355" s="72" t="n">
        <v>0</v>
      </c>
      <c r="T355" s="69" t="n">
        <v>404.92</v>
      </c>
      <c r="U355" s="69" t="n">
        <v>599.67</v>
      </c>
      <c r="V355" s="70" t="n">
        <v>2026</v>
      </c>
      <c r="W355" s="74" t="n">
        <v>2670669.89</v>
      </c>
      <c r="X355" s="74" t="n">
        <f aca="false" ca="false" dt2D="false" dtr="false" t="normal">+(J355*11.55+K355*23.1)*12*0.85</f>
        <v>493847.73899999994</v>
      </c>
      <c r="Y355" s="74" t="n">
        <f aca="false" ca="false" dt2D="false" dtr="false" t="normal">+(J355*11.55+K355*23.1)*12*30</f>
        <v>17429920.2</v>
      </c>
      <c r="Z355" s="74" t="n"/>
      <c r="AA355" s="74" t="n">
        <f aca="false" ca="false" dt2D="false" dtr="false" t="normal">SUM(AB355:AP355)</f>
        <v>2513756.6686892197</v>
      </c>
      <c r="AB355" s="74" t="n">
        <v>0</v>
      </c>
      <c r="AC355" s="74" t="n">
        <v>0</v>
      </c>
      <c r="AD355" s="74" t="n">
        <v>0</v>
      </c>
      <c r="AE355" s="74" t="n">
        <v>0</v>
      </c>
      <c r="AF355" s="74" t="n">
        <v>1697373.97</v>
      </c>
      <c r="AG355" s="74" t="n">
        <v>0</v>
      </c>
      <c r="AH355" s="74" t="n">
        <v>0</v>
      </c>
      <c r="AI355" s="74" t="n">
        <v>0</v>
      </c>
      <c r="AJ355" s="74" t="n">
        <v>0</v>
      </c>
      <c r="AK355" s="74" t="n">
        <v>0</v>
      </c>
      <c r="AL355" s="74" t="n">
        <v>0</v>
      </c>
      <c r="AM355" s="74" t="n">
        <v>0</v>
      </c>
      <c r="AN355" s="74" t="n">
        <v>754127.001</v>
      </c>
      <c r="AO355" s="74" t="n">
        <v>25137.5667</v>
      </c>
      <c r="AP355" s="74" t="n">
        <v>37118.13098922</v>
      </c>
      <c r="AQ355" s="5" t="n">
        <f aca="false" ca="false" dt2D="false" dtr="false" t="normal">COUNTIF(AB355:AM355, "&gt;0")</f>
        <v>1</v>
      </c>
    </row>
    <row customHeight="true" ht="12.75" outlineLevel="0" r="356">
      <c r="A356" s="67" t="n">
        <f aca="false" ca="false" dt2D="false" dtr="false" t="normal">+A355+1</f>
        <v>343</v>
      </c>
      <c r="B356" s="67" t="n">
        <f aca="false" ca="false" dt2D="false" dtr="false" t="normal">+B355+1</f>
        <v>172</v>
      </c>
      <c r="C356" s="68" t="s">
        <v>122</v>
      </c>
      <c r="D356" s="67" t="s">
        <v>468</v>
      </c>
      <c r="E356" s="69" t="s">
        <v>80</v>
      </c>
      <c r="F356" s="70" t="s">
        <v>58</v>
      </c>
      <c r="G356" s="70" t="n">
        <v>5</v>
      </c>
      <c r="H356" s="70" t="n">
        <v>4</v>
      </c>
      <c r="I356" s="69" t="n">
        <v>2958.6</v>
      </c>
      <c r="J356" s="69" t="n">
        <v>2650.4</v>
      </c>
      <c r="K356" s="69" t="n">
        <v>274.2</v>
      </c>
      <c r="L356" s="71" t="n">
        <v>106</v>
      </c>
      <c r="M356" s="72" t="n">
        <v>3855704.9</v>
      </c>
      <c r="N356" s="72" t="n"/>
      <c r="O356" s="72" t="n">
        <v>0</v>
      </c>
      <c r="P356" s="72" t="n">
        <v>0</v>
      </c>
      <c r="Q356" s="72" t="n">
        <v>376850.63</v>
      </c>
      <c r="R356" s="72" t="n">
        <v>3478854.28</v>
      </c>
      <c r="S356" s="72" t="n">
        <v>0</v>
      </c>
      <c r="T356" s="69" t="n">
        <v>1148.24</v>
      </c>
      <c r="U356" s="69" t="n">
        <v>1318.37</v>
      </c>
      <c r="V356" s="70" t="n">
        <v>2026</v>
      </c>
      <c r="W356" s="74" t="n"/>
      <c r="X356" s="74" t="n">
        <f aca="false" ca="false" dt2D="false" dtr="false" t="normal">+(J356*11.55+K356*23.1)*12*0.85</f>
        <v>376850.62799999997</v>
      </c>
      <c r="Y356" s="74" t="e">
        <f aca="false" ca="false" dt2D="false" dtr="false" t="normal">+(J356*11.55+K356*23.1)*12*30-'[6]Приложение №1'!$S$250</f>
        <v>#REF!</v>
      </c>
      <c r="Z356" s="74" t="n"/>
      <c r="AA356" s="74" t="n">
        <f aca="false" ca="false" dt2D="false" dtr="false" t="normal">SUM(AB356:AP356)</f>
        <v>3855704.9045253997</v>
      </c>
      <c r="AB356" s="74" t="n">
        <v>0</v>
      </c>
      <c r="AC356" s="74" t="n">
        <v>3358141.61</v>
      </c>
      <c r="AD356" s="74" t="n">
        <v>0</v>
      </c>
      <c r="AE356" s="74" t="n">
        <v>0</v>
      </c>
      <c r="AF356" s="74" t="n">
        <v>0</v>
      </c>
      <c r="AG356" s="74" t="n">
        <v>0</v>
      </c>
      <c r="AH356" s="74" t="n">
        <v>0</v>
      </c>
      <c r="AI356" s="74" t="n">
        <v>0</v>
      </c>
      <c r="AJ356" s="74" t="n">
        <v>0</v>
      </c>
      <c r="AK356" s="74" t="n">
        <v>0</v>
      </c>
      <c r="AL356" s="74" t="n">
        <v>0</v>
      </c>
      <c r="AM356" s="74" t="n">
        <v>0</v>
      </c>
      <c r="AN356" s="74" t="n">
        <v>385570.49</v>
      </c>
      <c r="AO356" s="74" t="n">
        <v>38557.049</v>
      </c>
      <c r="AP356" s="74" t="n">
        <v>73435.7555254</v>
      </c>
      <c r="AQ356" s="5" t="n">
        <f aca="false" ca="false" dt2D="false" dtr="false" t="normal">COUNTIF(AB356:AM356, "&gt;0")</f>
        <v>1</v>
      </c>
    </row>
    <row customHeight="true" ht="12.75" outlineLevel="0" r="357">
      <c r="A357" s="67" t="n">
        <f aca="false" ca="false" dt2D="false" dtr="false" t="normal">+A356+1</f>
        <v>344</v>
      </c>
      <c r="B357" s="67" t="n">
        <f aca="false" ca="false" dt2D="false" dtr="false" t="normal">+B356+1</f>
        <v>173</v>
      </c>
      <c r="C357" s="68" t="s">
        <v>122</v>
      </c>
      <c r="D357" s="67" t="s">
        <v>469</v>
      </c>
      <c r="E357" s="69" t="s">
        <v>74</v>
      </c>
      <c r="F357" s="70" t="s">
        <v>58</v>
      </c>
      <c r="G357" s="70" t="n">
        <v>4</v>
      </c>
      <c r="H357" s="70" t="n">
        <v>2</v>
      </c>
      <c r="I357" s="69" t="n">
        <v>3476.2</v>
      </c>
      <c r="J357" s="69" t="n">
        <v>3476.2</v>
      </c>
      <c r="K357" s="69" t="n">
        <v>0</v>
      </c>
      <c r="L357" s="71" t="n">
        <v>146</v>
      </c>
      <c r="M357" s="72" t="n">
        <v>2084572.85</v>
      </c>
      <c r="N357" s="72" t="n"/>
      <c r="O357" s="72" t="n">
        <v>184716.49</v>
      </c>
      <c r="P357" s="72" t="n">
        <v>0</v>
      </c>
      <c r="Q357" s="72" t="n">
        <v>409531.12</v>
      </c>
      <c r="R357" s="72" t="n">
        <v>1080794.12</v>
      </c>
      <c r="S357" s="72" t="n">
        <v>409531.12</v>
      </c>
      <c r="T357" s="69" t="n">
        <v>404.92</v>
      </c>
      <c r="U357" s="69" t="n">
        <v>599.67</v>
      </c>
      <c r="V357" s="70" t="n">
        <v>2026</v>
      </c>
      <c r="W357" s="74" t="n"/>
      <c r="X357" s="74" t="n">
        <f aca="false" ca="false" dt2D="false" dtr="false" t="normal">+(J357*11.55+K357*23.1)*12*0.85</f>
        <v>409531.122</v>
      </c>
      <c r="Y357" s="74" t="e">
        <f aca="false" ca="false" dt2D="false" dtr="false" t="normal">+(J357*11.55+K357*23.1)*12*30-'[4]Приложение №1'!$S$60</f>
        <v>#REF!</v>
      </c>
      <c r="Z357" s="74" t="n"/>
      <c r="AA357" s="74" t="n">
        <f aca="false" ca="false" dt2D="false" dtr="false" t="normal">SUM(AB357:AP357)</f>
        <v>2084572.8462031</v>
      </c>
      <c r="AB357" s="74" t="n">
        <v>0</v>
      </c>
      <c r="AC357" s="74" t="n">
        <v>0</v>
      </c>
      <c r="AD357" s="74" t="n">
        <v>0</v>
      </c>
      <c r="AE357" s="74" t="n">
        <v>0</v>
      </c>
      <c r="AF357" s="74" t="n">
        <v>1407574.46</v>
      </c>
      <c r="AG357" s="74" t="n">
        <v>0</v>
      </c>
      <c r="AH357" s="74" t="n">
        <v>0</v>
      </c>
      <c r="AI357" s="74" t="n">
        <v>0</v>
      </c>
      <c r="AJ357" s="74" t="n">
        <v>0</v>
      </c>
      <c r="AK357" s="74" t="n">
        <v>0</v>
      </c>
      <c r="AL357" s="74" t="n">
        <v>0</v>
      </c>
      <c r="AM357" s="74" t="n">
        <v>0</v>
      </c>
      <c r="AN357" s="74" t="n">
        <v>625371.855</v>
      </c>
      <c r="AO357" s="74" t="n">
        <v>20845.7285</v>
      </c>
      <c r="AP357" s="74" t="n">
        <v>30780.8027031</v>
      </c>
      <c r="AQ357" s="5" t="n">
        <f aca="false" ca="false" dt2D="false" dtr="false" t="normal">COUNTIF(AB357:AM357, "&gt;0")</f>
        <v>1</v>
      </c>
    </row>
    <row customHeight="true" ht="12.75" outlineLevel="0" r="358">
      <c r="A358" s="67" t="n">
        <f aca="false" ca="false" dt2D="false" dtr="false" t="normal">+A357+1</f>
        <v>345</v>
      </c>
      <c r="B358" s="67" t="n">
        <f aca="false" ca="false" dt2D="false" dtr="false" t="normal">+B357+1</f>
        <v>174</v>
      </c>
      <c r="C358" s="68" t="s">
        <v>122</v>
      </c>
      <c r="D358" s="67" t="s">
        <v>470</v>
      </c>
      <c r="E358" s="69" t="s">
        <v>78</v>
      </c>
      <c r="F358" s="70" t="s">
        <v>58</v>
      </c>
      <c r="G358" s="70" t="n">
        <v>2</v>
      </c>
      <c r="H358" s="70" t="n">
        <v>2</v>
      </c>
      <c r="I358" s="69" t="n">
        <v>635.1</v>
      </c>
      <c r="J358" s="69" t="n">
        <v>635.1</v>
      </c>
      <c r="K358" s="69" t="n">
        <v>0</v>
      </c>
      <c r="L358" s="71" t="n">
        <v>33</v>
      </c>
      <c r="M358" s="72" t="n">
        <v>6960111.7</v>
      </c>
      <c r="N358" s="72" t="n"/>
      <c r="O358" s="72" t="n">
        <v>1758929.01</v>
      </c>
      <c r="P358" s="72" t="n">
        <v>0</v>
      </c>
      <c r="Q358" s="72" t="n">
        <v>74821.13</v>
      </c>
      <c r="R358" s="72" t="n">
        <v>354385.8</v>
      </c>
      <c r="S358" s="72" t="n">
        <v>4771975.76</v>
      </c>
      <c r="T358" s="69" t="n">
        <v>9513.78</v>
      </c>
      <c r="U358" s="69" t="n">
        <v>10959.08</v>
      </c>
      <c r="V358" s="70" t="n">
        <v>2026</v>
      </c>
      <c r="W358" s="74" t="n"/>
      <c r="X358" s="74" t="n">
        <f aca="false" ca="false" dt2D="false" dtr="false" t="normal">+(J358*11.55+K358*23.1)*12*0.85</f>
        <v>74821.13100000001</v>
      </c>
      <c r="Y358" s="74" t="e">
        <f aca="false" ca="false" dt2D="false" dtr="false" t="normal">+(J358*11.55+K358*23.1)*12*30-'[4]Приложение №1'!$S$58</f>
        <v>#REF!</v>
      </c>
      <c r="Z358" s="74" t="n"/>
      <c r="AA358" s="74" t="n">
        <f aca="false" ca="false" dt2D="false" dtr="false" t="normal">SUM(AB358:AP358)</f>
        <v>6960111.69945412</v>
      </c>
      <c r="AB358" s="74" t="n">
        <v>0</v>
      </c>
      <c r="AC358" s="74" t="n">
        <v>0</v>
      </c>
      <c r="AD358" s="74" t="n">
        <v>0</v>
      </c>
      <c r="AE358" s="74" t="n">
        <v>565733.66</v>
      </c>
      <c r="AF358" s="74" t="n">
        <v>0</v>
      </c>
      <c r="AG358" s="74" t="n">
        <v>0</v>
      </c>
      <c r="AH358" s="74" t="n">
        <v>0</v>
      </c>
      <c r="AI358" s="74" t="n">
        <v>0</v>
      </c>
      <c r="AJ358" s="74" t="n">
        <v>0</v>
      </c>
      <c r="AK358" s="74" t="n">
        <v>0</v>
      </c>
      <c r="AL358" s="74" t="n">
        <v>5476468.57</v>
      </c>
      <c r="AM358" s="74" t="n">
        <v>0</v>
      </c>
      <c r="AN358" s="74" t="n">
        <v>716177.6272</v>
      </c>
      <c r="AO358" s="74" t="n">
        <v>69601.117</v>
      </c>
      <c r="AP358" s="74" t="n">
        <v>132130.72525412</v>
      </c>
      <c r="AQ358" s="5" t="n">
        <f aca="false" ca="false" dt2D="false" dtr="false" t="normal">COUNTIF(AB358:AM358, "&gt;0")</f>
        <v>2</v>
      </c>
    </row>
    <row customHeight="true" ht="12.75" outlineLevel="0" r="359">
      <c r="A359" s="67" t="n">
        <f aca="false" ca="false" dt2D="false" dtr="false" t="normal">+A358+1</f>
        <v>346</v>
      </c>
      <c r="B359" s="67" t="n">
        <f aca="false" ca="false" dt2D="false" dtr="false" t="normal">+B358+1</f>
        <v>175</v>
      </c>
      <c r="C359" s="68" t="s">
        <v>122</v>
      </c>
      <c r="D359" s="67" t="s">
        <v>471</v>
      </c>
      <c r="E359" s="69" t="s">
        <v>83</v>
      </c>
      <c r="F359" s="70" t="s">
        <v>58</v>
      </c>
      <c r="G359" s="70" t="n">
        <v>2</v>
      </c>
      <c r="H359" s="70" t="n">
        <v>3</v>
      </c>
      <c r="I359" s="69" t="n">
        <v>853.6</v>
      </c>
      <c r="J359" s="69" t="n">
        <v>853.6</v>
      </c>
      <c r="K359" s="69" t="n">
        <v>0</v>
      </c>
      <c r="L359" s="71" t="n">
        <v>40</v>
      </c>
      <c r="M359" s="72" t="n">
        <v>32047370.6</v>
      </c>
      <c r="N359" s="72" t="n"/>
      <c r="O359" s="72" t="n">
        <v>7152789.38</v>
      </c>
      <c r="P359" s="72" t="n">
        <v>0</v>
      </c>
      <c r="Q359" s="72" t="n">
        <v>507056.71</v>
      </c>
      <c r="R359" s="72" t="n">
        <v>3549268.8</v>
      </c>
      <c r="S359" s="72" t="n">
        <v>20838255.71</v>
      </c>
      <c r="T359" s="69" t="n">
        <v>32865.13</v>
      </c>
      <c r="U359" s="69" t="n">
        <v>37543.78</v>
      </c>
      <c r="V359" s="70" t="n">
        <v>2026</v>
      </c>
      <c r="W359" s="74" t="n">
        <v>406494.09</v>
      </c>
      <c r="X359" s="74" t="n">
        <f aca="false" ca="false" dt2D="false" dtr="false" t="normal">+(J359*11.55+K359*23.1)*12*0.85</f>
        <v>100562.61600000001</v>
      </c>
      <c r="Y359" s="74" t="n">
        <f aca="false" ca="false" dt2D="false" dtr="false" t="normal">+(J359*11.55+K359*23.1)*12*30</f>
        <v>3549268.8000000007</v>
      </c>
      <c r="Z359" s="74" t="n"/>
      <c r="AA359" s="74" t="n">
        <f aca="false" ca="false" dt2D="false" dtr="false" t="normal">SUM(AB359:AP359)</f>
        <v>32047370.59805008</v>
      </c>
      <c r="AB359" s="74" t="n">
        <v>3111815.5</v>
      </c>
      <c r="AC359" s="74" t="n">
        <v>0</v>
      </c>
      <c r="AD359" s="74" t="n">
        <v>892224.81</v>
      </c>
      <c r="AE359" s="74" t="n">
        <v>760368.84</v>
      </c>
      <c r="AF359" s="74" t="n">
        <v>0</v>
      </c>
      <c r="AG359" s="74" t="n">
        <v>0</v>
      </c>
      <c r="AH359" s="74" t="n">
        <v>0</v>
      </c>
      <c r="AI359" s="74" t="n">
        <v>0</v>
      </c>
      <c r="AJ359" s="74" t="n">
        <v>9001974</v>
      </c>
      <c r="AK359" s="74" t="n">
        <v>0</v>
      </c>
      <c r="AL359" s="74" t="n">
        <v>7360594.51</v>
      </c>
      <c r="AM359" s="74" t="n">
        <v>6926696.94</v>
      </c>
      <c r="AN359" s="74" t="n">
        <v>3059745.2468</v>
      </c>
      <c r="AO359" s="74" t="n">
        <v>320473.706</v>
      </c>
      <c r="AP359" s="74" t="n">
        <v>613477.04525008</v>
      </c>
      <c r="AQ359" s="5" t="n">
        <f aca="false" ca="false" dt2D="false" dtr="false" t="normal">COUNTIF(AB359:AM359, "&gt;0")</f>
        <v>6</v>
      </c>
    </row>
    <row customHeight="true" ht="12.75" outlineLevel="0" r="360">
      <c r="A360" s="67" t="n">
        <f aca="false" ca="false" dt2D="false" dtr="false" t="normal">+A359+1</f>
        <v>347</v>
      </c>
      <c r="B360" s="67" t="n">
        <f aca="false" ca="false" dt2D="false" dtr="false" t="normal">+B359+1</f>
        <v>176</v>
      </c>
      <c r="C360" s="68" t="s">
        <v>122</v>
      </c>
      <c r="D360" s="67" t="s">
        <v>472</v>
      </c>
      <c r="E360" s="69" t="s">
        <v>64</v>
      </c>
      <c r="F360" s="70" t="s">
        <v>58</v>
      </c>
      <c r="G360" s="70" t="n">
        <v>2</v>
      </c>
      <c r="H360" s="70" t="n">
        <v>3</v>
      </c>
      <c r="I360" s="69" t="n">
        <v>918.6</v>
      </c>
      <c r="J360" s="69" t="n">
        <v>918.6</v>
      </c>
      <c r="K360" s="69" t="n">
        <v>0</v>
      </c>
      <c r="L360" s="71" t="n">
        <v>34</v>
      </c>
      <c r="M360" s="72" t="n">
        <v>34487716.31</v>
      </c>
      <c r="N360" s="72" t="n"/>
      <c r="O360" s="72" t="n">
        <v>7682255.56</v>
      </c>
      <c r="P360" s="72" t="n">
        <v>0</v>
      </c>
      <c r="Q360" s="72" t="n">
        <v>628753.2</v>
      </c>
      <c r="R360" s="72" t="n">
        <v>3819538.8</v>
      </c>
      <c r="S360" s="72" t="n">
        <v>22357168.75</v>
      </c>
      <c r="T360" s="69" t="n">
        <v>32865.13</v>
      </c>
      <c r="U360" s="69" t="n">
        <v>37543.78</v>
      </c>
      <c r="V360" s="70" t="n">
        <v>2026</v>
      </c>
      <c r="W360" s="74" t="n">
        <v>520532.93</v>
      </c>
      <c r="X360" s="74" t="n">
        <f aca="false" ca="false" dt2D="false" dtr="false" t="normal">+(J360*11.55+K360*23.1)*12*0.85</f>
        <v>108220.26600000002</v>
      </c>
      <c r="Y360" s="74" t="n">
        <f aca="false" ca="false" dt2D="false" dtr="false" t="normal">+(J360*11.55+K360*23.1)*12*30</f>
        <v>3819538.8000000007</v>
      </c>
      <c r="Z360" s="74" t="n"/>
      <c r="AA360" s="74" t="n">
        <f aca="false" ca="false" dt2D="false" dtr="false" t="normal">SUM(AB360:AP360)</f>
        <v>34487716.305399485</v>
      </c>
      <c r="AB360" s="74" t="n">
        <v>3348774.28</v>
      </c>
      <c r="AC360" s="74" t="n">
        <v>0</v>
      </c>
      <c r="AD360" s="74" t="n">
        <v>960166.02</v>
      </c>
      <c r="AE360" s="74" t="n">
        <v>818269.47</v>
      </c>
      <c r="AF360" s="74" t="n">
        <v>0</v>
      </c>
      <c r="AG360" s="74" t="n">
        <v>0</v>
      </c>
      <c r="AH360" s="74" t="n">
        <v>0</v>
      </c>
      <c r="AI360" s="74" t="n">
        <v>0</v>
      </c>
      <c r="AJ360" s="74" t="n">
        <v>9687457.02</v>
      </c>
      <c r="AK360" s="74" t="n">
        <v>0</v>
      </c>
      <c r="AL360" s="74" t="n">
        <v>7921089.64</v>
      </c>
      <c r="AM360" s="74" t="n">
        <v>7454151.6</v>
      </c>
      <c r="AN360" s="74" t="n">
        <v>3292738.9688</v>
      </c>
      <c r="AO360" s="74" t="n">
        <v>344877.163</v>
      </c>
      <c r="AP360" s="74" t="n">
        <v>660192.14359948</v>
      </c>
      <c r="AQ360" s="5" t="n">
        <f aca="false" ca="false" dt2D="false" dtr="false" t="normal">COUNTIF(AB360:AM360, "&gt;0")</f>
        <v>6</v>
      </c>
    </row>
    <row customHeight="true" ht="12.75" outlineLevel="0" r="361">
      <c r="A361" s="67" t="n">
        <f aca="false" ca="false" dt2D="false" dtr="false" t="normal">+A360+1</f>
        <v>348</v>
      </c>
      <c r="B361" s="67" t="n">
        <f aca="false" ca="false" dt2D="false" dtr="false" t="normal">+B360+1</f>
        <v>177</v>
      </c>
      <c r="C361" s="68" t="s">
        <v>122</v>
      </c>
      <c r="D361" s="67" t="s">
        <v>473</v>
      </c>
      <c r="E361" s="69" t="s">
        <v>126</v>
      </c>
      <c r="F361" s="70" t="s">
        <v>58</v>
      </c>
      <c r="G361" s="70" t="n">
        <v>2</v>
      </c>
      <c r="H361" s="70" t="n">
        <v>2</v>
      </c>
      <c r="I361" s="69" t="n">
        <v>610.4</v>
      </c>
      <c r="J361" s="69" t="n">
        <v>610.4</v>
      </c>
      <c r="K361" s="69" t="n">
        <v>0</v>
      </c>
      <c r="L361" s="71" t="n">
        <v>32</v>
      </c>
      <c r="M361" s="72" t="n">
        <v>22916723.33</v>
      </c>
      <c r="N361" s="72" t="n"/>
      <c r="O361" s="72" t="n">
        <v>5123466.02</v>
      </c>
      <c r="P361" s="72" t="n">
        <v>0</v>
      </c>
      <c r="Q361" s="72" t="n">
        <v>328390.14</v>
      </c>
      <c r="R361" s="72" t="n">
        <v>2538043.2</v>
      </c>
      <c r="S361" s="72" t="n">
        <v>14926823.96</v>
      </c>
      <c r="T361" s="69" t="n">
        <v>32865.13</v>
      </c>
      <c r="U361" s="69" t="n">
        <v>37543.78</v>
      </c>
      <c r="V361" s="70" t="n">
        <v>2026</v>
      </c>
      <c r="W361" s="74" t="n">
        <v>256478.92</v>
      </c>
      <c r="X361" s="74" t="n">
        <f aca="false" ca="false" dt2D="false" dtr="false" t="normal">+(J361*11.55+K361*23.1)*12*0.85</f>
        <v>71911.224</v>
      </c>
      <c r="Y361" s="74" t="n">
        <f aca="false" ca="false" dt2D="false" dtr="false" t="normal">+(J361*11.55+K361*23.1)*12*30</f>
        <v>2538043.2</v>
      </c>
      <c r="Z361" s="74" t="n"/>
      <c r="AA361" s="74" t="n">
        <f aca="false" ca="false" dt2D="false" dtr="false" t="normal">SUM(AB361:AP361)</f>
        <v>22916723.327942558</v>
      </c>
      <c r="AB361" s="74" t="n">
        <v>2225225.15</v>
      </c>
      <c r="AC361" s="74" t="n">
        <v>0</v>
      </c>
      <c r="AD361" s="74" t="n">
        <v>638020.18</v>
      </c>
      <c r="AE361" s="74" t="n">
        <v>543731.43</v>
      </c>
      <c r="AF361" s="74" t="n">
        <v>0</v>
      </c>
      <c r="AG361" s="74" t="n">
        <v>0</v>
      </c>
      <c r="AH361" s="74" t="n">
        <v>0</v>
      </c>
      <c r="AI361" s="74" t="n">
        <v>0</v>
      </c>
      <c r="AJ361" s="74" t="n">
        <v>6437212.9</v>
      </c>
      <c r="AK361" s="74" t="n">
        <v>0</v>
      </c>
      <c r="AL361" s="74" t="n">
        <v>5263480.43</v>
      </c>
      <c r="AM361" s="74" t="n">
        <v>4953205.02</v>
      </c>
      <c r="AN361" s="74" t="n">
        <v>2187990.2764</v>
      </c>
      <c r="AO361" s="74" t="n">
        <v>229167.2332</v>
      </c>
      <c r="AP361" s="74" t="n">
        <v>438690.70834256</v>
      </c>
      <c r="AQ361" s="5" t="n">
        <f aca="false" ca="false" dt2D="false" dtr="false" t="normal">COUNTIF(AB361:AM361, "&gt;0")</f>
        <v>6</v>
      </c>
    </row>
    <row customHeight="true" ht="12.75" outlineLevel="0" r="362">
      <c r="A362" s="67" t="n">
        <f aca="false" ca="false" dt2D="false" dtr="false" t="normal">+A361+1</f>
        <v>349</v>
      </c>
      <c r="B362" s="67" t="n">
        <f aca="false" ca="false" dt2D="false" dtr="false" t="normal">+B361+1</f>
        <v>178</v>
      </c>
      <c r="C362" s="68" t="s">
        <v>122</v>
      </c>
      <c r="D362" s="67" t="s">
        <v>474</v>
      </c>
      <c r="E362" s="69" t="s">
        <v>57</v>
      </c>
      <c r="F362" s="70" t="s">
        <v>58</v>
      </c>
      <c r="G362" s="70" t="n">
        <v>2</v>
      </c>
      <c r="H362" s="70" t="n">
        <v>2</v>
      </c>
      <c r="I362" s="69" t="n">
        <v>610.1</v>
      </c>
      <c r="J362" s="69" t="n">
        <v>610.1</v>
      </c>
      <c r="K362" s="69" t="n">
        <v>0</v>
      </c>
      <c r="L362" s="71" t="n">
        <v>28</v>
      </c>
      <c r="M362" s="72" t="n">
        <v>22905460.18</v>
      </c>
      <c r="N362" s="72" t="n"/>
      <c r="O362" s="72" t="n">
        <v>5147034.84</v>
      </c>
      <c r="P362" s="72" t="n">
        <v>0</v>
      </c>
      <c r="Q362" s="72" t="n">
        <v>227964.68</v>
      </c>
      <c r="R362" s="72" t="n">
        <v>2536795.8</v>
      </c>
      <c r="S362" s="72" t="n">
        <v>14993664.86</v>
      </c>
      <c r="T362" s="69" t="n">
        <v>32865.13</v>
      </c>
      <c r="U362" s="69" t="n">
        <v>37543.78</v>
      </c>
      <c r="V362" s="70" t="n">
        <v>2026</v>
      </c>
      <c r="W362" s="74" t="n">
        <v>156088.8</v>
      </c>
      <c r="X362" s="74" t="n">
        <f aca="false" ca="false" dt2D="false" dtr="false" t="normal">+(J362*11.55+K362*23.1)*12*0.85</f>
        <v>71875.88100000001</v>
      </c>
      <c r="Y362" s="74" t="n">
        <f aca="false" ca="false" dt2D="false" dtr="false" t="normal">+(J362*11.55+K362*23.1)*12*30</f>
        <v>2536795.8000000003</v>
      </c>
      <c r="Z362" s="74" t="n"/>
      <c r="AA362" s="74" t="n">
        <f aca="false" ca="false" dt2D="false" dtr="false" t="normal">SUM(AB362:AP362)</f>
        <v>22905460.180497162</v>
      </c>
      <c r="AB362" s="74" t="n">
        <v>2224131.49</v>
      </c>
      <c r="AC362" s="74" t="n">
        <v>0</v>
      </c>
      <c r="AD362" s="74" t="n">
        <v>637706.61</v>
      </c>
      <c r="AE362" s="74" t="n">
        <v>543464.19</v>
      </c>
      <c r="AF362" s="74" t="n">
        <v>0</v>
      </c>
      <c r="AG362" s="74" t="n">
        <v>0</v>
      </c>
      <c r="AH362" s="74" t="n">
        <v>0</v>
      </c>
      <c r="AI362" s="74" t="n">
        <v>0</v>
      </c>
      <c r="AJ362" s="74" t="n">
        <v>6434049.13</v>
      </c>
      <c r="AK362" s="74" t="n">
        <v>0</v>
      </c>
      <c r="AL362" s="74" t="n">
        <v>5260893.52</v>
      </c>
      <c r="AM362" s="74" t="n">
        <v>4950770.62</v>
      </c>
      <c r="AN362" s="74" t="n">
        <v>2186914.9189</v>
      </c>
      <c r="AO362" s="74" t="n">
        <v>229054.6017</v>
      </c>
      <c r="AP362" s="74" t="n">
        <v>438475.09989716</v>
      </c>
      <c r="AQ362" s="5" t="n">
        <f aca="false" ca="false" dt2D="false" dtr="false" t="normal">COUNTIF(AB362:AM362, "&gt;0")</f>
        <v>6</v>
      </c>
    </row>
    <row customHeight="true" ht="12.75" outlineLevel="0" r="363">
      <c r="A363" s="67" t="n">
        <f aca="false" ca="false" dt2D="false" dtr="false" t="normal">+A362+1</f>
        <v>350</v>
      </c>
      <c r="B363" s="67" t="n">
        <f aca="false" ca="false" dt2D="false" dtr="false" t="normal">+B362+1</f>
        <v>179</v>
      </c>
      <c r="C363" s="68" t="s">
        <v>122</v>
      </c>
      <c r="D363" s="67" t="s">
        <v>475</v>
      </c>
      <c r="E363" s="69" t="s">
        <v>57</v>
      </c>
      <c r="F363" s="70" t="s">
        <v>58</v>
      </c>
      <c r="G363" s="70" t="n">
        <v>4</v>
      </c>
      <c r="H363" s="70" t="n">
        <v>4</v>
      </c>
      <c r="I363" s="69" t="n">
        <v>3434.6</v>
      </c>
      <c r="J363" s="69" t="n">
        <v>3434.6</v>
      </c>
      <c r="K363" s="69" t="n">
        <v>0</v>
      </c>
      <c r="L363" s="71" t="n">
        <v>77</v>
      </c>
      <c r="M363" s="72" t="n">
        <v>2059626.58</v>
      </c>
      <c r="N363" s="72" t="n"/>
      <c r="O363" s="72" t="n">
        <v>0</v>
      </c>
      <c r="P363" s="72" t="n">
        <v>0</v>
      </c>
      <c r="Q363" s="72" t="n">
        <v>404630.23</v>
      </c>
      <c r="R363" s="72" t="n">
        <v>1654996.35</v>
      </c>
      <c r="S363" s="72" t="n">
        <v>0</v>
      </c>
      <c r="T363" s="69" t="n">
        <v>404.92</v>
      </c>
      <c r="U363" s="69" t="n">
        <v>599.67</v>
      </c>
      <c r="V363" s="70" t="n">
        <v>2026</v>
      </c>
      <c r="W363" s="74" t="n"/>
      <c r="X363" s="74" t="n">
        <f aca="false" ca="false" dt2D="false" dtr="false" t="normal">+(J363*11.55+K363*23.1)*12*0.85</f>
        <v>404630.226</v>
      </c>
      <c r="Y363" s="74" t="e">
        <f aca="false" ca="false" dt2D="false" dtr="false" t="normal">+(J363*11.55+K363*23.1)*12*30-'[1]Приложение №1'!$S$390-'[4]Приложение №1'!$S$59</f>
        <v>#REF!</v>
      </c>
      <c r="Z363" s="74" t="n"/>
      <c r="AA363" s="74" t="n">
        <f aca="false" ca="false" dt2D="false" dtr="false" t="normal">SUM(AB363:AP363)</f>
        <v>2059626.57588028</v>
      </c>
      <c r="AB363" s="74" t="n">
        <v>0</v>
      </c>
      <c r="AC363" s="74" t="n">
        <v>0</v>
      </c>
      <c r="AD363" s="74" t="n">
        <v>0</v>
      </c>
      <c r="AE363" s="74" t="n">
        <v>0</v>
      </c>
      <c r="AF363" s="74" t="n">
        <v>1390729.89</v>
      </c>
      <c r="AG363" s="74" t="n">
        <v>0</v>
      </c>
      <c r="AH363" s="74" t="n">
        <v>0</v>
      </c>
      <c r="AI363" s="74" t="n">
        <v>0</v>
      </c>
      <c r="AJ363" s="74" t="n">
        <v>0</v>
      </c>
      <c r="AK363" s="74" t="n">
        <v>0</v>
      </c>
      <c r="AL363" s="74" t="n">
        <v>0</v>
      </c>
      <c r="AM363" s="74" t="n">
        <v>0</v>
      </c>
      <c r="AN363" s="74" t="n">
        <v>617887.974</v>
      </c>
      <c r="AO363" s="74" t="n">
        <v>20596.2658</v>
      </c>
      <c r="AP363" s="74" t="n">
        <v>30412.44608028</v>
      </c>
      <c r="AQ363" s="5" t="n">
        <f aca="false" ca="false" dt2D="false" dtr="false" t="normal">COUNTIF(AB363:AM363, "&gt;0")</f>
        <v>1</v>
      </c>
    </row>
    <row customHeight="true" ht="12.75" outlineLevel="0" r="364">
      <c r="A364" s="67" t="n">
        <f aca="false" ca="false" dt2D="false" dtr="false" t="normal">+A363+1</f>
        <v>351</v>
      </c>
      <c r="B364" s="67" t="n">
        <f aca="false" ca="false" dt2D="false" dtr="false" t="normal">+B363+1</f>
        <v>180</v>
      </c>
      <c r="C364" s="68" t="s">
        <v>122</v>
      </c>
      <c r="D364" s="67" t="s">
        <v>476</v>
      </c>
      <c r="E364" s="69" t="s">
        <v>307</v>
      </c>
      <c r="F364" s="70" t="s">
        <v>58</v>
      </c>
      <c r="G364" s="70" t="n">
        <v>4</v>
      </c>
      <c r="H364" s="70" t="n">
        <v>4</v>
      </c>
      <c r="I364" s="69" t="n">
        <v>5268.75</v>
      </c>
      <c r="J364" s="69" t="n">
        <v>3170.15</v>
      </c>
      <c r="K364" s="69" t="n">
        <v>2098.6</v>
      </c>
      <c r="L364" s="71" t="n">
        <v>92</v>
      </c>
      <c r="M364" s="72" t="n">
        <v>3159511.31</v>
      </c>
      <c r="N364" s="72" t="n"/>
      <c r="O364" s="72" t="n">
        <v>0</v>
      </c>
      <c r="P364" s="72" t="n">
        <v>0</v>
      </c>
      <c r="Q364" s="72" t="n">
        <v>867947.5</v>
      </c>
      <c r="R364" s="72" t="n">
        <v>2291563.81</v>
      </c>
      <c r="S364" s="72" t="n">
        <v>0</v>
      </c>
      <c r="T364" s="69" t="n">
        <v>404.92</v>
      </c>
      <c r="U364" s="69" t="n">
        <v>599.67</v>
      </c>
      <c r="V364" s="70" t="n">
        <v>2026</v>
      </c>
      <c r="W364" s="74" t="n"/>
      <c r="X364" s="74" t="n">
        <f aca="false" ca="false" dt2D="false" dtr="false" t="normal">+(J364*11.55+K364*23.1)*12*0.85</f>
        <v>867947.5035000001</v>
      </c>
      <c r="Y364" s="74" t="e">
        <f aca="false" ca="false" dt2D="false" dtr="false" t="normal">+(J364*11.55+K364*23.1)*12*30-'[4]Приложение №1'!$S$65-'[4]Приложение №1'!$S$246</f>
        <v>#REF!</v>
      </c>
      <c r="Z364" s="74" t="n"/>
      <c r="AA364" s="74" t="n">
        <f aca="false" ca="false" dt2D="false" dtr="false" t="normal">SUM(AB364:AP364)</f>
        <v>3159511.31010346</v>
      </c>
      <c r="AB364" s="74" t="n">
        <v>0</v>
      </c>
      <c r="AC364" s="74" t="n">
        <v>0</v>
      </c>
      <c r="AD364" s="74" t="n">
        <v>0</v>
      </c>
      <c r="AE364" s="74" t="n">
        <v>0</v>
      </c>
      <c r="AF364" s="74" t="n">
        <v>2133409.46</v>
      </c>
      <c r="AG364" s="74" t="n">
        <v>0</v>
      </c>
      <c r="AH364" s="74" t="n">
        <v>0</v>
      </c>
      <c r="AI364" s="74" t="n">
        <v>0</v>
      </c>
      <c r="AJ364" s="74" t="n">
        <v>0</v>
      </c>
      <c r="AK364" s="74" t="n">
        <v>0</v>
      </c>
      <c r="AL364" s="74" t="n">
        <v>0</v>
      </c>
      <c r="AM364" s="74" t="n">
        <v>0</v>
      </c>
      <c r="AN364" s="74" t="n">
        <v>947853.393</v>
      </c>
      <c r="AO364" s="74" t="n">
        <v>31595.1131</v>
      </c>
      <c r="AP364" s="74" t="n">
        <v>46653.34400346</v>
      </c>
      <c r="AQ364" s="5" t="n">
        <f aca="false" ca="false" dt2D="false" dtr="false" t="normal">COUNTIF(AB364:AM364, "&gt;0")</f>
        <v>1</v>
      </c>
    </row>
    <row customHeight="true" ht="12.75" outlineLevel="0" r="365">
      <c r="A365" s="67" t="n">
        <f aca="false" ca="false" dt2D="false" dtr="false" t="normal">+A364+1</f>
        <v>352</v>
      </c>
      <c r="B365" s="67" t="n">
        <f aca="false" ca="false" dt2D="false" dtr="false" t="normal">+B364+1</f>
        <v>181</v>
      </c>
      <c r="C365" s="68" t="s">
        <v>122</v>
      </c>
      <c r="D365" s="67" t="s">
        <v>477</v>
      </c>
      <c r="E365" s="69" t="s">
        <v>93</v>
      </c>
      <c r="F365" s="70" t="s">
        <v>58</v>
      </c>
      <c r="G365" s="70" t="n">
        <v>5</v>
      </c>
      <c r="H365" s="70" t="n">
        <v>4</v>
      </c>
      <c r="I365" s="69" t="n">
        <v>4258.2</v>
      </c>
      <c r="J365" s="69" t="n">
        <v>4258.2</v>
      </c>
      <c r="K365" s="69" t="n">
        <v>0</v>
      </c>
      <c r="L365" s="71" t="n">
        <v>196</v>
      </c>
      <c r="M365" s="72" t="n">
        <v>2553514.79</v>
      </c>
      <c r="N365" s="72" t="n"/>
      <c r="O365" s="72" t="n">
        <v>0</v>
      </c>
      <c r="P365" s="72" t="n">
        <v>0</v>
      </c>
      <c r="Q365" s="72" t="n">
        <v>501658.54</v>
      </c>
      <c r="R365" s="72" t="n">
        <v>2051856.25</v>
      </c>
      <c r="S365" s="72" t="n">
        <v>0</v>
      </c>
      <c r="T365" s="69" t="n">
        <v>404.92</v>
      </c>
      <c r="U365" s="69" t="n">
        <v>599.67</v>
      </c>
      <c r="V365" s="70" t="n">
        <v>2026</v>
      </c>
      <c r="W365" s="74" t="n"/>
      <c r="X365" s="74" t="n">
        <f aca="false" ca="false" dt2D="false" dtr="false" t="normal">+(J365*11.55+K365*23.1)*12*0.85</f>
        <v>501658.542</v>
      </c>
      <c r="Y365" s="74" t="e">
        <f aca="false" ca="false" dt2D="false" dtr="false" t="normal">+(J365*11.55+K365*23.1)*12*30-'[1]Приложение №1'!$S$396-'[1]Приложение №1'!$S$569-'[4]Приложение №1'!$S$64</f>
        <v>#REF!</v>
      </c>
      <c r="Z365" s="74" t="n"/>
      <c r="AA365" s="74" t="n">
        <f aca="false" ca="false" dt2D="false" dtr="false" t="normal">SUM(AB365:AP365)</f>
        <v>2553514.7942891405</v>
      </c>
      <c r="AB365" s="74" t="n">
        <v>0</v>
      </c>
      <c r="AC365" s="74" t="n">
        <v>0</v>
      </c>
      <c r="AD365" s="74" t="n">
        <v>0</v>
      </c>
      <c r="AE365" s="74" t="n">
        <v>0</v>
      </c>
      <c r="AF365" s="74" t="n">
        <v>1724220.01</v>
      </c>
      <c r="AG365" s="74" t="n">
        <v>0</v>
      </c>
      <c r="AH365" s="74" t="n">
        <v>0</v>
      </c>
      <c r="AI365" s="74" t="n">
        <v>0</v>
      </c>
      <c r="AJ365" s="74" t="n">
        <v>0</v>
      </c>
      <c r="AK365" s="74" t="n">
        <v>0</v>
      </c>
      <c r="AL365" s="74" t="n">
        <v>0</v>
      </c>
      <c r="AM365" s="74" t="n">
        <v>0</v>
      </c>
      <c r="AN365" s="74" t="n">
        <v>766054.437</v>
      </c>
      <c r="AO365" s="74" t="n">
        <v>25535.1479</v>
      </c>
      <c r="AP365" s="74" t="n">
        <v>37705.19938914</v>
      </c>
      <c r="AQ365" s="5" t="n">
        <f aca="false" ca="false" dt2D="false" dtr="false" t="normal">COUNTIF(AB365:AM365, "&gt;0")</f>
        <v>1</v>
      </c>
    </row>
    <row customHeight="true" ht="12.75" outlineLevel="0" r="366">
      <c r="A366" s="67" t="n">
        <f aca="false" ca="false" dt2D="false" dtr="false" t="normal">+A365+1</f>
        <v>353</v>
      </c>
      <c r="B366" s="67" t="n">
        <f aca="false" ca="false" dt2D="false" dtr="false" t="normal">+B365+1</f>
        <v>182</v>
      </c>
      <c r="C366" s="68" t="s">
        <v>122</v>
      </c>
      <c r="D366" s="67" t="s">
        <v>478</v>
      </c>
      <c r="E366" s="69" t="s">
        <v>114</v>
      </c>
      <c r="F366" s="70" t="s">
        <v>58</v>
      </c>
      <c r="G366" s="70" t="n">
        <v>5</v>
      </c>
      <c r="H366" s="70" t="n">
        <v>3</v>
      </c>
      <c r="I366" s="69" t="n">
        <v>1720.72</v>
      </c>
      <c r="J366" s="69" t="n">
        <v>1432.42</v>
      </c>
      <c r="K366" s="69" t="n">
        <v>288.3</v>
      </c>
      <c r="L366" s="71" t="n">
        <v>63</v>
      </c>
      <c r="M366" s="72" t="n">
        <v>1031864.16</v>
      </c>
      <c r="N366" s="72" t="n"/>
      <c r="O366" s="72" t="n">
        <v>0</v>
      </c>
      <c r="P366" s="72" t="n">
        <v>0</v>
      </c>
      <c r="Q366" s="72" t="n">
        <v>1031864.16</v>
      </c>
      <c r="R366" s="72" t="n">
        <v>0</v>
      </c>
      <c r="S366" s="72" t="n">
        <v>0</v>
      </c>
      <c r="T366" s="69" t="n">
        <v>404.92</v>
      </c>
      <c r="U366" s="69" t="n">
        <v>599.67</v>
      </c>
      <c r="V366" s="70" t="n">
        <v>2026</v>
      </c>
      <c r="W366" s="74" t="n">
        <v>1313329.04</v>
      </c>
      <c r="X366" s="74" t="n">
        <f aca="false" ca="false" dt2D="false" dtr="false" t="normal">+(J366*11.55+K366*23.1)*12*0.85</f>
        <v>236682.64620000002</v>
      </c>
      <c r="Y366" s="74" t="n">
        <f aca="false" ca="false" dt2D="false" dtr="false" t="normal">+(J366*11.55+K366*23.1)*12*30</f>
        <v>8353505.16</v>
      </c>
      <c r="Z366" s="74" t="n"/>
      <c r="AA366" s="74" t="n">
        <f aca="false" ca="false" dt2D="false" dtr="false" t="normal">SUM(AB366:AP366)</f>
        <v>1031864.15578656</v>
      </c>
      <c r="AB366" s="74" t="n">
        <v>0</v>
      </c>
      <c r="AC366" s="74" t="n">
        <v>0</v>
      </c>
      <c r="AD366" s="74" t="n">
        <v>0</v>
      </c>
      <c r="AE366" s="74" t="n">
        <v>0</v>
      </c>
      <c r="AF366" s="74" t="n">
        <v>696749.76</v>
      </c>
      <c r="AG366" s="74" t="n">
        <v>0</v>
      </c>
      <c r="AH366" s="74" t="n">
        <v>0</v>
      </c>
      <c r="AI366" s="74" t="n">
        <v>0</v>
      </c>
      <c r="AJ366" s="74" t="n">
        <v>0</v>
      </c>
      <c r="AK366" s="74" t="n">
        <v>0</v>
      </c>
      <c r="AL366" s="74" t="n">
        <v>0</v>
      </c>
      <c r="AM366" s="74" t="n">
        <v>0</v>
      </c>
      <c r="AN366" s="74" t="n">
        <v>309559.248</v>
      </c>
      <c r="AO366" s="74" t="n">
        <v>10318.6416</v>
      </c>
      <c r="AP366" s="74" t="n">
        <v>15236.50618656</v>
      </c>
      <c r="AQ366" s="5" t="n">
        <f aca="false" ca="false" dt2D="false" dtr="false" t="normal">COUNTIF(AB366:AM366, "&gt;0")</f>
        <v>1</v>
      </c>
    </row>
    <row customHeight="true" ht="12.75" outlineLevel="0" r="367">
      <c r="A367" s="67" t="n">
        <f aca="false" ca="false" dt2D="false" dtr="false" t="normal">+A366+1</f>
        <v>354</v>
      </c>
      <c r="B367" s="67" t="n">
        <f aca="false" ca="false" dt2D="false" dtr="false" t="normal">+B366+1</f>
        <v>183</v>
      </c>
      <c r="C367" s="68" t="s">
        <v>122</v>
      </c>
      <c r="D367" s="67" t="s">
        <v>479</v>
      </c>
      <c r="E367" s="69" t="s">
        <v>95</v>
      </c>
      <c r="F367" s="70" t="s">
        <v>58</v>
      </c>
      <c r="G367" s="70" t="n">
        <v>4</v>
      </c>
      <c r="H367" s="70" t="n">
        <v>3</v>
      </c>
      <c r="I367" s="69" t="n">
        <v>4080.94</v>
      </c>
      <c r="J367" s="69" t="n">
        <v>3632.44</v>
      </c>
      <c r="K367" s="69" t="n">
        <v>448.5</v>
      </c>
      <c r="L367" s="71" t="n">
        <v>282</v>
      </c>
      <c r="M367" s="72" t="n">
        <v>32152706.03</v>
      </c>
      <c r="N367" s="72" t="n"/>
      <c r="O367" s="72" t="n">
        <v>3837425.89</v>
      </c>
      <c r="P367" s="72" t="n">
        <v>0</v>
      </c>
      <c r="Q367" s="72" t="n">
        <v>533613.33</v>
      </c>
      <c r="R367" s="72" t="n">
        <v>0</v>
      </c>
      <c r="S367" s="72" t="n">
        <v>27781666.81</v>
      </c>
      <c r="T367" s="69" t="n">
        <v>6862.03</v>
      </c>
      <c r="U367" s="69" t="n">
        <v>7878.75</v>
      </c>
      <c r="V367" s="70" t="n">
        <v>2026</v>
      </c>
      <c r="W367" s="74" t="n"/>
      <c r="X367" s="74" t="n">
        <f aca="false" ca="false" dt2D="false" dtr="false" t="normal">+(J367*11.55+K367*23.1)*12*0.85</f>
        <v>533613.3263999999</v>
      </c>
      <c r="Y367" s="74" t="e">
        <f aca="false" ca="false" dt2D="false" dtr="false" t="normal">+(J367*11.55+K367*23.1)*12*30-'[7]Приложение №1'!$S$76</f>
        <v>#REF!</v>
      </c>
      <c r="Z367" s="74" t="n"/>
      <c r="AA367" s="74" t="n">
        <f aca="false" ca="false" dt2D="false" dtr="false" t="normal">SUM(AB367:AP367)</f>
        <v>32152706.03234738</v>
      </c>
      <c r="AB367" s="74" t="n">
        <v>0</v>
      </c>
      <c r="AC367" s="74" t="n">
        <v>0</v>
      </c>
      <c r="AD367" s="74" t="n">
        <v>0</v>
      </c>
      <c r="AE367" s="74" t="n">
        <v>0</v>
      </c>
      <c r="AF367" s="74" t="n">
        <v>0</v>
      </c>
      <c r="AG367" s="74" t="n">
        <v>0</v>
      </c>
      <c r="AH367" s="74" t="n">
        <v>0</v>
      </c>
      <c r="AI367" s="74" t="n">
        <v>0</v>
      </c>
      <c r="AJ367" s="74" t="n">
        <v>0</v>
      </c>
      <c r="AK367" s="74" t="n">
        <v>0</v>
      </c>
      <c r="AL367" s="74" t="n">
        <v>28003527.93</v>
      </c>
      <c r="AM367" s="74" t="n">
        <v>0</v>
      </c>
      <c r="AN367" s="74" t="n">
        <v>3215270.603</v>
      </c>
      <c r="AO367" s="74" t="n">
        <v>321527.0603</v>
      </c>
      <c r="AP367" s="74" t="n">
        <v>612380.43904738</v>
      </c>
      <c r="AQ367" s="5" t="n">
        <f aca="false" ca="false" dt2D="false" dtr="false" t="normal">COUNTIF(AB367:AM367, "&gt;0")</f>
        <v>1</v>
      </c>
    </row>
    <row customHeight="true" ht="12.75" outlineLevel="0" r="368">
      <c r="A368" s="67" t="n">
        <f aca="false" ca="false" dt2D="false" dtr="false" t="normal">+A367+1</f>
        <v>355</v>
      </c>
      <c r="B368" s="67" t="n">
        <f aca="false" ca="false" dt2D="false" dtr="false" t="normal">+B367+1</f>
        <v>184</v>
      </c>
      <c r="C368" s="68" t="s">
        <v>122</v>
      </c>
      <c r="D368" s="67" t="s">
        <v>480</v>
      </c>
      <c r="E368" s="69" t="s">
        <v>57</v>
      </c>
      <c r="F368" s="70" t="s">
        <v>58</v>
      </c>
      <c r="G368" s="70" t="n">
        <v>4</v>
      </c>
      <c r="H368" s="70" t="n">
        <v>3</v>
      </c>
      <c r="I368" s="69" t="n">
        <v>845.4</v>
      </c>
      <c r="J368" s="69" t="n">
        <v>845.4</v>
      </c>
      <c r="K368" s="69" t="n">
        <v>0</v>
      </c>
      <c r="L368" s="71" t="n">
        <v>33</v>
      </c>
      <c r="M368" s="72" t="n">
        <v>11407404.91</v>
      </c>
      <c r="N368" s="72" t="n"/>
      <c r="O368" s="72" t="n">
        <v>1925917.25</v>
      </c>
      <c r="P368" s="72" t="n">
        <v>0</v>
      </c>
      <c r="Q368" s="72" t="n">
        <v>366610.71</v>
      </c>
      <c r="R368" s="72" t="n">
        <v>3515173.2</v>
      </c>
      <c r="S368" s="72" t="n">
        <v>5599703.74</v>
      </c>
      <c r="T368" s="69" t="n">
        <v>11722.65</v>
      </c>
      <c r="U368" s="69" t="n">
        <v>13493.5</v>
      </c>
      <c r="V368" s="70" t="n">
        <v>2026</v>
      </c>
      <c r="W368" s="74" t="n">
        <v>267014.14</v>
      </c>
      <c r="X368" s="74" t="n">
        <f aca="false" ca="false" dt2D="false" dtr="false" t="normal">+(J368*11.55+K368*23.1)*12*0.85</f>
        <v>99596.574</v>
      </c>
      <c r="Y368" s="74" t="n">
        <f aca="false" ca="false" dt2D="false" dtr="false" t="normal">+(J368*11.55+K368*23.1)*12*30</f>
        <v>3515173.2</v>
      </c>
      <c r="Z368" s="74" t="n"/>
      <c r="AA368" s="74" t="n">
        <f aca="false" ca="false" dt2D="false" dtr="false" t="normal">SUM(AB368:AP368)</f>
        <v>11407404.9095569</v>
      </c>
      <c r="AB368" s="74" t="n">
        <v>2400419.23</v>
      </c>
      <c r="AC368" s="74" t="n">
        <v>970721.78</v>
      </c>
      <c r="AD368" s="74" t="n">
        <v>1026121.33</v>
      </c>
      <c r="AE368" s="74" t="n">
        <v>782420.34</v>
      </c>
      <c r="AF368" s="74" t="n">
        <v>342317.32</v>
      </c>
      <c r="AG368" s="74" t="n">
        <v>0</v>
      </c>
      <c r="AH368" s="74" t="n">
        <v>0</v>
      </c>
      <c r="AI368" s="74" t="n">
        <v>0</v>
      </c>
      <c r="AJ368" s="74" t="n">
        <v>4388324.42</v>
      </c>
      <c r="AK368" s="74" t="n">
        <v>0</v>
      </c>
      <c r="AL368" s="74" t="n">
        <v>0</v>
      </c>
      <c r="AM368" s="74" t="n">
        <v>0</v>
      </c>
      <c r="AN368" s="74" t="n">
        <v>1166287.7175</v>
      </c>
      <c r="AO368" s="74" t="n">
        <v>114074.049</v>
      </c>
      <c r="AP368" s="74" t="n">
        <v>216718.7230569</v>
      </c>
      <c r="AQ368" s="5" t="n">
        <f aca="false" ca="false" dt2D="false" dtr="false" t="normal">COUNTIF(AB368:AM368, "&gt;0")</f>
        <v>6</v>
      </c>
    </row>
    <row customHeight="true" ht="12.75" outlineLevel="0" r="369">
      <c r="A369" s="67" t="n">
        <f aca="false" ca="false" dt2D="false" dtr="false" t="normal">+A368+1</f>
        <v>356</v>
      </c>
      <c r="B369" s="67" t="n">
        <f aca="false" ca="false" dt2D="false" dtr="false" t="normal">+B368+1</f>
        <v>185</v>
      </c>
      <c r="C369" s="68" t="s">
        <v>122</v>
      </c>
      <c r="D369" s="67" t="s">
        <v>481</v>
      </c>
      <c r="E369" s="69" t="s">
        <v>95</v>
      </c>
      <c r="F369" s="70" t="s">
        <v>58</v>
      </c>
      <c r="G369" s="70" t="n">
        <v>9</v>
      </c>
      <c r="H369" s="70" t="n">
        <v>1</v>
      </c>
      <c r="I369" s="69" t="n">
        <v>4367.2</v>
      </c>
      <c r="J369" s="69" t="n">
        <v>4285.1</v>
      </c>
      <c r="K369" s="69" t="n">
        <v>82.0999999999995</v>
      </c>
      <c r="L369" s="71" t="n">
        <v>209</v>
      </c>
      <c r="M369" s="72" t="n">
        <v>30876191.33</v>
      </c>
      <c r="N369" s="72" t="n"/>
      <c r="O369" s="72" t="n">
        <v>2313218.49</v>
      </c>
      <c r="P369" s="72" t="n">
        <v>0</v>
      </c>
      <c r="Q369" s="72" t="n">
        <v>692707.78</v>
      </c>
      <c r="R369" s="72" t="n">
        <v>16238697.31</v>
      </c>
      <c r="S369" s="72" t="n">
        <v>11631567.75</v>
      </c>
      <c r="T369" s="69" t="n">
        <v>6086.21</v>
      </c>
      <c r="U369" s="69" t="n">
        <v>7070.02</v>
      </c>
      <c r="V369" s="70" t="n">
        <v>2026</v>
      </c>
      <c r="W369" s="74" t="n"/>
      <c r="X369" s="74" t="n">
        <f aca="false" ca="false" dt2D="false" dtr="false" t="normal">+(J369*15.35+K369*26.02)*12*0.85</f>
        <v>692707.7753999998</v>
      </c>
      <c r="Y369" s="74" t="e">
        <f aca="false" ca="false" dt2D="false" dtr="false" t="normal">+(J369*15.35+K369*26.02)*12*30-'[1]Приложение №1'!$R$35-'[1]Приложение №1'!$R$229-'[1]Приложение №1'!$R$402-'[3]Приложение №1'!$S$440</f>
        <v>#REF!</v>
      </c>
      <c r="Z369" s="74" t="n"/>
      <c r="AA369" s="74" t="n">
        <f aca="false" ca="false" dt2D="false" dtr="false" t="normal">SUM(AB369:AP369)</f>
        <v>30876191.327657223</v>
      </c>
      <c r="AB369" s="74" t="n">
        <v>10042330.63</v>
      </c>
      <c r="AC369" s="74" t="n">
        <v>6685907.24</v>
      </c>
      <c r="AD369" s="74" t="n">
        <v>4783369.41</v>
      </c>
      <c r="AE369" s="74" t="n">
        <v>3671889.65</v>
      </c>
      <c r="AF369" s="74" t="n">
        <v>1396177.63</v>
      </c>
      <c r="AG369" s="74" t="n">
        <v>0</v>
      </c>
      <c r="AH369" s="74" t="n">
        <v>0</v>
      </c>
      <c r="AI369" s="74" t="n">
        <v>0</v>
      </c>
      <c r="AJ369" s="74" t="n">
        <v>0</v>
      </c>
      <c r="AK369" s="74" t="n">
        <v>0</v>
      </c>
      <c r="AL369" s="74" t="n">
        <v>0</v>
      </c>
      <c r="AM369" s="74" t="n">
        <v>0</v>
      </c>
      <c r="AN369" s="74" t="n">
        <v>3406511.2043</v>
      </c>
      <c r="AO369" s="74" t="n">
        <v>308761.9134</v>
      </c>
      <c r="AP369" s="74" t="n">
        <v>581243.64995722</v>
      </c>
      <c r="AQ369" s="5" t="n">
        <f aca="false" ca="false" dt2D="false" dtr="false" t="normal">COUNTIF(AB369:AM369, "&gt;0")</f>
        <v>5</v>
      </c>
    </row>
    <row customHeight="true" ht="12.75" outlineLevel="0" r="370">
      <c r="A370" s="67" t="n">
        <f aca="false" ca="false" dt2D="false" dtr="false" t="normal">+A369+1</f>
        <v>357</v>
      </c>
      <c r="B370" s="67" t="n">
        <f aca="false" ca="false" dt2D="false" dtr="false" t="normal">+B369+1</f>
        <v>186</v>
      </c>
      <c r="C370" s="68" t="s">
        <v>122</v>
      </c>
      <c r="D370" s="67" t="s">
        <v>482</v>
      </c>
      <c r="E370" s="69" t="s">
        <v>134</v>
      </c>
      <c r="F370" s="70" t="s">
        <v>58</v>
      </c>
      <c r="G370" s="70" t="n">
        <v>2</v>
      </c>
      <c r="H370" s="70" t="n">
        <v>2</v>
      </c>
      <c r="I370" s="69" t="n">
        <v>730.1</v>
      </c>
      <c r="J370" s="69" t="n">
        <v>730.1</v>
      </c>
      <c r="K370" s="69" t="n">
        <v>0</v>
      </c>
      <c r="L370" s="71" t="n">
        <v>33</v>
      </c>
      <c r="M370" s="72" t="n">
        <v>29787766.04</v>
      </c>
      <c r="N370" s="72" t="n"/>
      <c r="O370" s="72" t="n">
        <v>2276299.36</v>
      </c>
      <c r="P370" s="72" t="n">
        <v>0</v>
      </c>
      <c r="Q370" s="72" t="n">
        <v>86013.08</v>
      </c>
      <c r="R370" s="72" t="n">
        <v>3035755.8</v>
      </c>
      <c r="S370" s="72" t="n">
        <v>24389697.8</v>
      </c>
      <c r="T370" s="69" t="n">
        <v>35562.03</v>
      </c>
      <c r="U370" s="69" t="n">
        <v>40799.57</v>
      </c>
      <c r="V370" s="70" t="n">
        <v>2026</v>
      </c>
      <c r="W370" s="74" t="n"/>
      <c r="X370" s="74" t="n">
        <f aca="false" ca="false" dt2D="false" dtr="false" t="normal">+(J370*11.55+K370*23.1)*12*0.85</f>
        <v>86013.081</v>
      </c>
      <c r="Y370" s="74" t="n">
        <f aca="false" ca="false" dt2D="false" dtr="false" t="normal">+(J370*11.55+K370*23.1)*12*30</f>
        <v>3035755.8000000003</v>
      </c>
      <c r="Z370" s="74" t="n"/>
      <c r="AA370" s="74" t="n">
        <f aca="false" ca="false" dt2D="false" dtr="false" t="normal">SUM(AB370:AP370)</f>
        <v>29787766.040676042</v>
      </c>
      <c r="AB370" s="74" t="n">
        <v>2661593.84</v>
      </c>
      <c r="AC370" s="74" t="n">
        <v>1619544.44</v>
      </c>
      <c r="AD370" s="74" t="n">
        <v>763136.52</v>
      </c>
      <c r="AE370" s="74" t="n">
        <v>650357.65</v>
      </c>
      <c r="AF370" s="74" t="n">
        <v>349464.65</v>
      </c>
      <c r="AG370" s="74" t="n">
        <v>0</v>
      </c>
      <c r="AH370" s="74" t="n">
        <v>0</v>
      </c>
      <c r="AI370" s="74" t="n">
        <v>0</v>
      </c>
      <c r="AJ370" s="74" t="n">
        <v>7699556.25</v>
      </c>
      <c r="AK370" s="74" t="n">
        <v>0</v>
      </c>
      <c r="AL370" s="74" t="n">
        <v>6295653.76</v>
      </c>
      <c r="AM370" s="74" t="n">
        <v>5924533.07</v>
      </c>
      <c r="AN370" s="74" t="n">
        <v>2958271.6009</v>
      </c>
      <c r="AO370" s="74" t="n">
        <v>297877.6605</v>
      </c>
      <c r="AP370" s="74" t="n">
        <v>567776.59927604</v>
      </c>
      <c r="AQ370" s="5" t="n">
        <f aca="false" ca="false" dt2D="false" dtr="false" t="normal">COUNTIF(AB370:AM370, "&gt;0")</f>
        <v>8</v>
      </c>
    </row>
    <row outlineLevel="0" r="371">
      <c r="A371" s="67" t="n">
        <f aca="false" ca="false" dt2D="false" dtr="false" t="normal">+A370+1</f>
        <v>358</v>
      </c>
      <c r="B371" s="67" t="n">
        <f aca="false" ca="false" dt2D="false" dtr="false" t="normal">+B370+1</f>
        <v>187</v>
      </c>
      <c r="C371" s="68" t="s">
        <v>122</v>
      </c>
      <c r="D371" s="67" t="s">
        <v>483</v>
      </c>
      <c r="E371" s="69" t="s">
        <v>134</v>
      </c>
      <c r="F371" s="70" t="s">
        <v>58</v>
      </c>
      <c r="G371" s="70" t="n">
        <v>4</v>
      </c>
      <c r="H371" s="70" t="n">
        <v>2</v>
      </c>
      <c r="I371" s="69" t="n">
        <v>1443.6</v>
      </c>
      <c r="J371" s="69" t="n">
        <v>1268.4</v>
      </c>
      <c r="K371" s="69" t="n">
        <v>175.2</v>
      </c>
      <c r="L371" s="71" t="n">
        <v>53</v>
      </c>
      <c r="M371" s="72" t="n">
        <v>3915014.33</v>
      </c>
      <c r="N371" s="72" t="n"/>
      <c r="O371" s="72" t="n">
        <v>758466.28</v>
      </c>
      <c r="P371" s="72" t="n">
        <v>0</v>
      </c>
      <c r="Q371" s="72" t="n">
        <v>190710.83</v>
      </c>
      <c r="R371" s="72" t="n">
        <v>2666470.48</v>
      </c>
      <c r="S371" s="72" t="n">
        <v>299366.75</v>
      </c>
      <c r="T371" s="69" t="n">
        <v>2362.01</v>
      </c>
      <c r="U371" s="69" t="n">
        <v>2711.98</v>
      </c>
      <c r="V371" s="70" t="n">
        <v>2026</v>
      </c>
      <c r="W371" s="74" t="n"/>
      <c r="X371" s="74" t="n">
        <f aca="false" ca="false" dt2D="false" dtr="false" t="normal">+(J371*11.55+K371*23.1)*12*0.85</f>
        <v>190710.82800000004</v>
      </c>
      <c r="Y371" s="74" t="e">
        <f aca="false" ca="false" dt2D="false" dtr="false" t="normal">+(J371*11.55+K371*23.1)*12*30-'[1]Приложение №1'!$S$404-'[3]Приложение №1'!$S$448</f>
        <v>#REF!</v>
      </c>
      <c r="Z371" s="74" t="n"/>
      <c r="AA371" s="74" t="n">
        <f aca="false" ca="false" dt2D="false" dtr="false" t="normal">SUM(AB371:AP371)</f>
        <v>3915014.32922918</v>
      </c>
      <c r="AB371" s="74" t="n">
        <v>0</v>
      </c>
      <c r="AC371" s="74" t="n">
        <v>1657598.72</v>
      </c>
      <c r="AD371" s="74" t="n">
        <v>1752198.67</v>
      </c>
      <c r="AE371" s="74" t="n">
        <v>0</v>
      </c>
      <c r="AF371" s="74" t="n">
        <v>0</v>
      </c>
      <c r="AG371" s="74" t="n">
        <v>0</v>
      </c>
      <c r="AH371" s="74" t="n">
        <v>0</v>
      </c>
      <c r="AI371" s="74" t="n">
        <v>0</v>
      </c>
      <c r="AJ371" s="74" t="n">
        <v>0</v>
      </c>
      <c r="AK371" s="74" t="n">
        <v>0</v>
      </c>
      <c r="AL371" s="74" t="n">
        <v>0</v>
      </c>
      <c r="AM371" s="74" t="n">
        <v>0</v>
      </c>
      <c r="AN371" s="74" t="n">
        <v>391501.433</v>
      </c>
      <c r="AO371" s="74" t="n">
        <v>39150.1433</v>
      </c>
      <c r="AP371" s="74" t="n">
        <v>74565.36292918</v>
      </c>
      <c r="AQ371" s="5" t="n">
        <f aca="false" ca="false" dt2D="false" dtr="false" t="normal">COUNTIF(AB371:AM371, "&gt;0")</f>
        <v>2</v>
      </c>
    </row>
    <row outlineLevel="0" r="372">
      <c r="A372" s="67" t="n">
        <f aca="false" ca="false" dt2D="false" dtr="false" t="normal">+A371+1</f>
        <v>359</v>
      </c>
      <c r="B372" s="67" t="n">
        <f aca="false" ca="false" dt2D="false" dtr="false" t="normal">+B371+1</f>
        <v>188</v>
      </c>
      <c r="C372" s="68" t="s">
        <v>122</v>
      </c>
      <c r="D372" s="67" t="s">
        <v>484</v>
      </c>
      <c r="E372" s="69" t="s">
        <v>171</v>
      </c>
      <c r="F372" s="70" t="s">
        <v>58</v>
      </c>
      <c r="G372" s="70" t="n">
        <v>5</v>
      </c>
      <c r="H372" s="70" t="n">
        <v>8</v>
      </c>
      <c r="I372" s="69" t="n">
        <v>6176.6</v>
      </c>
      <c r="J372" s="69" t="n">
        <v>5910.7</v>
      </c>
      <c r="K372" s="69" t="n">
        <v>265.900000000001</v>
      </c>
      <c r="L372" s="71" t="n">
        <v>290</v>
      </c>
      <c r="M372" s="72" t="n">
        <v>3703921.72</v>
      </c>
      <c r="N372" s="72" t="n"/>
      <c r="O372" s="72" t="n">
        <v>0</v>
      </c>
      <c r="P372" s="72" t="n">
        <v>0</v>
      </c>
      <c r="Q372" s="72" t="n">
        <v>758990.93</v>
      </c>
      <c r="R372" s="72" t="n">
        <v>2231125.8</v>
      </c>
      <c r="S372" s="72" t="n">
        <v>713805</v>
      </c>
      <c r="T372" s="69" t="n">
        <v>404.92</v>
      </c>
      <c r="U372" s="69" t="n">
        <v>599.67</v>
      </c>
      <c r="V372" s="70" t="n">
        <v>2026</v>
      </c>
      <c r="W372" s="74" t="n"/>
      <c r="X372" s="74" t="n">
        <f aca="false" ca="false" dt2D="false" dtr="false" t="normal">+(J372*11.55+K372*23.1)*12*0.85</f>
        <v>758990.9250000003</v>
      </c>
      <c r="Y372" s="74" t="e">
        <f aca="false" ca="false" dt2D="false" dtr="false" t="normal">+(J372*11.55+K372*23.1)*12*30-'[1]Приложение №1'!$S$405-'[3]Приложение №1'!$S$454</f>
        <v>#REF!</v>
      </c>
      <c r="Z372" s="74" t="n"/>
      <c r="AA372" s="74" t="n">
        <f aca="false" ca="false" dt2D="false" dtr="false" t="normal">SUM(AB372:AP372)</f>
        <v>3703921.7213175194</v>
      </c>
      <c r="AB372" s="74" t="n">
        <v>0</v>
      </c>
      <c r="AC372" s="74" t="n">
        <v>0</v>
      </c>
      <c r="AD372" s="74" t="n">
        <v>0</v>
      </c>
      <c r="AE372" s="74" t="n">
        <v>0</v>
      </c>
      <c r="AF372" s="74" t="n">
        <v>2501013.88</v>
      </c>
      <c r="AG372" s="74" t="n">
        <v>0</v>
      </c>
      <c r="AH372" s="74" t="n">
        <v>0</v>
      </c>
      <c r="AI372" s="74" t="n">
        <v>0</v>
      </c>
      <c r="AJ372" s="74" t="n">
        <v>0</v>
      </c>
      <c r="AK372" s="74" t="n">
        <v>0</v>
      </c>
      <c r="AL372" s="74" t="n">
        <v>0</v>
      </c>
      <c r="AM372" s="74" t="n">
        <v>0</v>
      </c>
      <c r="AN372" s="74" t="n">
        <v>1111176.516</v>
      </c>
      <c r="AO372" s="74" t="n">
        <v>37039.2172</v>
      </c>
      <c r="AP372" s="74" t="n">
        <v>54692.10811752</v>
      </c>
      <c r="AQ372" s="5" t="n">
        <f aca="false" ca="false" dt2D="false" dtr="false" t="normal">COUNTIF(AB372:AM372, "&gt;0")</f>
        <v>1</v>
      </c>
    </row>
    <row customHeight="true" ht="12.75" outlineLevel="0" r="373">
      <c r="A373" s="67" t="n">
        <f aca="false" ca="false" dt2D="false" dtr="false" t="normal">+A372+1</f>
        <v>360</v>
      </c>
      <c r="B373" s="67" t="n">
        <f aca="false" ca="false" dt2D="false" dtr="false" t="normal">+B372+1</f>
        <v>189</v>
      </c>
      <c r="C373" s="68" t="s">
        <v>122</v>
      </c>
      <c r="D373" s="67" t="s">
        <v>485</v>
      </c>
      <c r="E373" s="69" t="s">
        <v>124</v>
      </c>
      <c r="F373" s="70" t="s">
        <v>58</v>
      </c>
      <c r="G373" s="70" t="n">
        <v>5</v>
      </c>
      <c r="H373" s="70" t="n">
        <v>2</v>
      </c>
      <c r="I373" s="69" t="n">
        <v>1894.8</v>
      </c>
      <c r="J373" s="69" t="n">
        <v>1894.8</v>
      </c>
      <c r="K373" s="69" t="n">
        <v>0</v>
      </c>
      <c r="L373" s="71" t="n">
        <v>98</v>
      </c>
      <c r="M373" s="72" t="n">
        <v>1136254.72</v>
      </c>
      <c r="N373" s="72" t="n"/>
      <c r="O373" s="72" t="n">
        <v>0</v>
      </c>
      <c r="P373" s="72" t="n">
        <v>0</v>
      </c>
      <c r="Q373" s="72" t="n">
        <v>1136254.72</v>
      </c>
      <c r="R373" s="72" t="n">
        <v>0</v>
      </c>
      <c r="S373" s="72" t="n">
        <v>0</v>
      </c>
      <c r="T373" s="69" t="n">
        <v>404.92</v>
      </c>
      <c r="U373" s="69" t="n">
        <v>599.67</v>
      </c>
      <c r="V373" s="70" t="n">
        <v>2026</v>
      </c>
      <c r="W373" s="74" t="n">
        <v>1193457.95</v>
      </c>
      <c r="X373" s="74" t="n">
        <f aca="false" ca="false" dt2D="false" dtr="false" t="normal">+(J373*11.55+K373*23.1)*12*0.85</f>
        <v>223226.388</v>
      </c>
      <c r="Y373" s="74" t="n">
        <f aca="false" ca="false" dt2D="false" dtr="false" t="normal">+(J373*11.55+K373*23.1)*12*30</f>
        <v>7878578.4</v>
      </c>
      <c r="Z373" s="74" t="n"/>
      <c r="AA373" s="74" t="n">
        <f aca="false" ca="false" dt2D="false" dtr="false" t="normal">SUM(AB373:AP373)</f>
        <v>1136254.7203955199</v>
      </c>
      <c r="AB373" s="74" t="n">
        <v>0</v>
      </c>
      <c r="AC373" s="74" t="n">
        <v>0</v>
      </c>
      <c r="AD373" s="74" t="n">
        <v>0</v>
      </c>
      <c r="AE373" s="74" t="n">
        <v>0</v>
      </c>
      <c r="AF373" s="74" t="n">
        <v>767237.82</v>
      </c>
      <c r="AG373" s="74" t="n">
        <v>0</v>
      </c>
      <c r="AH373" s="74" t="n">
        <v>0</v>
      </c>
      <c r="AI373" s="74" t="n">
        <v>0</v>
      </c>
      <c r="AJ373" s="74" t="n">
        <v>0</v>
      </c>
      <c r="AK373" s="74" t="n">
        <v>0</v>
      </c>
      <c r="AL373" s="74" t="n">
        <v>0</v>
      </c>
      <c r="AM373" s="74" t="n">
        <v>0</v>
      </c>
      <c r="AN373" s="74" t="n">
        <v>340876.416</v>
      </c>
      <c r="AO373" s="74" t="n">
        <v>11362.5472</v>
      </c>
      <c r="AP373" s="74" t="n">
        <v>16777.93719552</v>
      </c>
      <c r="AQ373" s="5" t="n">
        <f aca="false" ca="false" dt2D="false" dtr="false" t="normal">COUNTIF(AB373:AM373, "&gt;0")</f>
        <v>1</v>
      </c>
    </row>
    <row outlineLevel="0" r="374">
      <c r="A374" s="67" t="n">
        <f aca="false" ca="false" dt2D="false" dtr="false" t="normal">+A373+1</f>
        <v>361</v>
      </c>
      <c r="B374" s="67" t="n">
        <f aca="false" ca="false" dt2D="false" dtr="false" t="normal">+B373+1</f>
        <v>190</v>
      </c>
      <c r="C374" s="68" t="s">
        <v>122</v>
      </c>
      <c r="D374" s="67" t="s">
        <v>486</v>
      </c>
      <c r="E374" s="69" t="s">
        <v>199</v>
      </c>
      <c r="F374" s="70" t="s">
        <v>58</v>
      </c>
      <c r="G374" s="70" t="n">
        <v>4</v>
      </c>
      <c r="H374" s="70" t="n">
        <v>4</v>
      </c>
      <c r="I374" s="69" t="n">
        <v>2727.7</v>
      </c>
      <c r="J374" s="69" t="n">
        <v>2677.6</v>
      </c>
      <c r="K374" s="69" t="n">
        <v>50.0999999999999</v>
      </c>
      <c r="L374" s="71" t="n">
        <v>74</v>
      </c>
      <c r="M374" s="72" t="n">
        <v>1635719.86</v>
      </c>
      <c r="N374" s="72" t="n"/>
      <c r="O374" s="72" t="n">
        <v>0</v>
      </c>
      <c r="P374" s="72" t="n">
        <v>0</v>
      </c>
      <c r="Q374" s="72" t="n">
        <v>327252.62</v>
      </c>
      <c r="R374" s="72" t="n">
        <v>1308467.24</v>
      </c>
      <c r="S374" s="72" t="n">
        <v>0</v>
      </c>
      <c r="T374" s="69" t="n">
        <v>404.92</v>
      </c>
      <c r="U374" s="69" t="n">
        <v>599.67</v>
      </c>
      <c r="V374" s="70" t="n">
        <v>2026</v>
      </c>
      <c r="W374" s="74" t="n"/>
      <c r="X374" s="74" t="n">
        <f aca="false" ca="false" dt2D="false" dtr="false" t="normal">+(J374*11.55+K374*23.1)*12*0.85</f>
        <v>327252.618</v>
      </c>
      <c r="Y374" s="74" t="e">
        <f aca="false" ca="false" dt2D="false" dtr="false" t="normal">+(J374*11.55+K374*23.1)*12*30-'[3]Приложение №1'!$S$259-'[3]Приложение №1'!$S$456</f>
        <v>#REF!</v>
      </c>
      <c r="Z374" s="74" t="n"/>
      <c r="AA374" s="74" t="n">
        <f aca="false" ca="false" dt2D="false" dtr="false" t="normal">SUM(AB374:AP374)</f>
        <v>1635719.8560527598</v>
      </c>
      <c r="AB374" s="74" t="n">
        <v>0</v>
      </c>
      <c r="AC374" s="74" t="n">
        <v>0</v>
      </c>
      <c r="AD374" s="74" t="n">
        <v>0</v>
      </c>
      <c r="AE374" s="74" t="n">
        <v>0</v>
      </c>
      <c r="AF374" s="74" t="n">
        <v>1104493.66</v>
      </c>
      <c r="AG374" s="74" t="n">
        <v>0</v>
      </c>
      <c r="AH374" s="74" t="n">
        <v>0</v>
      </c>
      <c r="AI374" s="74" t="n">
        <v>0</v>
      </c>
      <c r="AJ374" s="74" t="n">
        <v>0</v>
      </c>
      <c r="AK374" s="74" t="n">
        <v>0</v>
      </c>
      <c r="AL374" s="74" t="n">
        <v>0</v>
      </c>
      <c r="AM374" s="74" t="n">
        <v>0</v>
      </c>
      <c r="AN374" s="74" t="n">
        <v>490715.958</v>
      </c>
      <c r="AO374" s="74" t="n">
        <v>16357.1986</v>
      </c>
      <c r="AP374" s="74" t="n">
        <v>24153.03945276</v>
      </c>
      <c r="AQ374" s="5" t="n">
        <f aca="false" ca="false" dt2D="false" dtr="false" t="normal">COUNTIF(AB374:AM374, "&gt;0")</f>
        <v>1</v>
      </c>
    </row>
    <row customHeight="true" ht="12.75" outlineLevel="0" r="375">
      <c r="A375" s="67" t="n">
        <f aca="false" ca="false" dt2D="false" dtr="false" t="normal">+A374+1</f>
        <v>362</v>
      </c>
      <c r="B375" s="67" t="n">
        <f aca="false" ca="false" dt2D="false" dtr="false" t="normal">+B374+1</f>
        <v>191</v>
      </c>
      <c r="C375" s="68" t="s">
        <v>122</v>
      </c>
      <c r="D375" s="67" t="s">
        <v>487</v>
      </c>
      <c r="E375" s="69" t="s">
        <v>126</v>
      </c>
      <c r="F375" s="70" t="s">
        <v>58</v>
      </c>
      <c r="G375" s="70" t="n">
        <v>5</v>
      </c>
      <c r="H375" s="70" t="n">
        <v>4</v>
      </c>
      <c r="I375" s="69" t="n">
        <v>4293.9</v>
      </c>
      <c r="J375" s="69" t="n">
        <v>4152.5</v>
      </c>
      <c r="K375" s="69" t="n">
        <v>141.4</v>
      </c>
      <c r="L375" s="71" t="n">
        <v>187</v>
      </c>
      <c r="M375" s="72" t="n">
        <v>2574923.01</v>
      </c>
      <c r="N375" s="72" t="n"/>
      <c r="O375" s="72" t="n">
        <v>0</v>
      </c>
      <c r="P375" s="72" t="n">
        <v>0</v>
      </c>
      <c r="Q375" s="72" t="n">
        <v>522522.69</v>
      </c>
      <c r="R375" s="72" t="n">
        <v>2052400.31</v>
      </c>
      <c r="S375" s="72" t="n">
        <v>0</v>
      </c>
      <c r="T375" s="69" t="n">
        <v>404.92</v>
      </c>
      <c r="U375" s="69" t="n">
        <v>599.67</v>
      </c>
      <c r="V375" s="70" t="n">
        <v>2026</v>
      </c>
      <c r="W375" s="74" t="n"/>
      <c r="X375" s="74" t="n">
        <f aca="false" ca="false" dt2D="false" dtr="false" t="normal">+(J375*11.55+K375*23.1)*12*0.85</f>
        <v>522522.69299999997</v>
      </c>
      <c r="Y375" s="74" t="e">
        <f aca="false" ca="false" dt2D="false" dtr="false" t="normal">+(J375*11.55+K375*23.1)*12*30-'[1]Приложение №1'!$S$409-'[4]Приложение №1'!$S$80</f>
        <v>#REF!</v>
      </c>
      <c r="Z375" s="74" t="n"/>
      <c r="AA375" s="74" t="n">
        <f aca="false" ca="false" dt2D="false" dtr="false" t="normal">SUM(AB375:AP375)</f>
        <v>2574923.00626566</v>
      </c>
      <c r="AB375" s="74" t="n">
        <v>0</v>
      </c>
      <c r="AC375" s="74" t="n">
        <v>0</v>
      </c>
      <c r="AD375" s="74" t="n">
        <v>0</v>
      </c>
      <c r="AE375" s="74" t="n">
        <v>0</v>
      </c>
      <c r="AF375" s="74" t="n">
        <v>1738675.56</v>
      </c>
      <c r="AG375" s="74" t="n">
        <v>0</v>
      </c>
      <c r="AH375" s="74" t="n">
        <v>0</v>
      </c>
      <c r="AI375" s="74" t="n">
        <v>0</v>
      </c>
      <c r="AJ375" s="74" t="n">
        <v>0</v>
      </c>
      <c r="AK375" s="74" t="n">
        <v>0</v>
      </c>
      <c r="AL375" s="74" t="n">
        <v>0</v>
      </c>
      <c r="AM375" s="74" t="n">
        <v>0</v>
      </c>
      <c r="AN375" s="74" t="n">
        <v>772476.903</v>
      </c>
      <c r="AO375" s="74" t="n">
        <v>25749.2301</v>
      </c>
      <c r="AP375" s="74" t="n">
        <v>38021.31316566</v>
      </c>
      <c r="AQ375" s="5" t="n">
        <f aca="false" ca="false" dt2D="false" dtr="false" t="normal">COUNTIF(AB375:AM375, "&gt;0")</f>
        <v>1</v>
      </c>
    </row>
    <row customHeight="true" ht="12.75" outlineLevel="0" r="376">
      <c r="A376" s="67" t="n">
        <f aca="false" ca="false" dt2D="false" dtr="false" t="normal">+A375+1</f>
        <v>363</v>
      </c>
      <c r="B376" s="67" t="n">
        <f aca="false" ca="false" dt2D="false" dtr="false" t="normal">+B375+1</f>
        <v>192</v>
      </c>
      <c r="C376" s="68" t="s">
        <v>122</v>
      </c>
      <c r="D376" s="67" t="s">
        <v>488</v>
      </c>
      <c r="E376" s="69" t="s">
        <v>57</v>
      </c>
      <c r="F376" s="70" t="s">
        <v>58</v>
      </c>
      <c r="G376" s="70" t="n">
        <v>5</v>
      </c>
      <c r="H376" s="70" t="n">
        <v>4</v>
      </c>
      <c r="I376" s="69" t="n">
        <v>4311.9</v>
      </c>
      <c r="J376" s="69" t="n">
        <v>4311.9</v>
      </c>
      <c r="K376" s="69" t="n">
        <v>0</v>
      </c>
      <c r="L376" s="71" t="n">
        <v>199</v>
      </c>
      <c r="M376" s="72" t="n">
        <v>2585717.07</v>
      </c>
      <c r="N376" s="72" t="n"/>
      <c r="O376" s="72" t="n">
        <v>0</v>
      </c>
      <c r="P376" s="72" t="n">
        <v>0</v>
      </c>
      <c r="Q376" s="72" t="n">
        <v>507984.94</v>
      </c>
      <c r="R376" s="72" t="n">
        <v>2077732.13</v>
      </c>
      <c r="S376" s="72" t="n">
        <v>0</v>
      </c>
      <c r="T376" s="69" t="n">
        <v>404.92</v>
      </c>
      <c r="U376" s="69" t="n">
        <v>599.67</v>
      </c>
      <c r="V376" s="70" t="n">
        <v>2026</v>
      </c>
      <c r="W376" s="74" t="n"/>
      <c r="X376" s="74" t="n">
        <f aca="false" ca="false" dt2D="false" dtr="false" t="normal">+(J376*11.55+K376*23.1)*12*0.85</f>
        <v>507984.93899999995</v>
      </c>
      <c r="Y376" s="74" t="e">
        <f aca="false" ca="false" dt2D="false" dtr="false" t="normal">+(J376*11.55+K376*23.1)*12*30-'[1]Приложение №1'!$S$410-'[4]Приложение №1'!$S$81</f>
        <v>#REF!</v>
      </c>
      <c r="Z376" s="74" t="n"/>
      <c r="AA376" s="74" t="n">
        <f aca="false" ca="false" dt2D="false" dtr="false" t="normal">SUM(AB376:AP376)</f>
        <v>2585717.0699556204</v>
      </c>
      <c r="AB376" s="74" t="n">
        <v>0</v>
      </c>
      <c r="AC376" s="74" t="n">
        <v>0</v>
      </c>
      <c r="AD376" s="74" t="n">
        <v>0</v>
      </c>
      <c r="AE376" s="74" t="n">
        <v>0</v>
      </c>
      <c r="AF376" s="74" t="n">
        <v>1745964.08</v>
      </c>
      <c r="AG376" s="74" t="n">
        <v>0</v>
      </c>
      <c r="AH376" s="74" t="n">
        <v>0</v>
      </c>
      <c r="AI376" s="74" t="n">
        <v>0</v>
      </c>
      <c r="AJ376" s="74" t="n">
        <v>0</v>
      </c>
      <c r="AK376" s="74" t="n">
        <v>0</v>
      </c>
      <c r="AL376" s="74" t="n">
        <v>0</v>
      </c>
      <c r="AM376" s="74" t="n">
        <v>0</v>
      </c>
      <c r="AN376" s="74" t="n">
        <v>775715.121</v>
      </c>
      <c r="AO376" s="74" t="n">
        <v>25857.1707</v>
      </c>
      <c r="AP376" s="74" t="n">
        <v>38180.69825562</v>
      </c>
      <c r="AQ376" s="5" t="n">
        <f aca="false" ca="false" dt2D="false" dtr="false" t="normal">COUNTIF(AB376:AM376, "&gt;0")</f>
        <v>1</v>
      </c>
    </row>
    <row customHeight="true" ht="12.75" outlineLevel="0" r="377">
      <c r="A377" s="67" t="n">
        <f aca="false" ca="false" dt2D="false" dtr="false" t="normal">+A376+1</f>
        <v>364</v>
      </c>
      <c r="B377" s="67" t="n">
        <f aca="false" ca="false" dt2D="false" dtr="false" t="normal">+B376+1</f>
        <v>193</v>
      </c>
      <c r="C377" s="68" t="s">
        <v>122</v>
      </c>
      <c r="D377" s="67" t="s">
        <v>489</v>
      </c>
      <c r="E377" s="69" t="s">
        <v>143</v>
      </c>
      <c r="F377" s="70" t="s">
        <v>58</v>
      </c>
      <c r="G377" s="70" t="n">
        <v>5</v>
      </c>
      <c r="H377" s="70" t="n">
        <v>4</v>
      </c>
      <c r="I377" s="69" t="n">
        <v>3428.1</v>
      </c>
      <c r="J377" s="69" t="n">
        <v>3428.1</v>
      </c>
      <c r="K377" s="69" t="n">
        <v>0</v>
      </c>
      <c r="L377" s="71" t="n">
        <v>165</v>
      </c>
      <c r="M377" s="72" t="n">
        <v>2055728.73</v>
      </c>
      <c r="N377" s="72" t="n"/>
      <c r="O377" s="72" t="n">
        <v>526472.91</v>
      </c>
      <c r="P377" s="72" t="n">
        <v>0</v>
      </c>
      <c r="Q377" s="72" t="n">
        <v>403864.46</v>
      </c>
      <c r="R377" s="72" t="n">
        <v>0</v>
      </c>
      <c r="S377" s="72" t="n">
        <v>1125391.36</v>
      </c>
      <c r="T377" s="69" t="n">
        <v>404.92</v>
      </c>
      <c r="U377" s="69" t="n">
        <v>599.67</v>
      </c>
      <c r="V377" s="70" t="n">
        <v>2026</v>
      </c>
      <c r="W377" s="74" t="n"/>
      <c r="X377" s="74" t="n">
        <f aca="false" ca="false" dt2D="false" dtr="false" t="normal">+(J377*11.55+K377*23.1)*12*0.85</f>
        <v>403864.461</v>
      </c>
      <c r="Y377" s="74" t="e">
        <f aca="false" ca="false" dt2D="false" dtr="false" t="normal">+(J377*11.55+K377*23.1)*12*30-'[1]Приложение №1'!$S$411-'[4]Приложение №1'!$S$83-'[4]Приложение №1'!$S$263</f>
        <v>#REF!</v>
      </c>
      <c r="Z377" s="74" t="n"/>
      <c r="AA377" s="74" t="n">
        <f aca="false" ca="false" dt2D="false" dtr="false" t="normal">SUM(AB377:AP377)</f>
        <v>2055728.72672718</v>
      </c>
      <c r="AB377" s="74" t="n">
        <v>0</v>
      </c>
      <c r="AC377" s="74" t="n">
        <v>0</v>
      </c>
      <c r="AD377" s="74" t="n">
        <v>0</v>
      </c>
      <c r="AE377" s="74" t="n">
        <v>0</v>
      </c>
      <c r="AF377" s="74" t="n">
        <v>1388097.93</v>
      </c>
      <c r="AG377" s="74" t="n">
        <v>0</v>
      </c>
      <c r="AH377" s="74" t="n">
        <v>0</v>
      </c>
      <c r="AI377" s="74" t="n">
        <v>0</v>
      </c>
      <c r="AJ377" s="74" t="n">
        <v>0</v>
      </c>
      <c r="AK377" s="74" t="n">
        <v>0</v>
      </c>
      <c r="AL377" s="74" t="n">
        <v>0</v>
      </c>
      <c r="AM377" s="74" t="n">
        <v>0</v>
      </c>
      <c r="AN377" s="74" t="n">
        <v>616718.619</v>
      </c>
      <c r="AO377" s="74" t="n">
        <v>20557.2873</v>
      </c>
      <c r="AP377" s="74" t="n">
        <v>30354.89042718</v>
      </c>
      <c r="AQ377" s="5" t="n">
        <f aca="false" ca="false" dt2D="false" dtr="false" t="normal">COUNTIF(AB377:AM377, "&gt;0")</f>
        <v>1</v>
      </c>
    </row>
    <row customHeight="true" ht="12.75" outlineLevel="0" r="378">
      <c r="A378" s="67" t="n">
        <f aca="false" ca="false" dt2D="false" dtr="false" t="normal">+A377+1</f>
        <v>365</v>
      </c>
      <c r="B378" s="67" t="n">
        <f aca="false" ca="false" dt2D="false" dtr="false" t="normal">+B377+1</f>
        <v>194</v>
      </c>
      <c r="C378" s="68" t="s">
        <v>122</v>
      </c>
      <c r="D378" s="67" t="s">
        <v>490</v>
      </c>
      <c r="E378" s="69" t="s">
        <v>126</v>
      </c>
      <c r="F378" s="70" t="s">
        <v>58</v>
      </c>
      <c r="G378" s="70" t="n">
        <v>5</v>
      </c>
      <c r="H378" s="70" t="n">
        <v>4</v>
      </c>
      <c r="I378" s="69" t="n">
        <v>3458.3</v>
      </c>
      <c r="J378" s="69" t="n">
        <v>3458.3</v>
      </c>
      <c r="K378" s="69" t="n">
        <v>0</v>
      </c>
      <c r="L378" s="71" t="n">
        <v>222</v>
      </c>
      <c r="M378" s="72" t="n">
        <v>2073838.76</v>
      </c>
      <c r="N378" s="72" t="n"/>
      <c r="O378" s="72" t="n">
        <v>531110.89</v>
      </c>
      <c r="P378" s="72" t="n">
        <v>0</v>
      </c>
      <c r="Q378" s="72" t="n">
        <v>407422.32</v>
      </c>
      <c r="R378" s="72" t="n">
        <v>0</v>
      </c>
      <c r="S378" s="72" t="n">
        <v>1135305.54</v>
      </c>
      <c r="T378" s="69" t="n">
        <v>404.92</v>
      </c>
      <c r="U378" s="69" t="n">
        <v>599.67</v>
      </c>
      <c r="V378" s="70" t="n">
        <v>2026</v>
      </c>
      <c r="W378" s="74" t="n"/>
      <c r="X378" s="74" t="n">
        <f aca="false" ca="false" dt2D="false" dtr="false" t="normal">+(J378*11.55+K378*23.1)*12*0.85</f>
        <v>407422.32300000003</v>
      </c>
      <c r="Y378" s="74" t="e">
        <f aca="false" ca="false" dt2D="false" dtr="false" t="normal">+(J378*11.55+K378*23.1)*12*30-'[1]Приложение №1'!$S$412-'[4]Приложение №1'!$S$84-'[4]Приложение №1'!$S$618</f>
        <v>#REF!</v>
      </c>
      <c r="Z378" s="74" t="n"/>
      <c r="AA378" s="74" t="n">
        <f aca="false" ca="false" dt2D="false" dtr="false" t="normal">SUM(AB378:AP378)</f>
        <v>2073838.75873016</v>
      </c>
      <c r="AB378" s="74" t="n">
        <v>0</v>
      </c>
      <c r="AC378" s="74" t="n">
        <v>0</v>
      </c>
      <c r="AD378" s="74" t="n">
        <v>0</v>
      </c>
      <c r="AE378" s="74" t="n">
        <v>0</v>
      </c>
      <c r="AF378" s="74" t="n">
        <v>1400326.44</v>
      </c>
      <c r="AG378" s="74" t="n">
        <v>0</v>
      </c>
      <c r="AH378" s="74" t="n">
        <v>0</v>
      </c>
      <c r="AI378" s="74" t="n">
        <v>0</v>
      </c>
      <c r="AJ378" s="74" t="n">
        <v>0</v>
      </c>
      <c r="AK378" s="74" t="n">
        <v>0</v>
      </c>
      <c r="AL378" s="74" t="n">
        <v>0</v>
      </c>
      <c r="AM378" s="74" t="n">
        <v>0</v>
      </c>
      <c r="AN378" s="74" t="n">
        <v>622151.628</v>
      </c>
      <c r="AO378" s="74" t="n">
        <v>20738.3876</v>
      </c>
      <c r="AP378" s="74" t="n">
        <v>30622.30313016</v>
      </c>
      <c r="AQ378" s="5" t="n">
        <f aca="false" ca="false" dt2D="false" dtr="false" t="normal">COUNTIF(AB378:AM378, "&gt;0")</f>
        <v>1</v>
      </c>
    </row>
    <row customHeight="true" ht="12.75" outlineLevel="0" r="379">
      <c r="A379" s="67" t="n">
        <f aca="false" ca="false" dt2D="false" dtr="false" t="normal">+A378+1</f>
        <v>366</v>
      </c>
      <c r="B379" s="67" t="n">
        <f aca="false" ca="false" dt2D="false" dtr="false" t="normal">+B378+1</f>
        <v>195</v>
      </c>
      <c r="C379" s="68" t="s">
        <v>122</v>
      </c>
      <c r="D379" s="67" t="s">
        <v>491</v>
      </c>
      <c r="E379" s="69" t="s">
        <v>126</v>
      </c>
      <c r="F379" s="70" t="s">
        <v>58</v>
      </c>
      <c r="G379" s="70" t="n">
        <v>5</v>
      </c>
      <c r="H379" s="70" t="n">
        <v>4</v>
      </c>
      <c r="I379" s="69" t="n">
        <v>4293.8</v>
      </c>
      <c r="J379" s="69" t="n">
        <v>4226.8</v>
      </c>
      <c r="K379" s="69" t="n">
        <v>67</v>
      </c>
      <c r="L379" s="71" t="n">
        <v>317</v>
      </c>
      <c r="M379" s="72" t="n">
        <v>2574863.05</v>
      </c>
      <c r="N379" s="72" t="n"/>
      <c r="O379" s="72" t="n">
        <v>656907.71</v>
      </c>
      <c r="P379" s="72" t="n">
        <v>0</v>
      </c>
      <c r="Q379" s="72" t="n">
        <v>513745.85</v>
      </c>
      <c r="R379" s="72" t="n">
        <v>0</v>
      </c>
      <c r="S379" s="72" t="n">
        <v>1404209.5</v>
      </c>
      <c r="T379" s="69" t="n">
        <v>404.92</v>
      </c>
      <c r="U379" s="69" t="n">
        <v>599.67</v>
      </c>
      <c r="V379" s="70" t="n">
        <v>2026</v>
      </c>
      <c r="W379" s="74" t="n"/>
      <c r="X379" s="74" t="n">
        <f aca="false" ca="false" dt2D="false" dtr="false" t="normal">+(J379*11.55+K379*23.1)*12*0.85</f>
        <v>513745.8480000001</v>
      </c>
      <c r="Y379" s="74" t="e">
        <f aca="false" ca="false" dt2D="false" dtr="false" t="normal">+(J379*11.55+K379*23.1)*12*30-'[1]Приложение №1'!$S$413-'[4]Приложение №1'!$S$85-'[4]Приложение №1'!$S$266</f>
        <v>#REF!</v>
      </c>
      <c r="Z379" s="74" t="n"/>
      <c r="AA379" s="74" t="n">
        <f aca="false" ca="false" dt2D="false" dtr="false" t="normal">SUM(AB379:AP379)</f>
        <v>2574863.0532963</v>
      </c>
      <c r="AB379" s="74" t="n">
        <v>0</v>
      </c>
      <c r="AC379" s="74" t="n">
        <v>0</v>
      </c>
      <c r="AD379" s="74" t="n">
        <v>0</v>
      </c>
      <c r="AE379" s="74" t="n">
        <v>0</v>
      </c>
      <c r="AF379" s="74" t="n">
        <v>1738635.08</v>
      </c>
      <c r="AG379" s="74" t="n">
        <v>0</v>
      </c>
      <c r="AH379" s="74" t="n">
        <v>0</v>
      </c>
      <c r="AI379" s="74" t="n">
        <v>0</v>
      </c>
      <c r="AJ379" s="74" t="n">
        <v>0</v>
      </c>
      <c r="AK379" s="74" t="n">
        <v>0</v>
      </c>
      <c r="AL379" s="74" t="n">
        <v>0</v>
      </c>
      <c r="AM379" s="74" t="n">
        <v>0</v>
      </c>
      <c r="AN379" s="74" t="n">
        <v>772458.915</v>
      </c>
      <c r="AO379" s="74" t="n">
        <v>25748.6305</v>
      </c>
      <c r="AP379" s="74" t="n">
        <v>38020.4277963</v>
      </c>
      <c r="AQ379" s="5" t="n">
        <f aca="false" ca="false" dt2D="false" dtr="false" t="normal">COUNTIF(AB379:AM379, "&gt;0")</f>
        <v>1</v>
      </c>
    </row>
    <row customHeight="true" ht="12.75" outlineLevel="0" r="380">
      <c r="A380" s="67" t="n">
        <f aca="false" ca="false" dt2D="false" dtr="false" t="normal">+A379+1</f>
        <v>367</v>
      </c>
      <c r="B380" s="67" t="n">
        <f aca="false" ca="false" dt2D="false" dtr="false" t="normal">+B379+1</f>
        <v>196</v>
      </c>
      <c r="C380" s="68" t="s">
        <v>122</v>
      </c>
      <c r="D380" s="67" t="s">
        <v>492</v>
      </c>
      <c r="E380" s="69" t="s">
        <v>93</v>
      </c>
      <c r="F380" s="70" t="s">
        <v>58</v>
      </c>
      <c r="G380" s="70" t="n">
        <v>5</v>
      </c>
      <c r="H380" s="70" t="n">
        <v>4</v>
      </c>
      <c r="I380" s="69" t="n">
        <v>6182.6</v>
      </c>
      <c r="J380" s="69" t="n">
        <v>6182.6</v>
      </c>
      <c r="K380" s="69" t="n">
        <v>0</v>
      </c>
      <c r="L380" s="71" t="n">
        <v>194</v>
      </c>
      <c r="M380" s="72" t="n">
        <v>3707519.74</v>
      </c>
      <c r="N380" s="72" t="n"/>
      <c r="O380" s="72" t="n">
        <v>949497.21</v>
      </c>
      <c r="P380" s="72" t="n">
        <v>0</v>
      </c>
      <c r="Q380" s="72" t="n">
        <v>728372.11</v>
      </c>
      <c r="R380" s="72" t="n">
        <v>0</v>
      </c>
      <c r="S380" s="72" t="n">
        <v>2029650.42</v>
      </c>
      <c r="T380" s="69" t="n">
        <v>404.92</v>
      </c>
      <c r="U380" s="69" t="n">
        <v>599.67</v>
      </c>
      <c r="V380" s="70" t="n">
        <v>2026</v>
      </c>
      <c r="W380" s="74" t="n"/>
      <c r="X380" s="74" t="n">
        <f aca="false" ca="false" dt2D="false" dtr="false" t="normal">+(J380*11.55+K380*23.1)*12*0.85</f>
        <v>728372.106</v>
      </c>
      <c r="Y380" s="74" t="e">
        <f aca="false" ca="false" dt2D="false" dtr="false" t="normal">+(J380*11.55+K380*23.1)*12*30-'[4]Приложение №1'!$S$86-'[4]Приложение №1'!$S$267-'[4]Приложение №1'!$S$620</f>
        <v>#REF!</v>
      </c>
      <c r="Z380" s="74" t="n"/>
      <c r="AA380" s="74" t="n">
        <f aca="false" ca="false" dt2D="false" dtr="false" t="normal">SUM(AB380:AP380)</f>
        <v>3707519.73588084</v>
      </c>
      <c r="AB380" s="74" t="n">
        <v>0</v>
      </c>
      <c r="AC380" s="74" t="n">
        <v>0</v>
      </c>
      <c r="AD380" s="74" t="n">
        <v>0</v>
      </c>
      <c r="AE380" s="74" t="n">
        <v>0</v>
      </c>
      <c r="AF380" s="74" t="n">
        <v>2503443.38</v>
      </c>
      <c r="AG380" s="74" t="n">
        <v>0</v>
      </c>
      <c r="AH380" s="74" t="n">
        <v>0</v>
      </c>
      <c r="AI380" s="74" t="n">
        <v>0</v>
      </c>
      <c r="AJ380" s="74" t="n">
        <v>0</v>
      </c>
      <c r="AK380" s="74" t="n">
        <v>0</v>
      </c>
      <c r="AL380" s="74" t="n">
        <v>0</v>
      </c>
      <c r="AM380" s="74" t="n">
        <v>0</v>
      </c>
      <c r="AN380" s="74" t="n">
        <v>1112255.922</v>
      </c>
      <c r="AO380" s="74" t="n">
        <v>37075.1974</v>
      </c>
      <c r="AP380" s="74" t="n">
        <v>54745.23648084</v>
      </c>
      <c r="AQ380" s="5" t="n">
        <f aca="false" ca="false" dt2D="false" dtr="false" t="normal">COUNTIF(AB380:AM380, "&gt;0")</f>
        <v>1</v>
      </c>
    </row>
    <row customHeight="true" ht="12.75" outlineLevel="0" r="381">
      <c r="A381" s="67" t="n">
        <f aca="false" ca="false" dt2D="false" dtr="false" t="normal">+A380+1</f>
        <v>368</v>
      </c>
      <c r="B381" s="67" t="n">
        <f aca="false" ca="false" dt2D="false" dtr="false" t="normal">+B380+1</f>
        <v>197</v>
      </c>
      <c r="C381" s="68" t="s">
        <v>122</v>
      </c>
      <c r="D381" s="67" t="s">
        <v>493</v>
      </c>
      <c r="E381" s="69" t="s">
        <v>78</v>
      </c>
      <c r="F381" s="70" t="s">
        <v>58</v>
      </c>
      <c r="G381" s="70" t="n">
        <v>5</v>
      </c>
      <c r="H381" s="70" t="n">
        <v>6</v>
      </c>
      <c r="I381" s="69" t="n">
        <v>6231.8</v>
      </c>
      <c r="J381" s="69" t="n">
        <v>6231.8</v>
      </c>
      <c r="K381" s="69" t="n">
        <v>0</v>
      </c>
      <c r="L381" s="71" t="n">
        <v>260</v>
      </c>
      <c r="M381" s="72" t="n">
        <v>3737023.51</v>
      </c>
      <c r="N381" s="72" t="n"/>
      <c r="O381" s="72" t="n">
        <v>0</v>
      </c>
      <c r="P381" s="72" t="n">
        <v>0</v>
      </c>
      <c r="Q381" s="72" t="n">
        <v>3737023.51</v>
      </c>
      <c r="R381" s="72" t="n">
        <v>0</v>
      </c>
      <c r="S381" s="72" t="n">
        <v>0</v>
      </c>
      <c r="T381" s="69" t="n">
        <v>404.92</v>
      </c>
      <c r="U381" s="69" t="n">
        <v>599.67</v>
      </c>
      <c r="V381" s="70" t="n">
        <v>2026</v>
      </c>
      <c r="W381" s="74" t="n">
        <v>4079330.99</v>
      </c>
      <c r="X381" s="74" t="n">
        <f aca="false" ca="false" dt2D="false" dtr="false" t="normal">+(J381*11.55+K381*23.1)*12*0.85</f>
        <v>734168.358</v>
      </c>
      <c r="Y381" s="74" t="n">
        <f aca="false" ca="false" dt2D="false" dtr="false" t="normal">+(J381*11.55+K381*23.1)*12*30</f>
        <v>25911824.400000002</v>
      </c>
      <c r="Z381" s="74" t="n"/>
      <c r="AA381" s="74" t="n">
        <f aca="false" ca="false" dt2D="false" dtr="false" t="normal">SUM(AB381:AP381)</f>
        <v>3737023.5072486605</v>
      </c>
      <c r="AB381" s="74" t="n">
        <v>0</v>
      </c>
      <c r="AC381" s="74" t="n">
        <v>0</v>
      </c>
      <c r="AD381" s="74" t="n">
        <v>0</v>
      </c>
      <c r="AE381" s="74" t="n">
        <v>0</v>
      </c>
      <c r="AF381" s="74" t="n">
        <v>2523365.33</v>
      </c>
      <c r="AG381" s="74" t="n">
        <v>0</v>
      </c>
      <c r="AH381" s="74" t="n">
        <v>0</v>
      </c>
      <c r="AI381" s="74" t="n">
        <v>0</v>
      </c>
      <c r="AJ381" s="74" t="n">
        <v>0</v>
      </c>
      <c r="AK381" s="74" t="n">
        <v>0</v>
      </c>
      <c r="AL381" s="74" t="n">
        <v>0</v>
      </c>
      <c r="AM381" s="74" t="n">
        <v>0</v>
      </c>
      <c r="AN381" s="74" t="n">
        <v>1121107.053</v>
      </c>
      <c r="AO381" s="74" t="n">
        <v>37370.2351</v>
      </c>
      <c r="AP381" s="74" t="n">
        <v>55180.88914866</v>
      </c>
      <c r="AQ381" s="5" t="n">
        <f aca="false" ca="false" dt2D="false" dtr="false" t="normal">COUNTIF(AB381:AM381, "&gt;0")</f>
        <v>1</v>
      </c>
    </row>
    <row customHeight="true" ht="12.75" outlineLevel="0" r="382">
      <c r="A382" s="67" t="n">
        <f aca="false" ca="false" dt2D="false" dtr="false" t="normal">+A381+1</f>
        <v>369</v>
      </c>
      <c r="B382" s="67" t="n">
        <f aca="false" ca="false" dt2D="false" dtr="false" t="normal">+B381+1</f>
        <v>198</v>
      </c>
      <c r="C382" s="68" t="s">
        <v>122</v>
      </c>
      <c r="D382" s="67" t="s">
        <v>494</v>
      </c>
      <c r="E382" s="69" t="s">
        <v>124</v>
      </c>
      <c r="F382" s="70" t="s">
        <v>58</v>
      </c>
      <c r="G382" s="70" t="n">
        <v>5</v>
      </c>
      <c r="H382" s="70" t="n">
        <v>2</v>
      </c>
      <c r="I382" s="69" t="n">
        <v>2727.9</v>
      </c>
      <c r="J382" s="69" t="n">
        <v>2727.9</v>
      </c>
      <c r="K382" s="69" t="n">
        <v>0</v>
      </c>
      <c r="L382" s="71" t="n">
        <v>131</v>
      </c>
      <c r="M382" s="72" t="n">
        <v>1635839.79</v>
      </c>
      <c r="N382" s="72" t="n"/>
      <c r="O382" s="72" t="n">
        <v>0</v>
      </c>
      <c r="P382" s="72" t="n">
        <v>0</v>
      </c>
      <c r="Q382" s="72" t="n">
        <v>1635839.79</v>
      </c>
      <c r="R382" s="72" t="n">
        <v>0</v>
      </c>
      <c r="S382" s="72" t="n">
        <v>0</v>
      </c>
      <c r="T382" s="69" t="n">
        <v>404.92</v>
      </c>
      <c r="U382" s="69" t="n">
        <v>599.67</v>
      </c>
      <c r="V382" s="70" t="n">
        <v>2026</v>
      </c>
      <c r="W382" s="74" t="n">
        <v>1647271.86</v>
      </c>
      <c r="X382" s="74" t="n">
        <f aca="false" ca="false" dt2D="false" dtr="false" t="normal">+(J382*11.55+K382*23.1)*12*0.85</f>
        <v>321373.89900000003</v>
      </c>
      <c r="Y382" s="74" t="n">
        <f aca="false" ca="false" dt2D="false" dtr="false" t="normal">+(J382*11.55+K382*23.1)*12*30</f>
        <v>11342608.200000001</v>
      </c>
      <c r="Z382" s="74" t="n"/>
      <c r="AA382" s="74" t="n">
        <f aca="false" ca="false" dt2D="false" dtr="false" t="normal">SUM(AB382:AP382)</f>
        <v>1635839.7852391398</v>
      </c>
      <c r="AB382" s="74" t="n">
        <v>0</v>
      </c>
      <c r="AC382" s="74" t="n">
        <v>0</v>
      </c>
      <c r="AD382" s="74" t="n">
        <v>0</v>
      </c>
      <c r="AE382" s="74" t="n">
        <v>0</v>
      </c>
      <c r="AF382" s="74" t="n">
        <v>1104574.64</v>
      </c>
      <c r="AG382" s="74" t="n">
        <v>0</v>
      </c>
      <c r="AH382" s="74" t="n">
        <v>0</v>
      </c>
      <c r="AI382" s="74" t="n">
        <v>0</v>
      </c>
      <c r="AJ382" s="74" t="n">
        <v>0</v>
      </c>
      <c r="AK382" s="74" t="n">
        <v>0</v>
      </c>
      <c r="AL382" s="74" t="n">
        <v>0</v>
      </c>
      <c r="AM382" s="74" t="n">
        <v>0</v>
      </c>
      <c r="AN382" s="74" t="n">
        <v>490751.937</v>
      </c>
      <c r="AO382" s="74" t="n">
        <v>16358.3979</v>
      </c>
      <c r="AP382" s="74" t="n">
        <v>24154.81033914</v>
      </c>
      <c r="AQ382" s="5" t="n">
        <f aca="false" ca="false" dt2D="false" dtr="false" t="normal">COUNTIF(AB382:AM382, "&gt;0")</f>
        <v>1</v>
      </c>
    </row>
    <row customHeight="true" ht="12.75" outlineLevel="0" r="383">
      <c r="A383" s="67" t="n">
        <f aca="false" ca="false" dt2D="false" dtr="false" t="normal">+A382+1</f>
        <v>370</v>
      </c>
      <c r="B383" s="67" t="n">
        <f aca="false" ca="false" dt2D="false" dtr="false" t="normal">+B382+1</f>
        <v>199</v>
      </c>
      <c r="C383" s="68" t="s">
        <v>122</v>
      </c>
      <c r="D383" s="67" t="s">
        <v>495</v>
      </c>
      <c r="E383" s="69" t="s">
        <v>78</v>
      </c>
      <c r="F383" s="70" t="s">
        <v>362</v>
      </c>
      <c r="G383" s="70" t="n">
        <v>2</v>
      </c>
      <c r="H383" s="70" t="n">
        <v>2</v>
      </c>
      <c r="I383" s="69" t="n">
        <v>820.1</v>
      </c>
      <c r="J383" s="69" t="n">
        <v>820.1</v>
      </c>
      <c r="K383" s="69" t="n">
        <v>0</v>
      </c>
      <c r="L383" s="71" t="n">
        <v>31</v>
      </c>
      <c r="M383" s="72" t="n">
        <v>17559628.56</v>
      </c>
      <c r="N383" s="72" t="n"/>
      <c r="O383" s="72" t="n">
        <v>1254499.17</v>
      </c>
      <c r="P383" s="72" t="n">
        <v>0</v>
      </c>
      <c r="Q383" s="72" t="n">
        <v>402700.96</v>
      </c>
      <c r="R383" s="72" t="n">
        <v>807962.52</v>
      </c>
      <c r="S383" s="72" t="n">
        <v>15094465.9</v>
      </c>
      <c r="T383" s="69" t="n">
        <v>18692.03</v>
      </c>
      <c r="U383" s="69" t="n">
        <v>21411.57</v>
      </c>
      <c r="V383" s="70" t="n">
        <v>2026</v>
      </c>
      <c r="W383" s="74" t="n">
        <v>334024.15</v>
      </c>
      <c r="X383" s="74" t="n">
        <f aca="false" ca="false" dt2D="false" dtr="false" t="normal">+(J383*8.21+K383*22.53)*12*0.85</f>
        <v>68676.81420000001</v>
      </c>
      <c r="Y383" s="74" t="n">
        <f aca="false" ca="false" dt2D="false" dtr="false" t="normal">+(J383*8.21+K383*22.53)*12*10</f>
        <v>807962.52</v>
      </c>
      <c r="Z383" s="74" t="n"/>
      <c r="AA383" s="74" t="n">
        <f aca="false" ca="false" dt2D="false" dtr="false" t="normal">SUM(AB383:AP383)</f>
        <v>17559628.55767692</v>
      </c>
      <c r="AB383" s="74" t="n">
        <v>2112488.2</v>
      </c>
      <c r="AC383" s="74" t="n">
        <v>755289.86</v>
      </c>
      <c r="AD383" s="74" t="n">
        <v>291279.05</v>
      </c>
      <c r="AE383" s="74" t="n">
        <v>1127747.56</v>
      </c>
      <c r="AF383" s="74" t="n">
        <v>0</v>
      </c>
      <c r="AG383" s="74" t="n">
        <v>0</v>
      </c>
      <c r="AH383" s="74" t="n">
        <v>0</v>
      </c>
      <c r="AI383" s="74" t="n">
        <v>0</v>
      </c>
      <c r="AJ383" s="74" t="n">
        <v>2575190.69</v>
      </c>
      <c r="AK383" s="74" t="n">
        <v>0</v>
      </c>
      <c r="AL383" s="74" t="n">
        <v>4394678.04</v>
      </c>
      <c r="AM383" s="74" t="n">
        <v>4072656.84</v>
      </c>
      <c r="AN383" s="74" t="n">
        <v>1719480.6265</v>
      </c>
      <c r="AO383" s="74" t="n">
        <v>175596.2857</v>
      </c>
      <c r="AP383" s="74" t="n">
        <v>335221.40547692</v>
      </c>
      <c r="AQ383" s="5" t="n">
        <f aca="false" ca="false" dt2D="false" dtr="false" t="normal">COUNTIF(AB383:AM383, "&gt;0")</f>
        <v>7</v>
      </c>
    </row>
    <row customHeight="true" ht="12.75" outlineLevel="0" r="384">
      <c r="A384" s="67" t="n">
        <f aca="false" ca="false" dt2D="false" dtr="false" t="normal">+A383+1</f>
        <v>371</v>
      </c>
      <c r="B384" s="67" t="n">
        <f aca="false" ca="false" dt2D="false" dtr="false" t="normal">+B383+1</f>
        <v>200</v>
      </c>
      <c r="C384" s="68" t="s">
        <v>122</v>
      </c>
      <c r="D384" s="67" t="s">
        <v>496</v>
      </c>
      <c r="E384" s="69" t="s">
        <v>114</v>
      </c>
      <c r="F384" s="70" t="s">
        <v>362</v>
      </c>
      <c r="G384" s="70" t="n">
        <v>2</v>
      </c>
      <c r="H384" s="70" t="n">
        <v>2</v>
      </c>
      <c r="I384" s="69" t="n">
        <v>806.5</v>
      </c>
      <c r="J384" s="69" t="n">
        <v>806.5</v>
      </c>
      <c r="K384" s="69" t="n">
        <v>0</v>
      </c>
      <c r="L384" s="71" t="n">
        <v>58</v>
      </c>
      <c r="M384" s="72" t="n">
        <v>17268431.23</v>
      </c>
      <c r="N384" s="72" t="n"/>
      <c r="O384" s="72" t="n">
        <v>1237649.93</v>
      </c>
      <c r="P384" s="72" t="n">
        <v>0</v>
      </c>
      <c r="Q384" s="72" t="n">
        <v>330284.01</v>
      </c>
      <c r="R384" s="72" t="n">
        <v>794563.8</v>
      </c>
      <c r="S384" s="72" t="n">
        <v>14905933.48</v>
      </c>
      <c r="T384" s="69" t="n">
        <v>18692.03</v>
      </c>
      <c r="U384" s="69" t="n">
        <v>21411.57</v>
      </c>
      <c r="V384" s="70" t="n">
        <v>2026</v>
      </c>
      <c r="W384" s="74" t="n">
        <v>262746.09</v>
      </c>
      <c r="X384" s="74" t="n">
        <f aca="false" ca="false" dt2D="false" dtr="false" t="normal">+(J384*8.21+K384*22.53)*12*0.85</f>
        <v>67537.923</v>
      </c>
      <c r="Y384" s="74" t="n">
        <f aca="false" ca="false" dt2D="false" dtr="false" t="normal">+(J384*8.21+K384*22.53)*12*10</f>
        <v>794563.8</v>
      </c>
      <c r="Z384" s="74" t="n"/>
      <c r="AA384" s="74" t="n">
        <f aca="false" ca="false" dt2D="false" dtr="false" t="normal">SUM(AB384:AP384)</f>
        <v>17268431.225999195</v>
      </c>
      <c r="AB384" s="74" t="n">
        <v>2077456.08</v>
      </c>
      <c r="AC384" s="74" t="n">
        <v>742764.64</v>
      </c>
      <c r="AD384" s="74" t="n">
        <v>286448.67</v>
      </c>
      <c r="AE384" s="74" t="n">
        <v>1109045.73</v>
      </c>
      <c r="AF384" s="74" t="n">
        <v>0</v>
      </c>
      <c r="AG384" s="74" t="n">
        <v>0</v>
      </c>
      <c r="AH384" s="74" t="n">
        <v>0</v>
      </c>
      <c r="AI384" s="74" t="n">
        <v>0</v>
      </c>
      <c r="AJ384" s="74" t="n">
        <v>2532485.42</v>
      </c>
      <c r="AK384" s="74" t="n">
        <v>0</v>
      </c>
      <c r="AL384" s="74" t="n">
        <v>4321799.59</v>
      </c>
      <c r="AM384" s="74" t="n">
        <v>4005118.58</v>
      </c>
      <c r="AN384" s="74" t="n">
        <v>1690965.8897</v>
      </c>
      <c r="AO384" s="74" t="n">
        <v>172684.3123</v>
      </c>
      <c r="AP384" s="74" t="n">
        <v>329662.3139992</v>
      </c>
      <c r="AQ384" s="5" t="n">
        <f aca="false" ca="false" dt2D="false" dtr="false" t="normal">COUNTIF(AB384:AM384, "&gt;0")</f>
        <v>7</v>
      </c>
    </row>
    <row outlineLevel="0" r="385">
      <c r="A385" s="67" t="n">
        <f aca="false" ca="false" dt2D="false" dtr="false" t="normal">+A384+1</f>
        <v>372</v>
      </c>
      <c r="B385" s="67" t="n">
        <f aca="false" ca="false" dt2D="false" dtr="false" t="normal">+B384+1</f>
        <v>201</v>
      </c>
      <c r="C385" s="68" t="s">
        <v>122</v>
      </c>
      <c r="D385" s="67" t="s">
        <v>497</v>
      </c>
      <c r="E385" s="69" t="s">
        <v>264</v>
      </c>
      <c r="F385" s="70" t="s">
        <v>58</v>
      </c>
      <c r="G385" s="70" t="n">
        <v>5</v>
      </c>
      <c r="H385" s="70" t="n">
        <v>1</v>
      </c>
      <c r="I385" s="69" t="n">
        <v>4537.3</v>
      </c>
      <c r="J385" s="69" t="n">
        <v>1650.2</v>
      </c>
      <c r="K385" s="69" t="n">
        <v>2887.1</v>
      </c>
      <c r="L385" s="71" t="n">
        <v>209</v>
      </c>
      <c r="M385" s="72" t="n">
        <v>4989668.81</v>
      </c>
      <c r="N385" s="72" t="n"/>
      <c r="O385" s="72" t="n">
        <v>1311509.78</v>
      </c>
      <c r="P385" s="72" t="n">
        <v>0</v>
      </c>
      <c r="Q385" s="72" t="n">
        <v>874668.56</v>
      </c>
      <c r="R385" s="72" t="n">
        <v>0</v>
      </c>
      <c r="S385" s="72" t="n">
        <v>2803490.46</v>
      </c>
      <c r="T385" s="69" t="n">
        <v>925.5</v>
      </c>
      <c r="U385" s="69" t="n">
        <v>1099.7</v>
      </c>
      <c r="V385" s="70" t="n">
        <v>2026</v>
      </c>
      <c r="W385" s="74" t="n"/>
      <c r="X385" s="74" t="n">
        <f aca="false" ca="false" dt2D="false" dtr="false" t="normal">+(J385*11.55+K385*23.1)*12*0.85</f>
        <v>874668.5639999999</v>
      </c>
      <c r="Y385" s="74" t="e">
        <f aca="false" ca="false" dt2D="false" dtr="false" t="normal">+(J385*11.55+K385*23.1)*12*30-'[1]Приложение №1'!$S$415-'[4]Приложение №1'!$S$269-'[3]Приложение №1'!$S$458</f>
        <v>#REF!</v>
      </c>
      <c r="Z385" s="74" t="n"/>
      <c r="AA385" s="74" t="n">
        <f aca="false" ca="false" dt2D="false" dtr="false" t="normal">SUM(AB385:AP385)</f>
        <v>4989668.80817924</v>
      </c>
      <c r="AB385" s="74" t="n">
        <v>0</v>
      </c>
      <c r="AC385" s="74" t="n">
        <v>0</v>
      </c>
      <c r="AD385" s="74" t="n">
        <v>0</v>
      </c>
      <c r="AE385" s="74" t="n">
        <v>4199285.31</v>
      </c>
      <c r="AF385" s="74" t="n">
        <v>0</v>
      </c>
      <c r="AG385" s="74" t="n">
        <v>0</v>
      </c>
      <c r="AH385" s="74" t="n">
        <v>0</v>
      </c>
      <c r="AI385" s="74" t="n">
        <v>0</v>
      </c>
      <c r="AJ385" s="74" t="n">
        <v>0</v>
      </c>
      <c r="AK385" s="74" t="n">
        <v>0</v>
      </c>
      <c r="AL385" s="74" t="n">
        <v>0</v>
      </c>
      <c r="AM385" s="74" t="n">
        <v>0</v>
      </c>
      <c r="AN385" s="74" t="n">
        <v>648656.9453</v>
      </c>
      <c r="AO385" s="74" t="n">
        <v>49896.6881</v>
      </c>
      <c r="AP385" s="74" t="n">
        <v>91829.86477924</v>
      </c>
      <c r="AQ385" s="5" t="n">
        <f aca="false" ca="false" dt2D="false" dtr="false" t="normal">COUNTIF(AB385:AM385, "&gt;0")</f>
        <v>1</v>
      </c>
    </row>
    <row customHeight="true" ht="12.75" outlineLevel="0" r="386">
      <c r="A386" s="67" t="n">
        <f aca="false" ca="false" dt2D="false" dtr="false" t="normal">+A385+1</f>
        <v>373</v>
      </c>
      <c r="B386" s="67" t="n">
        <f aca="false" ca="false" dt2D="false" dtr="false" t="normal">+B385+1</f>
        <v>202</v>
      </c>
      <c r="C386" s="68" t="s">
        <v>122</v>
      </c>
      <c r="D386" s="67" t="s">
        <v>498</v>
      </c>
      <c r="E386" s="69" t="s">
        <v>83</v>
      </c>
      <c r="F386" s="70" t="s">
        <v>58</v>
      </c>
      <c r="G386" s="70" t="n">
        <v>5</v>
      </c>
      <c r="H386" s="70" t="n">
        <v>6</v>
      </c>
      <c r="I386" s="69" t="n">
        <v>6214.74</v>
      </c>
      <c r="J386" s="69" t="n">
        <v>6097.04</v>
      </c>
      <c r="K386" s="69" t="n">
        <v>117.7</v>
      </c>
      <c r="L386" s="71" t="n">
        <v>283</v>
      </c>
      <c r="M386" s="72" t="n">
        <v>11920119.91</v>
      </c>
      <c r="N386" s="72" t="n"/>
      <c r="O386" s="72" t="n">
        <v>0</v>
      </c>
      <c r="P386" s="72" t="n">
        <v>0</v>
      </c>
      <c r="Q386" s="72" t="n">
        <v>746024.76</v>
      </c>
      <c r="R386" s="72" t="n">
        <v>11174095.15</v>
      </c>
      <c r="S386" s="72" t="n">
        <v>0</v>
      </c>
      <c r="T386" s="69" t="n">
        <v>1553.16</v>
      </c>
      <c r="U386" s="69" t="n">
        <v>1918.04</v>
      </c>
      <c r="V386" s="70" t="n">
        <v>2026</v>
      </c>
      <c r="W386" s="74" t="n"/>
      <c r="X386" s="74" t="n">
        <f aca="false" ca="false" dt2D="false" dtr="false" t="normal">+(J386*11.55+K386*23.1)*12*0.85</f>
        <v>746024.7564</v>
      </c>
      <c r="Y386" s="74" t="e">
        <f aca="false" ca="false" dt2D="false" dtr="false" t="normal">+(J386*11.55+K386*23.1)*12*30-'[4]Приложение №1'!$S$271-'[3]Приложение №1'!$S$464</f>
        <v>#REF!</v>
      </c>
      <c r="Z386" s="74" t="n"/>
      <c r="AA386" s="74" t="n">
        <f aca="false" ca="false" dt2D="false" dtr="false" t="normal">SUM(AB386:AP386)</f>
        <v>11920119.90726666</v>
      </c>
      <c r="AB386" s="74" t="n">
        <v>0</v>
      </c>
      <c r="AC386" s="74" t="n">
        <v>7136010.72</v>
      </c>
      <c r="AD386" s="74" t="n">
        <v>0</v>
      </c>
      <c r="AE386" s="74" t="n">
        <v>0</v>
      </c>
      <c r="AF386" s="74" t="n">
        <v>2516457.44</v>
      </c>
      <c r="AG386" s="74" t="n">
        <v>0</v>
      </c>
      <c r="AH386" s="74" t="n">
        <v>0</v>
      </c>
      <c r="AI386" s="74" t="n">
        <v>0</v>
      </c>
      <c r="AJ386" s="74" t="n">
        <v>0</v>
      </c>
      <c r="AK386" s="74" t="n">
        <v>0</v>
      </c>
      <c r="AL386" s="74" t="n">
        <v>0</v>
      </c>
      <c r="AM386" s="74" t="n">
        <v>0</v>
      </c>
      <c r="AN386" s="74" t="n">
        <v>1937370.619</v>
      </c>
      <c r="AO386" s="74" t="n">
        <v>119201.1991</v>
      </c>
      <c r="AP386" s="74" t="n">
        <v>211079.92916666</v>
      </c>
      <c r="AQ386" s="5" t="n">
        <f aca="false" ca="false" dt2D="false" dtr="false" t="normal">COUNTIF(AB386:AM386, "&gt;0")</f>
        <v>2</v>
      </c>
    </row>
    <row customHeight="true" ht="12.75" outlineLevel="0" r="387">
      <c r="A387" s="67" t="n">
        <f aca="false" ca="false" dt2D="false" dtr="false" t="normal">+A386+1</f>
        <v>374</v>
      </c>
      <c r="B387" s="67" t="n">
        <f aca="false" ca="false" dt2D="false" dtr="false" t="normal">+B386+1</f>
        <v>203</v>
      </c>
      <c r="C387" s="68" t="s">
        <v>122</v>
      </c>
      <c r="D387" s="67" t="s">
        <v>499</v>
      </c>
      <c r="E387" s="69" t="s">
        <v>134</v>
      </c>
      <c r="F387" s="70" t="s">
        <v>58</v>
      </c>
      <c r="G387" s="70" t="n">
        <v>4</v>
      </c>
      <c r="H387" s="70" t="n">
        <v>3</v>
      </c>
      <c r="I387" s="69" t="n">
        <v>1982.65</v>
      </c>
      <c r="J387" s="69" t="n">
        <v>1482.45</v>
      </c>
      <c r="K387" s="69" t="n">
        <v>500.2</v>
      </c>
      <c r="L387" s="71" t="n">
        <v>43</v>
      </c>
      <c r="M387" s="72" t="n">
        <v>23427210.51</v>
      </c>
      <c r="N387" s="72" t="n"/>
      <c r="O387" s="72" t="n">
        <v>1425949.84</v>
      </c>
      <c r="P387" s="72" t="n">
        <v>0</v>
      </c>
      <c r="Q387" s="72" t="n">
        <v>443760.98</v>
      </c>
      <c r="R387" s="72" t="n">
        <v>10323690.3</v>
      </c>
      <c r="S387" s="72" t="n">
        <v>11233809.39</v>
      </c>
      <c r="T387" s="69" t="n">
        <v>10173.92</v>
      </c>
      <c r="U387" s="69" t="n">
        <v>11816.11</v>
      </c>
      <c r="V387" s="70" t="n">
        <v>2026</v>
      </c>
      <c r="W387" s="74" t="n">
        <v>151256.42</v>
      </c>
      <c r="X387" s="74" t="n">
        <f aca="false" ca="false" dt2D="false" dtr="false" t="normal">+(J387*11.55+K387*23.1)*12*0.85</f>
        <v>292504.5585</v>
      </c>
      <c r="Y387" s="74" t="n">
        <f aca="false" ca="false" dt2D="false" dtr="false" t="normal">+(J387*11.55+K387*23.1)*12*30</f>
        <v>10323690.3</v>
      </c>
      <c r="Z387" s="74" t="n"/>
      <c r="AA387" s="74" t="n">
        <f aca="false" ca="false" dt2D="false" dtr="false" t="normal">SUM(AB387:AP387)</f>
        <v>23427210.5072586</v>
      </c>
      <c r="AB387" s="74" t="n">
        <v>0</v>
      </c>
      <c r="AC387" s="74" t="n">
        <v>0</v>
      </c>
      <c r="AD387" s="74" t="n">
        <v>0</v>
      </c>
      <c r="AE387" s="74" t="n">
        <v>0</v>
      </c>
      <c r="AF387" s="74" t="n">
        <v>802809.83</v>
      </c>
      <c r="AG387" s="74" t="n">
        <v>0</v>
      </c>
      <c r="AH387" s="74" t="n">
        <v>0</v>
      </c>
      <c r="AI387" s="74" t="n">
        <v>0</v>
      </c>
      <c r="AJ387" s="74" t="n">
        <v>0</v>
      </c>
      <c r="AK387" s="74" t="n">
        <v>0</v>
      </c>
      <c r="AL387" s="74" t="n">
        <v>13605001.46</v>
      </c>
      <c r="AM387" s="74" t="n">
        <v>5763512.91</v>
      </c>
      <c r="AN387" s="74" t="n">
        <v>2580508.196</v>
      </c>
      <c r="AO387" s="74" t="n">
        <v>234272.105</v>
      </c>
      <c r="AP387" s="74" t="n">
        <v>441106.0062586</v>
      </c>
      <c r="AQ387" s="5" t="n">
        <f aca="false" ca="false" dt2D="false" dtr="false" t="normal">COUNTIF(AB387:AM387, "&gt;0")</f>
        <v>3</v>
      </c>
    </row>
    <row customHeight="true" ht="12.75" outlineLevel="0" r="388">
      <c r="A388" s="67" t="n">
        <f aca="false" ca="false" dt2D="false" dtr="false" t="normal">+A387+1</f>
        <v>375</v>
      </c>
      <c r="B388" s="67" t="n">
        <f aca="false" ca="false" dt2D="false" dtr="false" t="normal">+B387+1</f>
        <v>204</v>
      </c>
      <c r="C388" s="68" t="s">
        <v>122</v>
      </c>
      <c r="D388" s="67" t="s">
        <v>500</v>
      </c>
      <c r="E388" s="69" t="s">
        <v>397</v>
      </c>
      <c r="F388" s="70" t="s">
        <v>58</v>
      </c>
      <c r="G388" s="70" t="n">
        <v>5</v>
      </c>
      <c r="H388" s="70" t="n">
        <v>4</v>
      </c>
      <c r="I388" s="69" t="n">
        <v>3062.6</v>
      </c>
      <c r="J388" s="69" t="n">
        <v>3062.6</v>
      </c>
      <c r="K388" s="69" t="n">
        <v>0</v>
      </c>
      <c r="L388" s="71" t="n">
        <v>123</v>
      </c>
      <c r="M388" s="72" t="n">
        <v>24129459.75</v>
      </c>
      <c r="N388" s="72" t="n"/>
      <c r="O388" s="72" t="n">
        <v>2884663.78</v>
      </c>
      <c r="P388" s="72" t="n">
        <v>0</v>
      </c>
      <c r="Q388" s="72" t="n">
        <v>360804.91</v>
      </c>
      <c r="R388" s="72" t="n">
        <v>8472475.12</v>
      </c>
      <c r="S388" s="72" t="n">
        <v>12411515.95</v>
      </c>
      <c r="T388" s="69" t="n">
        <v>6862.03</v>
      </c>
      <c r="U388" s="69" t="n">
        <v>7878.75</v>
      </c>
      <c r="V388" s="70" t="n">
        <v>2026</v>
      </c>
      <c r="W388" s="74" t="n"/>
      <c r="X388" s="74" t="n">
        <f aca="false" ca="false" dt2D="false" dtr="false" t="normal">+(J388*11.55+K388*23.1)*12*0.85</f>
        <v>360804.90599999996</v>
      </c>
      <c r="Y388" s="74" t="e">
        <f aca="false" ca="false" dt2D="false" dtr="false" t="normal">+(J388*11.55+K388*23.1)*12*30-'[9]Приложение №1'!$S$100-'[9]Приложение №1'!$S$237-'[9]Приложение №1'!$S$810</f>
        <v>#REF!</v>
      </c>
      <c r="Z388" s="74" t="n"/>
      <c r="AA388" s="74" t="n">
        <f aca="false" ca="false" dt2D="false" dtr="false" t="normal">SUM(AB388:AP388)</f>
        <v>24129459.7528985</v>
      </c>
      <c r="AB388" s="74" t="n">
        <v>0</v>
      </c>
      <c r="AC388" s="74" t="n">
        <v>0</v>
      </c>
      <c r="AD388" s="74" t="n">
        <v>0</v>
      </c>
      <c r="AE388" s="74" t="n">
        <v>0</v>
      </c>
      <c r="AF388" s="74" t="n">
        <v>0</v>
      </c>
      <c r="AG388" s="74" t="n">
        <v>0</v>
      </c>
      <c r="AH388" s="74" t="n">
        <v>0</v>
      </c>
      <c r="AI388" s="74" t="n">
        <v>0</v>
      </c>
      <c r="AJ388" s="74" t="n">
        <v>0</v>
      </c>
      <c r="AK388" s="74" t="n">
        <v>0</v>
      </c>
      <c r="AL388" s="74" t="n">
        <v>21015649.49</v>
      </c>
      <c r="AM388" s="74" t="n">
        <v>0</v>
      </c>
      <c r="AN388" s="74" t="n">
        <v>2412945.975</v>
      </c>
      <c r="AO388" s="74" t="n">
        <v>241294.5975</v>
      </c>
      <c r="AP388" s="74" t="n">
        <v>459569.6903985</v>
      </c>
      <c r="AQ388" s="5" t="n">
        <f aca="false" ca="false" dt2D="false" dtr="false" t="normal">COUNTIF(AB388:AM388, "&gt;0")</f>
        <v>1</v>
      </c>
    </row>
    <row customHeight="true" ht="12.75" outlineLevel="0" r="389">
      <c r="A389" s="67" t="n">
        <f aca="false" ca="false" dt2D="false" dtr="false" t="normal">+A388+1</f>
        <v>376</v>
      </c>
      <c r="B389" s="67" t="n">
        <f aca="false" ca="false" dt2D="false" dtr="false" t="normal">+B388+1</f>
        <v>205</v>
      </c>
      <c r="C389" s="68" t="s">
        <v>122</v>
      </c>
      <c r="D389" s="67" t="s">
        <v>501</v>
      </c>
      <c r="E389" s="69" t="s">
        <v>74</v>
      </c>
      <c r="F389" s="70" t="s">
        <v>58</v>
      </c>
      <c r="G389" s="70" t="n">
        <v>4</v>
      </c>
      <c r="H389" s="70" t="n">
        <v>2</v>
      </c>
      <c r="I389" s="69" t="n">
        <v>1560</v>
      </c>
      <c r="J389" s="69" t="n">
        <v>1560</v>
      </c>
      <c r="K389" s="69" t="n">
        <v>0</v>
      </c>
      <c r="L389" s="71" t="n">
        <v>69</v>
      </c>
      <c r="M389" s="72" t="n">
        <v>935485.2</v>
      </c>
      <c r="N389" s="72" t="n"/>
      <c r="O389" s="72" t="n">
        <v>0</v>
      </c>
      <c r="P389" s="72" t="n">
        <v>0</v>
      </c>
      <c r="Q389" s="72" t="n">
        <v>935485.2</v>
      </c>
      <c r="R389" s="72" t="n">
        <v>0</v>
      </c>
      <c r="S389" s="72" t="n">
        <v>0</v>
      </c>
      <c r="T389" s="69" t="n">
        <v>404.92</v>
      </c>
      <c r="U389" s="69" t="n">
        <v>599.67</v>
      </c>
      <c r="V389" s="70" t="n">
        <v>2026</v>
      </c>
      <c r="W389" s="74" t="n">
        <v>866673.17</v>
      </c>
      <c r="X389" s="74" t="n">
        <f aca="false" ca="false" dt2D="false" dtr="false" t="normal">+(J389*11.55+K389*23.1)*12*0.85</f>
        <v>183783.6</v>
      </c>
      <c r="Y389" s="74" t="n">
        <f aca="false" ca="false" dt2D="false" dtr="false" t="normal">+(J389*11.55+K389*23.1)*12*30</f>
        <v>6486480</v>
      </c>
      <c r="Z389" s="74" t="n"/>
      <c r="AA389" s="74" t="n">
        <f aca="false" ca="false" dt2D="false" dtr="false" t="normal">SUM(AB389:AP389)</f>
        <v>935485.1964631999</v>
      </c>
      <c r="AB389" s="74" t="n">
        <v>0</v>
      </c>
      <c r="AC389" s="74" t="n">
        <v>0</v>
      </c>
      <c r="AD389" s="74" t="n">
        <v>0</v>
      </c>
      <c r="AE389" s="74" t="n">
        <v>0</v>
      </c>
      <c r="AF389" s="74" t="n">
        <v>631671.41</v>
      </c>
      <c r="AG389" s="74" t="n">
        <v>0</v>
      </c>
      <c r="AH389" s="74" t="n">
        <v>0</v>
      </c>
      <c r="AI389" s="74" t="n">
        <v>0</v>
      </c>
      <c r="AJ389" s="74" t="n">
        <v>0</v>
      </c>
      <c r="AK389" s="74" t="n">
        <v>0</v>
      </c>
      <c r="AL389" s="74" t="n">
        <v>0</v>
      </c>
      <c r="AM389" s="74" t="n">
        <v>0</v>
      </c>
      <c r="AN389" s="74" t="n">
        <v>280645.56</v>
      </c>
      <c r="AO389" s="74" t="n">
        <v>9354.852</v>
      </c>
      <c r="AP389" s="74" t="n">
        <v>13813.3744632</v>
      </c>
      <c r="AQ389" s="5" t="n">
        <f aca="false" ca="false" dt2D="false" dtr="false" t="normal">COUNTIF(AB389:AM389, "&gt;0")</f>
        <v>1</v>
      </c>
    </row>
    <row customHeight="true" ht="12.75" outlineLevel="0" r="390">
      <c r="A390" s="67" t="n">
        <f aca="false" ca="false" dt2D="false" dtr="false" t="normal">+A389+1</f>
        <v>377</v>
      </c>
      <c r="B390" s="67" t="n">
        <f aca="false" ca="false" dt2D="false" dtr="false" t="normal">+B389+1</f>
        <v>206</v>
      </c>
      <c r="C390" s="68" t="s">
        <v>122</v>
      </c>
      <c r="D390" s="67" t="s">
        <v>502</v>
      </c>
      <c r="E390" s="69" t="s">
        <v>105</v>
      </c>
      <c r="F390" s="70" t="s">
        <v>58</v>
      </c>
      <c r="G390" s="70" t="n">
        <v>5</v>
      </c>
      <c r="H390" s="70" t="n">
        <v>2</v>
      </c>
      <c r="I390" s="69" t="n">
        <v>1516.6</v>
      </c>
      <c r="J390" s="69" t="n">
        <v>1516.6</v>
      </c>
      <c r="K390" s="69" t="n">
        <v>0</v>
      </c>
      <c r="L390" s="71" t="n">
        <v>73</v>
      </c>
      <c r="M390" s="72" t="n">
        <v>909459.52</v>
      </c>
      <c r="N390" s="72" t="n"/>
      <c r="O390" s="72" t="n">
        <v>0</v>
      </c>
      <c r="P390" s="72" t="n">
        <v>0</v>
      </c>
      <c r="Q390" s="72" t="n">
        <v>909459.52</v>
      </c>
      <c r="R390" s="72" t="n">
        <v>0</v>
      </c>
      <c r="S390" s="72" t="n">
        <v>0</v>
      </c>
      <c r="T390" s="69" t="n">
        <v>404.92</v>
      </c>
      <c r="U390" s="69" t="n">
        <v>599.67</v>
      </c>
      <c r="V390" s="70" t="n">
        <v>2026</v>
      </c>
      <c r="W390" s="74" t="n">
        <v>861988.38</v>
      </c>
      <c r="X390" s="74" t="n">
        <f aca="false" ca="false" dt2D="false" dtr="false" t="normal">+(J390*11.55+K390*23.1)*12*0.85</f>
        <v>178670.646</v>
      </c>
      <c r="Y390" s="74" t="n">
        <f aca="false" ca="false" dt2D="false" dtr="false" t="normal">+(J390*11.55+K390*23.1)*12*30</f>
        <v>6306022.800000001</v>
      </c>
      <c r="Z390" s="74" t="n"/>
      <c r="AA390" s="74" t="n">
        <f aca="false" ca="false" dt2D="false" dtr="false" t="normal">SUM(AB390:AP390)</f>
        <v>909459.52047232</v>
      </c>
      <c r="AB390" s="74" t="n">
        <v>0</v>
      </c>
      <c r="AC390" s="74" t="n">
        <v>0</v>
      </c>
      <c r="AD390" s="74" t="n">
        <v>0</v>
      </c>
      <c r="AE390" s="74" t="n">
        <v>0</v>
      </c>
      <c r="AF390" s="74" t="n">
        <v>614097.99</v>
      </c>
      <c r="AG390" s="74" t="n">
        <v>0</v>
      </c>
      <c r="AH390" s="74" t="n">
        <v>0</v>
      </c>
      <c r="AI390" s="74" t="n">
        <v>0</v>
      </c>
      <c r="AJ390" s="74" t="n">
        <v>0</v>
      </c>
      <c r="AK390" s="74" t="n">
        <v>0</v>
      </c>
      <c r="AL390" s="74" t="n">
        <v>0</v>
      </c>
      <c r="AM390" s="74" t="n">
        <v>0</v>
      </c>
      <c r="AN390" s="74" t="n">
        <v>272837.856</v>
      </c>
      <c r="AO390" s="74" t="n">
        <v>9094.5952</v>
      </c>
      <c r="AP390" s="74" t="n">
        <v>13429.07927232</v>
      </c>
      <c r="AQ390" s="5" t="n">
        <f aca="false" ca="false" dt2D="false" dtr="false" t="normal">COUNTIF(AB390:AM390, "&gt;0")</f>
        <v>1</v>
      </c>
    </row>
    <row customHeight="true" ht="12.75" outlineLevel="0" r="391">
      <c r="A391" s="67" t="n">
        <f aca="false" ca="false" dt2D="false" dtr="false" t="normal">+A390+1</f>
        <v>378</v>
      </c>
      <c r="B391" s="67" t="n">
        <f aca="false" ca="false" dt2D="false" dtr="false" t="normal">+B390+1</f>
        <v>207</v>
      </c>
      <c r="C391" s="68" t="s">
        <v>122</v>
      </c>
      <c r="D391" s="67" t="s">
        <v>503</v>
      </c>
      <c r="E391" s="69" t="s">
        <v>107</v>
      </c>
      <c r="F391" s="70" t="s">
        <v>58</v>
      </c>
      <c r="G391" s="70" t="n">
        <v>5</v>
      </c>
      <c r="H391" s="70" t="n">
        <v>2</v>
      </c>
      <c r="I391" s="69" t="n">
        <v>1573</v>
      </c>
      <c r="J391" s="69" t="n">
        <v>1573</v>
      </c>
      <c r="K391" s="69" t="n">
        <v>0</v>
      </c>
      <c r="L391" s="71" t="n">
        <v>61</v>
      </c>
      <c r="M391" s="72" t="n">
        <v>943280.91</v>
      </c>
      <c r="N391" s="72" t="n"/>
      <c r="O391" s="72" t="n">
        <v>0</v>
      </c>
      <c r="P391" s="72" t="n">
        <v>0</v>
      </c>
      <c r="Q391" s="72" t="n">
        <v>943280.91</v>
      </c>
      <c r="R391" s="72" t="n">
        <v>0</v>
      </c>
      <c r="S391" s="72" t="n">
        <v>0</v>
      </c>
      <c r="T391" s="69" t="n">
        <v>404.92</v>
      </c>
      <c r="U391" s="69" t="n">
        <v>599.67</v>
      </c>
      <c r="V391" s="70" t="n">
        <v>2026</v>
      </c>
      <c r="W391" s="74" t="n">
        <v>961391.06</v>
      </c>
      <c r="X391" s="74" t="n">
        <f aca="false" ca="false" dt2D="false" dtr="false" t="normal">+(J391*11.55+K391*23.1)*12*0.85</f>
        <v>185315.13</v>
      </c>
      <c r="Y391" s="74" t="n">
        <f aca="false" ca="false" dt2D="false" dtr="false" t="normal">+(J391*11.55+K391*23.1)*12*30</f>
        <v>6540534.000000001</v>
      </c>
      <c r="Z391" s="74" t="n"/>
      <c r="AA391" s="74" t="n">
        <f aca="false" ca="false" dt2D="false" dtr="false" t="normal">SUM(AB391:AP391)</f>
        <v>943280.9080170599</v>
      </c>
      <c r="AB391" s="74" t="n">
        <v>0</v>
      </c>
      <c r="AC391" s="74" t="n">
        <v>0</v>
      </c>
      <c r="AD391" s="74" t="n">
        <v>0</v>
      </c>
      <c r="AE391" s="74" t="n">
        <v>0</v>
      </c>
      <c r="AF391" s="74" t="n">
        <v>636935.34</v>
      </c>
      <c r="AG391" s="74" t="n">
        <v>0</v>
      </c>
      <c r="AH391" s="74" t="n">
        <v>0</v>
      </c>
      <c r="AI391" s="74" t="n">
        <v>0</v>
      </c>
      <c r="AJ391" s="74" t="n">
        <v>0</v>
      </c>
      <c r="AK391" s="74" t="n">
        <v>0</v>
      </c>
      <c r="AL391" s="74" t="n">
        <v>0</v>
      </c>
      <c r="AM391" s="74" t="n">
        <v>0</v>
      </c>
      <c r="AN391" s="74" t="n">
        <v>282984.273</v>
      </c>
      <c r="AO391" s="74" t="n">
        <v>9432.8091</v>
      </c>
      <c r="AP391" s="74" t="n">
        <v>13928.48591706</v>
      </c>
      <c r="AQ391" s="5" t="n">
        <f aca="false" ca="false" dt2D="false" dtr="false" t="normal">COUNTIF(AB391:AM391, "&gt;0")</f>
        <v>1</v>
      </c>
    </row>
    <row customHeight="true" ht="12.75" outlineLevel="0" r="392">
      <c r="A392" s="67" t="n">
        <f aca="false" ca="false" dt2D="false" dtr="false" t="normal">+A391+1</f>
        <v>379</v>
      </c>
      <c r="B392" s="67" t="n">
        <f aca="false" ca="false" dt2D="false" dtr="false" t="normal">+B391+1</f>
        <v>208</v>
      </c>
      <c r="C392" s="68" t="s">
        <v>122</v>
      </c>
      <c r="D392" s="67" t="s">
        <v>504</v>
      </c>
      <c r="E392" s="69" t="s">
        <v>68</v>
      </c>
      <c r="F392" s="70" t="s">
        <v>58</v>
      </c>
      <c r="G392" s="70" t="n">
        <v>5</v>
      </c>
      <c r="H392" s="70" t="n">
        <v>2</v>
      </c>
      <c r="I392" s="69" t="n">
        <v>1615.2</v>
      </c>
      <c r="J392" s="69" t="n">
        <v>1615.2</v>
      </c>
      <c r="K392" s="69" t="n">
        <v>0</v>
      </c>
      <c r="L392" s="71" t="n">
        <v>70</v>
      </c>
      <c r="M392" s="72" t="n">
        <v>968586.98</v>
      </c>
      <c r="N392" s="72" t="n"/>
      <c r="O392" s="72" t="n">
        <v>0</v>
      </c>
      <c r="P392" s="72" t="n">
        <v>0</v>
      </c>
      <c r="Q392" s="72" t="n">
        <v>968586.98</v>
      </c>
      <c r="R392" s="72" t="n">
        <v>0</v>
      </c>
      <c r="S392" s="72" t="n">
        <v>0</v>
      </c>
      <c r="T392" s="69" t="n">
        <v>404.92</v>
      </c>
      <c r="U392" s="69" t="n">
        <v>599.67</v>
      </c>
      <c r="V392" s="70" t="n">
        <v>2026</v>
      </c>
      <c r="W392" s="74" t="n">
        <v>827633.2</v>
      </c>
      <c r="X392" s="74" t="n">
        <f aca="false" ca="false" dt2D="false" dtr="false" t="normal">+(J392*11.55+K392*23.1)*12*0.85</f>
        <v>190286.71200000003</v>
      </c>
      <c r="Y392" s="74" t="n">
        <f aca="false" ca="false" dt2D="false" dtr="false" t="normal">+(J392*11.55+K392*23.1)*12*30</f>
        <v>6716001.600000001</v>
      </c>
      <c r="Z392" s="74" t="n"/>
      <c r="AA392" s="74" t="n">
        <f aca="false" ca="false" dt2D="false" dtr="false" t="normal">SUM(AB392:AP392)</f>
        <v>968586.9791466799</v>
      </c>
      <c r="AB392" s="74" t="n">
        <v>0</v>
      </c>
      <c r="AC392" s="74" t="n">
        <v>0</v>
      </c>
      <c r="AD392" s="74" t="n">
        <v>0</v>
      </c>
      <c r="AE392" s="74" t="n">
        <v>0</v>
      </c>
      <c r="AF392" s="74" t="n">
        <v>654022.86</v>
      </c>
      <c r="AG392" s="74" t="n">
        <v>0</v>
      </c>
      <c r="AH392" s="74" t="n">
        <v>0</v>
      </c>
      <c r="AI392" s="74" t="n">
        <v>0</v>
      </c>
      <c r="AJ392" s="74" t="n">
        <v>0</v>
      </c>
      <c r="AK392" s="74" t="n">
        <v>0</v>
      </c>
      <c r="AL392" s="74" t="n">
        <v>0</v>
      </c>
      <c r="AM392" s="74" t="n">
        <v>0</v>
      </c>
      <c r="AN392" s="74" t="n">
        <v>290576.094</v>
      </c>
      <c r="AO392" s="74" t="n">
        <v>9685.8698</v>
      </c>
      <c r="AP392" s="74" t="n">
        <v>14302.15534668</v>
      </c>
      <c r="AQ392" s="5" t="n">
        <f aca="false" ca="false" dt2D="false" dtr="false" t="normal">COUNTIF(AB392:AM392, "&gt;0")</f>
        <v>1</v>
      </c>
    </row>
    <row customHeight="true" ht="12.75" outlineLevel="0" r="393">
      <c r="A393" s="67" t="n">
        <f aca="false" ca="false" dt2D="false" dtr="false" t="normal">+A392+1</f>
        <v>380</v>
      </c>
      <c r="B393" s="67" t="n">
        <f aca="false" ca="false" dt2D="false" dtr="false" t="normal">+B392+1</f>
        <v>209</v>
      </c>
      <c r="C393" s="68" t="s">
        <v>122</v>
      </c>
      <c r="D393" s="67" t="s">
        <v>505</v>
      </c>
      <c r="E393" s="69" t="s">
        <v>61</v>
      </c>
      <c r="F393" s="70" t="s">
        <v>58</v>
      </c>
      <c r="G393" s="70" t="n">
        <v>6</v>
      </c>
      <c r="H393" s="70" t="n">
        <v>2</v>
      </c>
      <c r="I393" s="69" t="n">
        <v>2679.9</v>
      </c>
      <c r="J393" s="69" t="n">
        <v>2679.9</v>
      </c>
      <c r="K393" s="69" t="n">
        <v>0</v>
      </c>
      <c r="L393" s="71" t="n">
        <v>97</v>
      </c>
      <c r="M393" s="72" t="n">
        <v>1607055.63</v>
      </c>
      <c r="N393" s="72" t="n"/>
      <c r="O393" s="72" t="n">
        <v>0</v>
      </c>
      <c r="P393" s="72" t="n">
        <v>0</v>
      </c>
      <c r="Q393" s="72" t="n">
        <v>1607055.63</v>
      </c>
      <c r="R393" s="72" t="n">
        <v>0</v>
      </c>
      <c r="S393" s="72" t="n">
        <v>0</v>
      </c>
      <c r="T393" s="69" t="n">
        <v>404.92</v>
      </c>
      <c r="U393" s="69" t="n">
        <v>599.67</v>
      </c>
      <c r="V393" s="70" t="n">
        <v>2026</v>
      </c>
      <c r="W393" s="74" t="n">
        <v>1623019.83</v>
      </c>
      <c r="X393" s="74" t="n">
        <f aca="false" ca="false" dt2D="false" dtr="false" t="normal">+(J393*11.55+K393*23.1)*12*0.85</f>
        <v>315719.01900000003</v>
      </c>
      <c r="Y393" s="74" t="n">
        <f aca="false" ca="false" dt2D="false" dtr="false" t="normal">+(J393*11.55+K393*23.1)*12*30</f>
        <v>11143024.200000001</v>
      </c>
      <c r="Z393" s="74" t="n"/>
      <c r="AA393" s="74" t="n">
        <f aca="false" ca="false" dt2D="false" dtr="false" t="normal">SUM(AB393:AP393)</f>
        <v>1607055.6287325802</v>
      </c>
      <c r="AB393" s="74" t="n">
        <v>0</v>
      </c>
      <c r="AC393" s="74" t="n">
        <v>0</v>
      </c>
      <c r="AD393" s="74" t="n">
        <v>0</v>
      </c>
      <c r="AE393" s="74" t="n">
        <v>0</v>
      </c>
      <c r="AF393" s="74" t="n">
        <v>1085138.6</v>
      </c>
      <c r="AG393" s="74" t="n">
        <v>0</v>
      </c>
      <c r="AH393" s="74" t="n">
        <v>0</v>
      </c>
      <c r="AI393" s="74" t="n">
        <v>0</v>
      </c>
      <c r="AJ393" s="74" t="n">
        <v>0</v>
      </c>
      <c r="AK393" s="74" t="n">
        <v>0</v>
      </c>
      <c r="AL393" s="74" t="n">
        <v>0</v>
      </c>
      <c r="AM393" s="74" t="n">
        <v>0</v>
      </c>
      <c r="AN393" s="74" t="n">
        <v>482116.689</v>
      </c>
      <c r="AO393" s="74" t="n">
        <v>16070.5563</v>
      </c>
      <c r="AP393" s="74" t="n">
        <v>23729.78343258</v>
      </c>
      <c r="AQ393" s="5" t="n">
        <f aca="false" ca="false" dt2D="false" dtr="false" t="normal">COUNTIF(AB393:AM393, "&gt;0")</f>
        <v>1</v>
      </c>
    </row>
    <row customHeight="true" ht="12.75" outlineLevel="0" r="394">
      <c r="A394" s="67" t="n">
        <f aca="false" ca="false" dt2D="false" dtr="false" t="normal">+A393+1</f>
        <v>381</v>
      </c>
      <c r="B394" s="67" t="n">
        <f aca="false" ca="false" dt2D="false" dtr="false" t="normal">+B393+1</f>
        <v>210</v>
      </c>
      <c r="C394" s="68" t="s">
        <v>122</v>
      </c>
      <c r="D394" s="67" t="s">
        <v>506</v>
      </c>
      <c r="E394" s="69" t="s">
        <v>61</v>
      </c>
      <c r="F394" s="70" t="s">
        <v>58</v>
      </c>
      <c r="G394" s="70" t="n">
        <v>5</v>
      </c>
      <c r="H394" s="70" t="n">
        <v>2</v>
      </c>
      <c r="I394" s="69" t="n">
        <v>2220.1</v>
      </c>
      <c r="J394" s="69" t="n">
        <v>2220.1</v>
      </c>
      <c r="K394" s="69" t="n">
        <v>0</v>
      </c>
      <c r="L394" s="71" t="n">
        <v>105</v>
      </c>
      <c r="M394" s="72" t="n">
        <v>1331327.37</v>
      </c>
      <c r="N394" s="72" t="n"/>
      <c r="O394" s="72" t="n">
        <v>0</v>
      </c>
      <c r="P394" s="72" t="n">
        <v>0</v>
      </c>
      <c r="Q394" s="72" t="n">
        <v>1331327.37</v>
      </c>
      <c r="R394" s="72" t="n">
        <v>0</v>
      </c>
      <c r="S394" s="72" t="n">
        <v>0</v>
      </c>
      <c r="T394" s="69" t="n">
        <v>404.92</v>
      </c>
      <c r="U394" s="69" t="n">
        <v>599.67</v>
      </c>
      <c r="V394" s="70" t="n">
        <v>2026</v>
      </c>
      <c r="W394" s="74" t="n">
        <v>1425837.23</v>
      </c>
      <c r="X394" s="74" t="n">
        <f aca="false" ca="false" dt2D="false" dtr="false" t="normal">+(J394*11.55+K394*23.1)*12*0.85</f>
        <v>261549.98099999997</v>
      </c>
      <c r="Y394" s="74" t="n">
        <f aca="false" ca="false" dt2D="false" dtr="false" t="normal">+(J394*11.55+K394*23.1)*12*30</f>
        <v>9231175.799999999</v>
      </c>
      <c r="Z394" s="74" t="n"/>
      <c r="AA394" s="74" t="n">
        <f aca="false" ca="false" dt2D="false" dtr="false" t="normal">SUM(AB394:AP394)</f>
        <v>1331327.37464542</v>
      </c>
      <c r="AB394" s="74" t="n">
        <v>0</v>
      </c>
      <c r="AC394" s="74" t="n">
        <v>0</v>
      </c>
      <c r="AD394" s="74" t="n">
        <v>0</v>
      </c>
      <c r="AE394" s="74" t="n">
        <v>0</v>
      </c>
      <c r="AF394" s="74" t="n">
        <v>898957.51</v>
      </c>
      <c r="AG394" s="74" t="n">
        <v>0</v>
      </c>
      <c r="AH394" s="74" t="n">
        <v>0</v>
      </c>
      <c r="AI394" s="74" t="n">
        <v>0</v>
      </c>
      <c r="AJ394" s="74" t="n">
        <v>0</v>
      </c>
      <c r="AK394" s="74" t="n">
        <v>0</v>
      </c>
      <c r="AL394" s="74" t="n">
        <v>0</v>
      </c>
      <c r="AM394" s="74" t="n">
        <v>0</v>
      </c>
      <c r="AN394" s="74" t="n">
        <v>399398.211</v>
      </c>
      <c r="AO394" s="74" t="n">
        <v>13313.2737</v>
      </c>
      <c r="AP394" s="74" t="n">
        <v>19658.37994542</v>
      </c>
      <c r="AQ394" s="5" t="n">
        <f aca="false" ca="false" dt2D="false" dtr="false" t="normal">COUNTIF(AB394:AM394, "&gt;0")</f>
        <v>1</v>
      </c>
    </row>
    <row customHeight="true" ht="12.75" outlineLevel="0" r="395">
      <c r="A395" s="67" t="n">
        <f aca="false" ca="false" dt2D="false" dtr="false" t="normal">+A394+1</f>
        <v>382</v>
      </c>
      <c r="B395" s="67" t="n">
        <f aca="false" ca="false" dt2D="false" dtr="false" t="normal">+B394+1</f>
        <v>211</v>
      </c>
      <c r="C395" s="68" t="s">
        <v>122</v>
      </c>
      <c r="D395" s="67" t="s">
        <v>507</v>
      </c>
      <c r="E395" s="69" t="s">
        <v>199</v>
      </c>
      <c r="F395" s="70" t="s">
        <v>58</v>
      </c>
      <c r="G395" s="70" t="n">
        <v>4</v>
      </c>
      <c r="H395" s="70" t="n">
        <v>4</v>
      </c>
      <c r="I395" s="69" t="n">
        <v>3362.1</v>
      </c>
      <c r="J395" s="69" t="n">
        <v>3362.1</v>
      </c>
      <c r="K395" s="69" t="n">
        <v>0</v>
      </c>
      <c r="L395" s="71" t="n">
        <v>138</v>
      </c>
      <c r="M395" s="72" t="n">
        <v>17168496.41</v>
      </c>
      <c r="N395" s="72" t="n"/>
      <c r="O395" s="72" t="n">
        <v>1285413.03</v>
      </c>
      <c r="P395" s="72" t="n">
        <v>0</v>
      </c>
      <c r="Q395" s="72" t="n">
        <v>396089</v>
      </c>
      <c r="R395" s="72" t="n">
        <v>8204656.35</v>
      </c>
      <c r="S395" s="72" t="n">
        <v>7282338.03</v>
      </c>
      <c r="T395" s="69" t="n">
        <v>4392.55</v>
      </c>
      <c r="U395" s="69" t="n">
        <v>5106.48</v>
      </c>
      <c r="V395" s="70" t="n">
        <v>2026</v>
      </c>
      <c r="W395" s="74" t="n"/>
      <c r="X395" s="74" t="n">
        <f aca="false" ca="false" dt2D="false" dtr="false" t="normal">+(J395*11.55+K395*23.1)*12*0.85</f>
        <v>396089.00100000005</v>
      </c>
      <c r="Y395" s="74" t="e">
        <f aca="false" ca="false" dt2D="false" dtr="false" t="normal">+(J395*11.55+K395*23.1)*12*30-'[1]Приложение №1'!$S$161-'[3]Приложение №1'!$S$264-'[3]Приложение №1'!$S$472</f>
        <v>#REF!</v>
      </c>
      <c r="Z395" s="74" t="n"/>
      <c r="AA395" s="74" t="n">
        <f aca="false" ca="false" dt2D="false" dtr="false" t="normal">SUM(AB395:AP395)</f>
        <v>17168496.41070542</v>
      </c>
      <c r="AB395" s="74" t="n">
        <v>9546308.81</v>
      </c>
      <c r="AC395" s="74" t="n">
        <v>3860496.45</v>
      </c>
      <c r="AD395" s="74" t="n">
        <v>0</v>
      </c>
      <c r="AE395" s="74" t="n">
        <v>0</v>
      </c>
      <c r="AF395" s="74" t="n">
        <v>1361373.37</v>
      </c>
      <c r="AG395" s="74" t="n">
        <v>0</v>
      </c>
      <c r="AH395" s="74" t="n">
        <v>0</v>
      </c>
      <c r="AI395" s="74" t="n">
        <v>0</v>
      </c>
      <c r="AJ395" s="74" t="n">
        <v>0</v>
      </c>
      <c r="AK395" s="74" t="n">
        <v>0</v>
      </c>
      <c r="AL395" s="74" t="n">
        <v>0</v>
      </c>
      <c r="AM395" s="74" t="n">
        <v>0</v>
      </c>
      <c r="AN395" s="74" t="n">
        <v>1905682.6606</v>
      </c>
      <c r="AO395" s="74" t="n">
        <v>171684.9641</v>
      </c>
      <c r="AP395" s="74" t="n">
        <v>322950.15600542</v>
      </c>
      <c r="AQ395" s="5" t="n">
        <f aca="false" ca="false" dt2D="false" dtr="false" t="normal">COUNTIF(AB395:AM395, "&gt;0")</f>
        <v>3</v>
      </c>
    </row>
    <row customHeight="true" ht="12.75" outlineLevel="0" r="396">
      <c r="A396" s="67" t="n">
        <f aca="false" ca="false" dt2D="false" dtr="false" t="normal">+A395+1</f>
        <v>383</v>
      </c>
      <c r="B396" s="67" t="n">
        <f aca="false" ca="false" dt2D="false" dtr="false" t="normal">+B395+1</f>
        <v>212</v>
      </c>
      <c r="C396" s="68" t="s">
        <v>122</v>
      </c>
      <c r="D396" s="67" t="s">
        <v>508</v>
      </c>
      <c r="E396" s="69" t="s">
        <v>228</v>
      </c>
      <c r="F396" s="70" t="s">
        <v>58</v>
      </c>
      <c r="G396" s="70" t="n">
        <v>4</v>
      </c>
      <c r="H396" s="70" t="n">
        <v>2</v>
      </c>
      <c r="I396" s="69" t="n">
        <v>1248.9</v>
      </c>
      <c r="J396" s="69" t="n">
        <v>1248.9</v>
      </c>
      <c r="K396" s="69" t="n">
        <v>0</v>
      </c>
      <c r="L396" s="71" t="n">
        <v>74</v>
      </c>
      <c r="M396" s="72" t="n">
        <v>18739182.51</v>
      </c>
      <c r="N396" s="72" t="n"/>
      <c r="O396" s="72" t="n">
        <v>1424867.77</v>
      </c>
      <c r="P396" s="72" t="n">
        <v>0</v>
      </c>
      <c r="Q396" s="72" t="n">
        <v>147132.91</v>
      </c>
      <c r="R396" s="72" t="n">
        <v>1280746.8</v>
      </c>
      <c r="S396" s="72" t="n">
        <v>15886435.02</v>
      </c>
      <c r="T396" s="69" t="n">
        <v>13013.31</v>
      </c>
      <c r="U396" s="69" t="n">
        <v>15004.55</v>
      </c>
      <c r="V396" s="70" t="n">
        <v>2026</v>
      </c>
      <c r="W396" s="74" t="n"/>
      <c r="X396" s="74" t="n">
        <f aca="false" ca="false" dt2D="false" dtr="false" t="normal">+(J396*11.55+K396*23.1)*12*0.85</f>
        <v>147132.909</v>
      </c>
      <c r="Y396" s="74" t="e">
        <f aca="false" ca="false" dt2D="false" dtr="false" t="normal">+(J396*11.55+K396*23.1)*12*30-'[4]Приложение №1'!$S$100-'[4]Приложение №1'!$S$645</f>
        <v>#REF!</v>
      </c>
      <c r="Z396" s="74" t="n"/>
      <c r="AA396" s="74" t="n">
        <f aca="false" ca="false" dt2D="false" dtr="false" t="normal">SUM(AB396:AP396)</f>
        <v>18739182.505538363</v>
      </c>
      <c r="AB396" s="74" t="n">
        <v>3546112.58</v>
      </c>
      <c r="AC396" s="74" t="n">
        <v>0</v>
      </c>
      <c r="AD396" s="74" t="n">
        <v>0</v>
      </c>
      <c r="AE396" s="74" t="n">
        <v>0</v>
      </c>
      <c r="AF396" s="74" t="n">
        <v>505701.55</v>
      </c>
      <c r="AG396" s="74" t="n">
        <v>0</v>
      </c>
      <c r="AH396" s="74" t="n">
        <v>0</v>
      </c>
      <c r="AI396" s="74" t="n">
        <v>0</v>
      </c>
      <c r="AJ396" s="74" t="n">
        <v>0</v>
      </c>
      <c r="AK396" s="74" t="n">
        <v>0</v>
      </c>
      <c r="AL396" s="74" t="n">
        <v>8569987.81</v>
      </c>
      <c r="AM396" s="74" t="n">
        <v>3630520.4</v>
      </c>
      <c r="AN396" s="74" t="n">
        <v>1944062.9676</v>
      </c>
      <c r="AO396" s="74" t="n">
        <v>187391.825</v>
      </c>
      <c r="AP396" s="74" t="n">
        <v>355405.37293836</v>
      </c>
      <c r="AQ396" s="5" t="n">
        <f aca="false" ca="false" dt2D="false" dtr="false" t="normal">COUNTIF(AB396:AM396, "&gt;0")</f>
        <v>4</v>
      </c>
    </row>
    <row customHeight="true" ht="12.75" outlineLevel="0" r="397">
      <c r="A397" s="67" t="n">
        <f aca="false" ca="false" dt2D="false" dtr="false" t="normal">+A396+1</f>
        <v>384</v>
      </c>
      <c r="B397" s="67" t="n">
        <f aca="false" ca="false" dt2D="false" dtr="false" t="normal">+B396+1</f>
        <v>213</v>
      </c>
      <c r="C397" s="68" t="s">
        <v>122</v>
      </c>
      <c r="D397" s="67" t="s">
        <v>509</v>
      </c>
      <c r="E397" s="69" t="s">
        <v>228</v>
      </c>
      <c r="F397" s="70" t="s">
        <v>58</v>
      </c>
      <c r="G397" s="70" t="n">
        <v>4</v>
      </c>
      <c r="H397" s="70" t="n">
        <v>4</v>
      </c>
      <c r="I397" s="69" t="n">
        <v>2991.5</v>
      </c>
      <c r="J397" s="69" t="n">
        <v>2607.6</v>
      </c>
      <c r="K397" s="69" t="n">
        <v>383.9</v>
      </c>
      <c r="L397" s="71" t="n">
        <v>101</v>
      </c>
      <c r="M397" s="72" t="n">
        <v>19445019.24</v>
      </c>
      <c r="N397" s="72" t="n"/>
      <c r="O397" s="72" t="n">
        <v>930801.79</v>
      </c>
      <c r="P397" s="72" t="n">
        <v>0</v>
      </c>
      <c r="Q397" s="72" t="n">
        <v>1787738.34</v>
      </c>
      <c r="R397" s="72" t="n">
        <v>14034913.2</v>
      </c>
      <c r="S397" s="72" t="n">
        <v>2691565.9</v>
      </c>
      <c r="T397" s="69" t="n">
        <v>5606.32</v>
      </c>
      <c r="U397" s="69" t="n">
        <v>6500.09</v>
      </c>
      <c r="V397" s="70" t="n">
        <v>2026</v>
      </c>
      <c r="W397" s="74" t="n">
        <v>1390082.47</v>
      </c>
      <c r="X397" s="74" t="n">
        <f aca="false" ca="false" dt2D="false" dtr="false" t="normal">+(J397*11.55+K397*23.1)*12*0.85</f>
        <v>397655.87400000007</v>
      </c>
      <c r="Y397" s="74" t="n">
        <f aca="false" ca="false" dt2D="false" dtr="false" t="normal">+(J397*11.55+K397*23.1)*12*30</f>
        <v>14034913.200000001</v>
      </c>
      <c r="Z397" s="74" t="n"/>
      <c r="AA397" s="74" t="n">
        <f aca="false" ca="false" dt2D="false" dtr="false" t="normal">SUM(AB397:AP397)</f>
        <v>19445019.241523977</v>
      </c>
      <c r="AB397" s="74" t="n">
        <v>8494031.35</v>
      </c>
      <c r="AC397" s="74" t="n">
        <v>3434958.84</v>
      </c>
      <c r="AD397" s="74" t="n">
        <v>3630993.57</v>
      </c>
      <c r="AE397" s="74" t="n">
        <v>0</v>
      </c>
      <c r="AF397" s="74" t="n">
        <v>1211310.92</v>
      </c>
      <c r="AG397" s="74" t="n">
        <v>0</v>
      </c>
      <c r="AH397" s="74" t="n">
        <v>0</v>
      </c>
      <c r="AI397" s="74" t="n">
        <v>0</v>
      </c>
      <c r="AJ397" s="74" t="n">
        <v>0</v>
      </c>
      <c r="AK397" s="74" t="n">
        <v>0</v>
      </c>
      <c r="AL397" s="74" t="n">
        <v>0</v>
      </c>
      <c r="AM397" s="74" t="n">
        <v>0</v>
      </c>
      <c r="AN397" s="74" t="n">
        <v>2112520.1218</v>
      </c>
      <c r="AO397" s="74" t="n">
        <v>194450.1925</v>
      </c>
      <c r="AP397" s="74" t="n">
        <v>366754.24722398</v>
      </c>
      <c r="AQ397" s="5" t="n">
        <f aca="false" ca="false" dt2D="false" dtr="false" t="normal">COUNTIF(AB397:AM397, "&gt;0")</f>
        <v>4</v>
      </c>
    </row>
    <row customHeight="true" ht="12.75" outlineLevel="0" r="398">
      <c r="A398" s="67" t="n">
        <f aca="false" ca="false" dt2D="false" dtr="false" t="normal">+A397+1</f>
        <v>385</v>
      </c>
      <c r="B398" s="67" t="n">
        <f aca="false" ca="false" dt2D="false" dtr="false" t="normal">+B397+1</f>
        <v>214</v>
      </c>
      <c r="C398" s="68" t="s">
        <v>122</v>
      </c>
      <c r="D398" s="67" t="s">
        <v>510</v>
      </c>
      <c r="E398" s="69" t="s">
        <v>228</v>
      </c>
      <c r="F398" s="70" t="s">
        <v>58</v>
      </c>
      <c r="G398" s="70" t="n">
        <v>4</v>
      </c>
      <c r="H398" s="70" t="n">
        <v>4</v>
      </c>
      <c r="I398" s="69" t="n">
        <v>2566.6</v>
      </c>
      <c r="J398" s="69" t="n">
        <v>2511.6</v>
      </c>
      <c r="K398" s="69" t="n">
        <v>55</v>
      </c>
      <c r="L398" s="71" t="n">
        <v>136</v>
      </c>
      <c r="M398" s="72" t="n">
        <v>1539113.02</v>
      </c>
      <c r="N398" s="72" t="n"/>
      <c r="O398" s="72" t="n">
        <v>0</v>
      </c>
      <c r="P398" s="72" t="n">
        <v>0</v>
      </c>
      <c r="Q398" s="72" t="n">
        <v>308850.7</v>
      </c>
      <c r="R398" s="72" t="n">
        <v>1230262.32</v>
      </c>
      <c r="S398" s="72" t="n">
        <v>0</v>
      </c>
      <c r="T398" s="69" t="n">
        <v>404.92</v>
      </c>
      <c r="U398" s="69" t="n">
        <v>599.67</v>
      </c>
      <c r="V398" s="70" t="n">
        <v>2026</v>
      </c>
      <c r="W398" s="74" t="n"/>
      <c r="X398" s="74" t="n">
        <f aca="false" ca="false" dt2D="false" dtr="false" t="normal">+(J398*11.55+K398*23.1)*12*0.85</f>
        <v>308850.696</v>
      </c>
      <c r="Y398" s="74" t="e">
        <f aca="false" ca="false" dt2D="false" dtr="false" t="normal">+(J398*11.55+K398*23.1)*12*30-'[1]Приложение №1'!$S$424-'[4]Приложение №1'!$S$98-'[4]Приложение №1'!$S$280</f>
        <v>#REF!</v>
      </c>
      <c r="Z398" s="74" t="n"/>
      <c r="AA398" s="74" t="n">
        <f aca="false" ca="false" dt2D="false" dtr="false" t="normal">SUM(AB398:AP398)</f>
        <v>1539113.01905332</v>
      </c>
      <c r="AB398" s="74" t="n">
        <v>0</v>
      </c>
      <c r="AC398" s="74" t="n">
        <v>0</v>
      </c>
      <c r="AD398" s="74" t="n">
        <v>0</v>
      </c>
      <c r="AE398" s="74" t="n">
        <v>0</v>
      </c>
      <c r="AF398" s="74" t="n">
        <v>1039261.44</v>
      </c>
      <c r="AG398" s="74" t="n">
        <v>0</v>
      </c>
      <c r="AH398" s="74" t="n">
        <v>0</v>
      </c>
      <c r="AI398" s="74" t="n">
        <v>0</v>
      </c>
      <c r="AJ398" s="74" t="n">
        <v>0</v>
      </c>
      <c r="AK398" s="74" t="n">
        <v>0</v>
      </c>
      <c r="AL398" s="74" t="n">
        <v>0</v>
      </c>
      <c r="AM398" s="74" t="n">
        <v>0</v>
      </c>
      <c r="AN398" s="74" t="n">
        <v>461733.906</v>
      </c>
      <c r="AO398" s="74" t="n">
        <v>15391.1302</v>
      </c>
      <c r="AP398" s="74" t="n">
        <v>22726.54285332</v>
      </c>
      <c r="AQ398" s="5" t="n">
        <f aca="false" ca="false" dt2D="false" dtr="false" t="normal">COUNTIF(AB398:AM398, "&gt;0")</f>
        <v>1</v>
      </c>
    </row>
    <row customHeight="true" ht="12.75" outlineLevel="0" r="399">
      <c r="A399" s="67" t="n">
        <f aca="false" ca="false" dt2D="false" dtr="false" t="normal">+A398+1</f>
        <v>386</v>
      </c>
      <c r="B399" s="67" t="n">
        <f aca="false" ca="false" dt2D="false" dtr="false" t="normal">+B398+1</f>
        <v>215</v>
      </c>
      <c r="C399" s="68" t="s">
        <v>122</v>
      </c>
      <c r="D399" s="67" t="s">
        <v>511</v>
      </c>
      <c r="E399" s="69" t="s">
        <v>228</v>
      </c>
      <c r="F399" s="70" t="s">
        <v>58</v>
      </c>
      <c r="G399" s="70" t="n">
        <v>4</v>
      </c>
      <c r="H399" s="70" t="n">
        <v>2</v>
      </c>
      <c r="I399" s="69" t="n">
        <v>1212.2</v>
      </c>
      <c r="J399" s="69" t="n">
        <v>1212.2</v>
      </c>
      <c r="K399" s="69" t="n">
        <v>0</v>
      </c>
      <c r="L399" s="71" t="n">
        <v>58</v>
      </c>
      <c r="M399" s="72" t="n">
        <v>726919.97</v>
      </c>
      <c r="N399" s="72" t="n"/>
      <c r="O399" s="72" t="n">
        <v>186164.48</v>
      </c>
      <c r="P399" s="72" t="n">
        <v>0</v>
      </c>
      <c r="Q399" s="72" t="n">
        <v>142809.28</v>
      </c>
      <c r="R399" s="72" t="n">
        <v>0</v>
      </c>
      <c r="S399" s="72" t="n">
        <v>397946.21</v>
      </c>
      <c r="T399" s="69" t="n">
        <v>404.92</v>
      </c>
      <c r="U399" s="69" t="n">
        <v>599.67</v>
      </c>
      <c r="V399" s="70" t="n">
        <v>2026</v>
      </c>
      <c r="W399" s="74" t="n"/>
      <c r="X399" s="74" t="n">
        <f aca="false" ca="false" dt2D="false" dtr="false" t="normal">+(J399*11.55+K399*23.1)*12*0.85</f>
        <v>142809.282</v>
      </c>
      <c r="Y399" s="74" t="e">
        <f aca="false" ca="false" dt2D="false" dtr="false" t="normal">+(J399*11.55+K399*23.1)*12*30-'[1]Приложение №1'!$S$425-'[4]Приложение №1'!$S$99-'[4]Приложение №1'!$S$644</f>
        <v>#REF!</v>
      </c>
      <c r="Z399" s="74" t="n"/>
      <c r="AA399" s="74" t="n">
        <f aca="false" ca="false" dt2D="false" dtr="false" t="normal">SUM(AB399:AP399)</f>
        <v>726919.97097702</v>
      </c>
      <c r="AB399" s="74" t="n">
        <v>0</v>
      </c>
      <c r="AC399" s="74" t="n">
        <v>0</v>
      </c>
      <c r="AD399" s="74" t="n">
        <v>0</v>
      </c>
      <c r="AE399" s="74" t="n">
        <v>0</v>
      </c>
      <c r="AF399" s="74" t="n">
        <v>490841.08</v>
      </c>
      <c r="AG399" s="74" t="n">
        <v>0</v>
      </c>
      <c r="AH399" s="74" t="n">
        <v>0</v>
      </c>
      <c r="AI399" s="74" t="n">
        <v>0</v>
      </c>
      <c r="AJ399" s="74" t="n">
        <v>0</v>
      </c>
      <c r="AK399" s="74" t="n">
        <v>0</v>
      </c>
      <c r="AL399" s="74" t="n">
        <v>0</v>
      </c>
      <c r="AM399" s="74" t="n">
        <v>0</v>
      </c>
      <c r="AN399" s="74" t="n">
        <v>218075.991</v>
      </c>
      <c r="AO399" s="74" t="n">
        <v>7269.1997</v>
      </c>
      <c r="AP399" s="74" t="n">
        <v>10733.70027702</v>
      </c>
      <c r="AQ399" s="5" t="n">
        <f aca="false" ca="false" dt2D="false" dtr="false" t="normal">COUNTIF(AB399:AM399, "&gt;0")</f>
        <v>1</v>
      </c>
    </row>
    <row customHeight="true" ht="12.75" outlineLevel="0" r="400">
      <c r="A400" s="67" t="n">
        <f aca="false" ca="false" dt2D="false" dtr="false" t="normal">+A399+1</f>
        <v>387</v>
      </c>
      <c r="B400" s="67" t="n">
        <f aca="false" ca="false" dt2D="false" dtr="false" t="normal">+B399+1</f>
        <v>216</v>
      </c>
      <c r="C400" s="68" t="s">
        <v>122</v>
      </c>
      <c r="D400" s="67" t="s">
        <v>512</v>
      </c>
      <c r="E400" s="69" t="s">
        <v>57</v>
      </c>
      <c r="F400" s="70" t="s">
        <v>58</v>
      </c>
      <c r="G400" s="70" t="n">
        <v>4</v>
      </c>
      <c r="H400" s="70" t="n">
        <v>6</v>
      </c>
      <c r="I400" s="69" t="n">
        <v>5005.9</v>
      </c>
      <c r="J400" s="69" t="n">
        <v>5005.9</v>
      </c>
      <c r="K400" s="69" t="n">
        <v>0</v>
      </c>
      <c r="L400" s="71" t="n">
        <v>207</v>
      </c>
      <c r="M400" s="72" t="n">
        <v>95253216.32</v>
      </c>
      <c r="N400" s="72" t="n"/>
      <c r="O400" s="72" t="n">
        <v>3446626.94</v>
      </c>
      <c r="P400" s="72" t="n">
        <v>0</v>
      </c>
      <c r="Q400" s="72" t="n">
        <v>589745.08</v>
      </c>
      <c r="R400" s="72" t="n">
        <v>6780966.66</v>
      </c>
      <c r="S400" s="72" t="n">
        <v>84435877.65</v>
      </c>
      <c r="T400" s="69" t="n">
        <v>16512.99</v>
      </c>
      <c r="U400" s="69" t="n">
        <v>19028.19</v>
      </c>
      <c r="V400" s="70" t="n">
        <v>2026</v>
      </c>
      <c r="W400" s="74" t="n"/>
      <c r="X400" s="74" t="n">
        <f aca="false" ca="false" dt2D="false" dtr="false" t="normal">+(J400*11.55+K400*23.1)*12*0.85</f>
        <v>589745.079</v>
      </c>
      <c r="Y400" s="74" t="e">
        <f aca="false" ca="false" dt2D="false" dtr="false" t="normal">+(J400*11.55+K400*23.1)*12*30-'[7]Приложение №1'!$S$96</f>
        <v>#REF!</v>
      </c>
      <c r="Z400" s="74" t="n"/>
      <c r="AA400" s="74" t="n">
        <f aca="false" ca="false" dt2D="false" dtr="false" t="normal">SUM(AB400:AP400)</f>
        <v>95253216.32457517</v>
      </c>
      <c r="AB400" s="74" t="n">
        <v>0</v>
      </c>
      <c r="AC400" s="74" t="n">
        <v>5747972.74</v>
      </c>
      <c r="AD400" s="74" t="n">
        <v>0</v>
      </c>
      <c r="AE400" s="74" t="n">
        <v>0</v>
      </c>
      <c r="AF400" s="74" t="n">
        <v>2026976.88</v>
      </c>
      <c r="AG400" s="74" t="n">
        <v>0</v>
      </c>
      <c r="AH400" s="74" t="n">
        <v>0</v>
      </c>
      <c r="AI400" s="74" t="n">
        <v>0</v>
      </c>
      <c r="AJ400" s="74" t="n">
        <v>25984756.6</v>
      </c>
      <c r="AK400" s="74" t="n">
        <v>0</v>
      </c>
      <c r="AL400" s="74" t="n">
        <v>34350630.11</v>
      </c>
      <c r="AM400" s="74" t="n">
        <v>14552023.43</v>
      </c>
      <c r="AN400" s="74" t="n">
        <v>9830666.0131</v>
      </c>
      <c r="AO400" s="74" t="n">
        <v>952532.1632</v>
      </c>
      <c r="AP400" s="74" t="n">
        <v>1807658.38827518</v>
      </c>
      <c r="AQ400" s="5" t="n">
        <f aca="false" ca="false" dt2D="false" dtr="false" t="normal">COUNTIF(AB400:AM400, "&gt;0")</f>
        <v>5</v>
      </c>
    </row>
    <row customHeight="true" ht="12.75" outlineLevel="0" r="401">
      <c r="A401" s="67" t="n">
        <f aca="false" ca="false" dt2D="false" dtr="false" t="normal">+A400+1</f>
        <v>388</v>
      </c>
      <c r="B401" s="67" t="n">
        <f aca="false" ca="false" dt2D="false" dtr="false" t="normal">+B400+1</f>
        <v>217</v>
      </c>
      <c r="C401" s="68" t="s">
        <v>122</v>
      </c>
      <c r="D401" s="67" t="s">
        <v>513</v>
      </c>
      <c r="E401" s="69" t="s">
        <v>57</v>
      </c>
      <c r="F401" s="70" t="s">
        <v>58</v>
      </c>
      <c r="G401" s="70" t="n">
        <v>4</v>
      </c>
      <c r="H401" s="70" t="n">
        <v>4</v>
      </c>
      <c r="I401" s="69" t="n">
        <v>3445</v>
      </c>
      <c r="J401" s="69" t="n">
        <v>3445</v>
      </c>
      <c r="K401" s="69" t="n">
        <v>0</v>
      </c>
      <c r="L401" s="71" t="n">
        <v>147</v>
      </c>
      <c r="M401" s="72" t="n">
        <v>65552114.55</v>
      </c>
      <c r="N401" s="72" t="n"/>
      <c r="O401" s="72" t="n">
        <v>2371927.09</v>
      </c>
      <c r="P401" s="72" t="n">
        <v>0</v>
      </c>
      <c r="Q401" s="72" t="n">
        <v>405855.45</v>
      </c>
      <c r="R401" s="72" t="n">
        <v>4967948.29</v>
      </c>
      <c r="S401" s="72" t="n">
        <v>57806383.73</v>
      </c>
      <c r="T401" s="69" t="n">
        <v>16512.99</v>
      </c>
      <c r="U401" s="69" t="n">
        <v>19028.19</v>
      </c>
      <c r="V401" s="70" t="n">
        <v>2026</v>
      </c>
      <c r="W401" s="74" t="n"/>
      <c r="X401" s="74" t="n">
        <f aca="false" ca="false" dt2D="false" dtr="false" t="normal">+(J401*11.55+K401*23.1)*12*0.85</f>
        <v>405855.45</v>
      </c>
      <c r="Y401" s="74" t="e">
        <f aca="false" ca="false" dt2D="false" dtr="false" t="normal">+(J401*11.55+K401*23.1)*12*30-'[7]Приложение №1'!$S$101</f>
        <v>#REF!</v>
      </c>
      <c r="Z401" s="74" t="n"/>
      <c r="AA401" s="74" t="n">
        <f aca="false" ca="false" dt2D="false" dtr="false" t="normal">SUM(AB401:AP401)</f>
        <v>65552114.550260596</v>
      </c>
      <c r="AB401" s="74" t="n">
        <v>0</v>
      </c>
      <c r="AC401" s="74" t="n">
        <v>3955685.51</v>
      </c>
      <c r="AD401" s="74" t="n">
        <v>0</v>
      </c>
      <c r="AE401" s="74" t="n">
        <v>0</v>
      </c>
      <c r="AF401" s="74" t="n">
        <v>1394941.04</v>
      </c>
      <c r="AG401" s="74" t="n">
        <v>0</v>
      </c>
      <c r="AH401" s="74" t="n">
        <v>0</v>
      </c>
      <c r="AI401" s="74" t="n">
        <v>0</v>
      </c>
      <c r="AJ401" s="74" t="n">
        <v>17882396.07</v>
      </c>
      <c r="AK401" s="74" t="n">
        <v>0</v>
      </c>
      <c r="AL401" s="74" t="n">
        <v>23639689.31</v>
      </c>
      <c r="AM401" s="74" t="n">
        <v>10014527</v>
      </c>
      <c r="AN401" s="74" t="n">
        <v>6765345.7755</v>
      </c>
      <c r="AO401" s="74" t="n">
        <v>655521.1455</v>
      </c>
      <c r="AP401" s="74" t="n">
        <v>1244008.6992606</v>
      </c>
      <c r="AQ401" s="5" t="n">
        <f aca="false" ca="false" dt2D="false" dtr="false" t="normal">COUNTIF(AB401:AM401, "&gt;0")</f>
        <v>5</v>
      </c>
    </row>
    <row customHeight="true" ht="12.75" outlineLevel="0" r="402">
      <c r="A402" s="67" t="n">
        <f aca="false" ca="false" dt2D="false" dtr="false" t="normal">+A401+1</f>
        <v>389</v>
      </c>
      <c r="B402" s="67" t="n">
        <f aca="false" ca="false" dt2D="false" dtr="false" t="normal">+B401+1</f>
        <v>218</v>
      </c>
      <c r="C402" s="68" t="s">
        <v>122</v>
      </c>
      <c r="D402" s="67" t="s">
        <v>514</v>
      </c>
      <c r="E402" s="69" t="s">
        <v>57</v>
      </c>
      <c r="F402" s="70" t="s">
        <v>58</v>
      </c>
      <c r="G402" s="70" t="n">
        <v>4</v>
      </c>
      <c r="H402" s="70" t="n">
        <v>4</v>
      </c>
      <c r="I402" s="69" t="n">
        <v>3440.2</v>
      </c>
      <c r="J402" s="69" t="n">
        <v>3440.2</v>
      </c>
      <c r="K402" s="69" t="n">
        <v>0</v>
      </c>
      <c r="L402" s="71" t="n">
        <v>140</v>
      </c>
      <c r="M402" s="72" t="n">
        <v>65460779.22</v>
      </c>
      <c r="N402" s="72" t="n"/>
      <c r="O402" s="72" t="n">
        <v>2368622.22</v>
      </c>
      <c r="P402" s="72" t="n">
        <v>0</v>
      </c>
      <c r="Q402" s="72" t="n">
        <v>405289.96</v>
      </c>
      <c r="R402" s="72" t="n">
        <v>5044633.8</v>
      </c>
      <c r="S402" s="72" t="n">
        <v>57642233.23</v>
      </c>
      <c r="T402" s="69" t="n">
        <v>16512.99</v>
      </c>
      <c r="U402" s="69" t="n">
        <v>19028.19</v>
      </c>
      <c r="V402" s="70" t="n">
        <v>2026</v>
      </c>
      <c r="W402" s="74" t="n"/>
      <c r="X402" s="74" t="n">
        <f aca="false" ca="false" dt2D="false" dtr="false" t="normal">+(J402*11.55+K402*23.1)*12*0.85</f>
        <v>405289.96199999994</v>
      </c>
      <c r="Y402" s="74" t="e">
        <f aca="false" ca="false" dt2D="false" dtr="false" t="normal">+(J402*11.55+K402*23.1)*12*30-'[7]Приложение №1'!$S$102</f>
        <v>#REF!</v>
      </c>
      <c r="Z402" s="74" t="n"/>
      <c r="AA402" s="74" t="n">
        <f aca="false" ca="false" dt2D="false" dtr="false" t="normal">SUM(AB402:AP402)</f>
        <v>65460779.22227414</v>
      </c>
      <c r="AB402" s="74" t="n">
        <v>0</v>
      </c>
      <c r="AC402" s="74" t="n">
        <v>3950173.95</v>
      </c>
      <c r="AD402" s="74" t="n">
        <v>0</v>
      </c>
      <c r="AE402" s="74" t="n">
        <v>0</v>
      </c>
      <c r="AF402" s="74" t="n">
        <v>1392997.43</v>
      </c>
      <c r="AG402" s="74" t="n">
        <v>0</v>
      </c>
      <c r="AH402" s="74" t="n">
        <v>0</v>
      </c>
      <c r="AI402" s="74" t="n">
        <v>0</v>
      </c>
      <c r="AJ402" s="74" t="n">
        <v>17857480.1</v>
      </c>
      <c r="AK402" s="74" t="n">
        <v>0</v>
      </c>
      <c r="AL402" s="74" t="n">
        <v>23606751.57</v>
      </c>
      <c r="AM402" s="74" t="n">
        <v>10000573.53</v>
      </c>
      <c r="AN402" s="74" t="n">
        <v>6755919.4576</v>
      </c>
      <c r="AO402" s="74" t="n">
        <v>654607.7923</v>
      </c>
      <c r="AP402" s="74" t="n">
        <v>1242275.39237414</v>
      </c>
      <c r="AQ402" s="5" t="n">
        <f aca="false" ca="false" dt2D="false" dtr="false" t="normal">COUNTIF(AB402:AM402, "&gt;0")</f>
        <v>5</v>
      </c>
    </row>
    <row customHeight="true" ht="12.75" outlineLevel="0" r="403">
      <c r="A403" s="67" t="n">
        <f aca="false" ca="false" dt2D="false" dtr="false" t="normal">+A402+1</f>
        <v>390</v>
      </c>
      <c r="B403" s="67" t="n">
        <f aca="false" ca="false" dt2D="false" dtr="false" t="normal">+B402+1</f>
        <v>219</v>
      </c>
      <c r="C403" s="68" t="s">
        <v>122</v>
      </c>
      <c r="D403" s="67" t="s">
        <v>515</v>
      </c>
      <c r="E403" s="69" t="s">
        <v>57</v>
      </c>
      <c r="F403" s="70" t="s">
        <v>58</v>
      </c>
      <c r="G403" s="70" t="n">
        <v>4</v>
      </c>
      <c r="H403" s="70" t="n">
        <v>4</v>
      </c>
      <c r="I403" s="69" t="n">
        <v>3453.7</v>
      </c>
      <c r="J403" s="69" t="n">
        <v>3453.7</v>
      </c>
      <c r="K403" s="69" t="n">
        <v>0</v>
      </c>
      <c r="L403" s="71" t="n">
        <v>154</v>
      </c>
      <c r="M403" s="72" t="n">
        <v>65717659.81</v>
      </c>
      <c r="N403" s="72" t="n"/>
      <c r="O403" s="72" t="n">
        <v>2377917.15</v>
      </c>
      <c r="P403" s="72" t="n">
        <v>0</v>
      </c>
      <c r="Q403" s="72" t="n">
        <v>406880.4</v>
      </c>
      <c r="R403" s="72" t="n">
        <v>6227547.78</v>
      </c>
      <c r="S403" s="72" t="n">
        <v>56705314.49</v>
      </c>
      <c r="T403" s="69" t="n">
        <v>16512.99</v>
      </c>
      <c r="U403" s="69" t="n">
        <v>19028.19</v>
      </c>
      <c r="V403" s="70" t="n">
        <v>2026</v>
      </c>
      <c r="W403" s="74" t="n"/>
      <c r="X403" s="74" t="n">
        <f aca="false" ca="false" dt2D="false" dtr="false" t="normal">+(J403*11.55+K403*23.1)*12*0.85</f>
        <v>406880.397</v>
      </c>
      <c r="Y403" s="74" t="e">
        <f aca="false" ca="false" dt2D="false" dtr="false" t="normal">+(J403*11.55+K403*23.1)*12*30-'[7]Приложение №1'!$S$103-'[7]Приложение №1'!$S$283</f>
        <v>#REF!</v>
      </c>
      <c r="Z403" s="74" t="n"/>
      <c r="AA403" s="74" t="n">
        <f aca="false" ca="false" dt2D="false" dtr="false" t="normal">SUM(AB403:AP403)</f>
        <v>65717659.81067608</v>
      </c>
      <c r="AB403" s="74" t="n">
        <v>0</v>
      </c>
      <c r="AC403" s="74" t="n">
        <v>3965675.19</v>
      </c>
      <c r="AD403" s="74" t="n">
        <v>0</v>
      </c>
      <c r="AE403" s="74" t="n">
        <v>0</v>
      </c>
      <c r="AF403" s="74" t="n">
        <v>1398463.82</v>
      </c>
      <c r="AG403" s="74" t="n">
        <v>0</v>
      </c>
      <c r="AH403" s="74" t="n">
        <v>0</v>
      </c>
      <c r="AI403" s="74" t="n">
        <v>0</v>
      </c>
      <c r="AJ403" s="74" t="n">
        <v>17927556.26</v>
      </c>
      <c r="AK403" s="74" t="n">
        <v>0</v>
      </c>
      <c r="AL403" s="74" t="n">
        <v>23699388.97</v>
      </c>
      <c r="AM403" s="74" t="n">
        <v>10039817.68</v>
      </c>
      <c r="AN403" s="74" t="n">
        <v>6782430.9747</v>
      </c>
      <c r="AO403" s="74" t="n">
        <v>657176.5981</v>
      </c>
      <c r="AP403" s="74" t="n">
        <v>1247150.31787608</v>
      </c>
      <c r="AQ403" s="5" t="n">
        <f aca="false" ca="false" dt2D="false" dtr="false" t="normal">COUNTIF(AB403:AM403, "&gt;0")</f>
        <v>5</v>
      </c>
    </row>
    <row customHeight="true" ht="12.75" outlineLevel="0" r="404">
      <c r="A404" s="67" t="n">
        <f aca="false" ca="false" dt2D="false" dtr="false" t="normal">+A403+1</f>
        <v>391</v>
      </c>
      <c r="B404" s="67" t="n">
        <f aca="false" ca="false" dt2D="false" dtr="false" t="normal">+B403+1</f>
        <v>220</v>
      </c>
      <c r="C404" s="68" t="s">
        <v>122</v>
      </c>
      <c r="D404" s="67" t="s">
        <v>516</v>
      </c>
      <c r="E404" s="69" t="s">
        <v>344</v>
      </c>
      <c r="F404" s="70" t="s">
        <v>58</v>
      </c>
      <c r="G404" s="70" t="n">
        <v>4</v>
      </c>
      <c r="H404" s="70" t="n">
        <v>3</v>
      </c>
      <c r="I404" s="69" t="n">
        <v>3049.5</v>
      </c>
      <c r="J404" s="69" t="n">
        <v>2277.6</v>
      </c>
      <c r="K404" s="69" t="n">
        <v>771.9</v>
      </c>
      <c r="L404" s="71" t="n">
        <v>94</v>
      </c>
      <c r="M404" s="72" t="n">
        <v>1828693.67</v>
      </c>
      <c r="N404" s="72" t="n"/>
      <c r="O404" s="72" t="n">
        <v>0</v>
      </c>
      <c r="P404" s="72" t="n">
        <v>0</v>
      </c>
      <c r="Q404" s="72" t="n">
        <v>450199.13</v>
      </c>
      <c r="R404" s="72" t="n">
        <v>1378494.53</v>
      </c>
      <c r="S404" s="72" t="n">
        <v>0</v>
      </c>
      <c r="T404" s="69" t="n">
        <v>404.92</v>
      </c>
      <c r="U404" s="69" t="n">
        <v>599.67</v>
      </c>
      <c r="V404" s="70" t="n">
        <v>2026</v>
      </c>
      <c r="W404" s="74" t="n"/>
      <c r="X404" s="74" t="n">
        <f aca="false" ca="false" dt2D="false" dtr="false" t="normal">+(J404*11.55+K404*23.1)*12*0.85</f>
        <v>450199.134</v>
      </c>
      <c r="Y404" s="74" t="e">
        <f aca="false" ca="false" dt2D="false" dtr="false" t="normal">+(J404*11.55+K404*23.1)*12*30-'[1]Приложение №1'!$S$426-'[4]Приложение №1'!$S$104-'[4]Приложение №1'!$S$650</f>
        <v>#REF!</v>
      </c>
      <c r="Z404" s="74" t="n"/>
      <c r="AA404" s="74" t="n">
        <f aca="false" ca="false" dt2D="false" dtr="false" t="normal">SUM(AB404:AP404)</f>
        <v>1828693.6684312199</v>
      </c>
      <c r="AB404" s="74" t="n">
        <v>0</v>
      </c>
      <c r="AC404" s="74" t="n">
        <v>0</v>
      </c>
      <c r="AD404" s="74" t="n">
        <v>0</v>
      </c>
      <c r="AE404" s="74" t="n">
        <v>0</v>
      </c>
      <c r="AF404" s="74" t="n">
        <v>1234796.14</v>
      </c>
      <c r="AG404" s="74" t="n">
        <v>0</v>
      </c>
      <c r="AH404" s="74" t="n">
        <v>0</v>
      </c>
      <c r="AI404" s="74" t="n">
        <v>0</v>
      </c>
      <c r="AJ404" s="74" t="n">
        <v>0</v>
      </c>
      <c r="AK404" s="74" t="n">
        <v>0</v>
      </c>
      <c r="AL404" s="74" t="n">
        <v>0</v>
      </c>
      <c r="AM404" s="74" t="n">
        <v>0</v>
      </c>
      <c r="AN404" s="74" t="n">
        <v>548608.101</v>
      </c>
      <c r="AO404" s="74" t="n">
        <v>18286.9367</v>
      </c>
      <c r="AP404" s="74" t="n">
        <v>27002.49073122</v>
      </c>
      <c r="AQ404" s="5" t="n">
        <f aca="false" ca="false" dt2D="false" dtr="false" t="normal">COUNTIF(AB404:AM404, "&gt;0")</f>
        <v>1</v>
      </c>
    </row>
    <row customHeight="true" ht="12.75" outlineLevel="0" r="405">
      <c r="A405" s="67" t="n">
        <f aca="false" ca="false" dt2D="false" dtr="false" t="normal">+A404+1</f>
        <v>392</v>
      </c>
      <c r="B405" s="67" t="n">
        <f aca="false" ca="false" dt2D="false" dtr="false" t="normal">+B404+1</f>
        <v>221</v>
      </c>
      <c r="C405" s="68" t="s">
        <v>122</v>
      </c>
      <c r="D405" s="67" t="s">
        <v>517</v>
      </c>
      <c r="E405" s="69" t="s">
        <v>228</v>
      </c>
      <c r="F405" s="70" t="s">
        <v>58</v>
      </c>
      <c r="G405" s="70" t="n">
        <v>4</v>
      </c>
      <c r="H405" s="70" t="n">
        <v>2</v>
      </c>
      <c r="I405" s="69" t="n">
        <v>1241.5</v>
      </c>
      <c r="J405" s="69" t="n">
        <v>1198.6</v>
      </c>
      <c r="K405" s="69" t="n">
        <v>42.9000000000001</v>
      </c>
      <c r="L405" s="71" t="n">
        <v>60</v>
      </c>
      <c r="M405" s="72" t="n">
        <v>744490.31</v>
      </c>
      <c r="N405" s="72" t="n"/>
      <c r="O405" s="72" t="n">
        <v>327547.86</v>
      </c>
      <c r="P405" s="72" t="n">
        <v>0</v>
      </c>
      <c r="Q405" s="72" t="n">
        <v>151315.16</v>
      </c>
      <c r="R405" s="72" t="n">
        <v>114312.13</v>
      </c>
      <c r="S405" s="72" t="n">
        <v>151315.16</v>
      </c>
      <c r="T405" s="69" t="n">
        <v>404.92</v>
      </c>
      <c r="U405" s="69" t="n">
        <v>599.67</v>
      </c>
      <c r="V405" s="70" t="n">
        <v>2026</v>
      </c>
      <c r="W405" s="74" t="n"/>
      <c r="X405" s="74" t="n">
        <f aca="false" ca="false" dt2D="false" dtr="false" t="normal">+(J405*11.55+K405*23.1)*12*0.85</f>
        <v>151315.16400000002</v>
      </c>
      <c r="Y405" s="74" t="e">
        <f aca="false" ca="false" dt2D="false" dtr="false" t="normal">+(J405*11.55+K405*23.1)*12*30-'[4]Приложение №1'!$S$286-'[4]Приложение №1'!$S$658</f>
        <v>#REF!</v>
      </c>
      <c r="Z405" s="74" t="n"/>
      <c r="AA405" s="74" t="n">
        <f aca="false" ca="false" dt2D="false" dtr="false" t="normal">SUM(AB405:AP405)</f>
        <v>744490.31001746</v>
      </c>
      <c r="AB405" s="74" t="n">
        <v>0</v>
      </c>
      <c r="AC405" s="74" t="n">
        <v>0</v>
      </c>
      <c r="AD405" s="74" t="n">
        <v>0</v>
      </c>
      <c r="AE405" s="74" t="n">
        <v>0</v>
      </c>
      <c r="AF405" s="74" t="n">
        <v>502705.17</v>
      </c>
      <c r="AG405" s="74" t="n">
        <v>0</v>
      </c>
      <c r="AH405" s="74" t="n">
        <v>0</v>
      </c>
      <c r="AI405" s="74" t="n">
        <v>0</v>
      </c>
      <c r="AJ405" s="74" t="n">
        <v>0</v>
      </c>
      <c r="AK405" s="74" t="n">
        <v>0</v>
      </c>
      <c r="AL405" s="74" t="n">
        <v>0</v>
      </c>
      <c r="AM405" s="74" t="n">
        <v>0</v>
      </c>
      <c r="AN405" s="74" t="n">
        <v>223347.093</v>
      </c>
      <c r="AO405" s="74" t="n">
        <v>7444.9031</v>
      </c>
      <c r="AP405" s="74" t="n">
        <v>10993.14391746</v>
      </c>
      <c r="AQ405" s="5" t="n">
        <f aca="false" ca="false" dt2D="false" dtr="false" t="normal">COUNTIF(AB405:AM405, "&gt;0")</f>
        <v>1</v>
      </c>
    </row>
    <row customHeight="true" ht="12.75" outlineLevel="0" r="406">
      <c r="A406" s="67" t="n">
        <f aca="false" ca="false" dt2D="false" dtr="false" t="normal">+A405+1</f>
        <v>393</v>
      </c>
      <c r="B406" s="67" t="n">
        <f aca="false" ca="false" dt2D="false" dtr="false" t="normal">+B405+1</f>
        <v>222</v>
      </c>
      <c r="C406" s="68" t="s">
        <v>122</v>
      </c>
      <c r="D406" s="67" t="s">
        <v>518</v>
      </c>
      <c r="E406" s="69" t="s">
        <v>371</v>
      </c>
      <c r="F406" s="70" t="s">
        <v>58</v>
      </c>
      <c r="G406" s="70" t="n">
        <v>4</v>
      </c>
      <c r="H406" s="70" t="n">
        <v>4</v>
      </c>
      <c r="I406" s="69" t="n">
        <v>1940.1</v>
      </c>
      <c r="J406" s="69" t="n">
        <v>1500.8</v>
      </c>
      <c r="K406" s="69" t="n">
        <v>439.3</v>
      </c>
      <c r="L406" s="71" t="n">
        <v>74</v>
      </c>
      <c r="M406" s="72" t="n">
        <v>22924435.01</v>
      </c>
      <c r="N406" s="72" t="n"/>
      <c r="O406" s="72" t="n">
        <v>421576.87</v>
      </c>
      <c r="P406" s="72" t="n">
        <v>0</v>
      </c>
      <c r="Q406" s="72" t="n">
        <v>1524368.3</v>
      </c>
      <c r="R406" s="72" t="n">
        <v>9893545.2</v>
      </c>
      <c r="S406" s="72" t="n">
        <v>11084944.64</v>
      </c>
      <c r="T406" s="69" t="n">
        <v>10173.92</v>
      </c>
      <c r="U406" s="69" t="n">
        <v>11816.11</v>
      </c>
      <c r="V406" s="70" t="n">
        <v>2026</v>
      </c>
      <c r="W406" s="74" t="n">
        <v>1244051.19</v>
      </c>
      <c r="X406" s="74" t="n">
        <f aca="false" ca="false" dt2D="false" dtr="false" t="normal">+(J406*11.55+K406*23.1)*12*0.85</f>
        <v>280317.114</v>
      </c>
      <c r="Y406" s="74" t="n">
        <f aca="false" ca="false" dt2D="false" dtr="false" t="normal">+(J406*11.55+K406*23.1)*12*30</f>
        <v>9893545.200000001</v>
      </c>
      <c r="Z406" s="74" t="n"/>
      <c r="AA406" s="74" t="n">
        <f aca="false" ca="false" dt2D="false" dtr="false" t="normal">SUM(AB406:AP406)</f>
        <v>22924435.008975323</v>
      </c>
      <c r="AB406" s="74" t="n">
        <v>0</v>
      </c>
      <c r="AC406" s="74" t="n">
        <v>0</v>
      </c>
      <c r="AD406" s="74" t="n">
        <v>0</v>
      </c>
      <c r="AE406" s="74" t="n">
        <v>0</v>
      </c>
      <c r="AF406" s="74" t="n">
        <v>785580.58</v>
      </c>
      <c r="AG406" s="74" t="n">
        <v>0</v>
      </c>
      <c r="AH406" s="74" t="n">
        <v>0</v>
      </c>
      <c r="AI406" s="74" t="n">
        <v>0</v>
      </c>
      <c r="AJ406" s="74" t="n">
        <v>0</v>
      </c>
      <c r="AK406" s="74" t="n">
        <v>0</v>
      </c>
      <c r="AL406" s="74" t="n">
        <v>13313022.13</v>
      </c>
      <c r="AM406" s="74" t="n">
        <v>5639821.14</v>
      </c>
      <c r="AN406" s="74" t="n">
        <v>2525127.456</v>
      </c>
      <c r="AO406" s="74" t="n">
        <v>229244.3502</v>
      </c>
      <c r="AP406" s="74" t="n">
        <v>431639.35277532</v>
      </c>
      <c r="AQ406" s="5" t="n">
        <f aca="false" ca="false" dt2D="false" dtr="false" t="normal">COUNTIF(AB406:AM406, "&gt;0")</f>
        <v>3</v>
      </c>
    </row>
    <row customHeight="true" ht="12.75" outlineLevel="0" r="407">
      <c r="A407" s="67" t="n">
        <f aca="false" ca="false" dt2D="false" dtr="false" t="normal">+A406+1</f>
        <v>394</v>
      </c>
      <c r="B407" s="67" t="n">
        <f aca="false" ca="false" dt2D="false" dtr="false" t="normal">+B406+1</f>
        <v>223</v>
      </c>
      <c r="C407" s="68" t="s">
        <v>122</v>
      </c>
      <c r="D407" s="67" t="s">
        <v>519</v>
      </c>
      <c r="E407" s="69" t="s">
        <v>307</v>
      </c>
      <c r="F407" s="70" t="s">
        <v>58</v>
      </c>
      <c r="G407" s="70" t="n">
        <v>4</v>
      </c>
      <c r="H407" s="70" t="n">
        <v>2</v>
      </c>
      <c r="I407" s="69" t="n">
        <v>1187.7</v>
      </c>
      <c r="J407" s="69" t="n">
        <v>1075.8</v>
      </c>
      <c r="K407" s="69" t="n">
        <v>111.9</v>
      </c>
      <c r="L407" s="71" t="n">
        <v>70</v>
      </c>
      <c r="M407" s="72" t="n">
        <v>13321765.79</v>
      </c>
      <c r="N407" s="72" t="n"/>
      <c r="O407" s="72" t="n">
        <v>1009227.04</v>
      </c>
      <c r="P407" s="72" t="n">
        <v>0</v>
      </c>
      <c r="Q407" s="72" t="n">
        <v>153105.88</v>
      </c>
      <c r="R407" s="72" t="n">
        <v>0</v>
      </c>
      <c r="S407" s="72" t="n">
        <v>12159432.88</v>
      </c>
      <c r="T407" s="69" t="n">
        <v>9769</v>
      </c>
      <c r="U407" s="69" t="n">
        <v>11216.44</v>
      </c>
      <c r="V407" s="70" t="n">
        <v>2026</v>
      </c>
      <c r="W407" s="74" t="n"/>
      <c r="X407" s="74" t="n">
        <f aca="false" ca="false" dt2D="false" dtr="false" t="normal">+(J407*11.55+K407*23.1)*12*0.85</f>
        <v>153105.876</v>
      </c>
      <c r="Y407" s="74" t="e">
        <f aca="false" ca="false" dt2D="false" dtr="false" t="normal">+(J407*11.55+K407*23.1)*12*30-'[1]Приложение №1'!$S$427-'[4]Приложение №1'!$S$105-'[4]Приложение №1'!$S$652</f>
        <v>#REF!</v>
      </c>
      <c r="Z407" s="74" t="n"/>
      <c r="AA407" s="74" t="n">
        <f aca="false" ca="false" dt2D="false" dtr="false" t="normal">SUM(AB407:AP407)</f>
        <v>13321765.788136339</v>
      </c>
      <c r="AB407" s="74" t="n">
        <v>0</v>
      </c>
      <c r="AC407" s="74" t="n">
        <v>0</v>
      </c>
      <c r="AD407" s="74" t="n">
        <v>0</v>
      </c>
      <c r="AE407" s="74" t="n">
        <v>0</v>
      </c>
      <c r="AF407" s="74" t="n">
        <v>0</v>
      </c>
      <c r="AG407" s="74" t="n">
        <v>0</v>
      </c>
      <c r="AH407" s="74" t="n">
        <v>0</v>
      </c>
      <c r="AI407" s="74" t="n">
        <v>0</v>
      </c>
      <c r="AJ407" s="74" t="n">
        <v>0</v>
      </c>
      <c r="AK407" s="74" t="n">
        <v>0</v>
      </c>
      <c r="AL407" s="74" t="n">
        <v>8150031.64</v>
      </c>
      <c r="AM407" s="74" t="n">
        <v>3452613.56</v>
      </c>
      <c r="AN407" s="74" t="n">
        <v>1332176.579</v>
      </c>
      <c r="AO407" s="74" t="n">
        <v>133217.6579</v>
      </c>
      <c r="AP407" s="74" t="n">
        <v>253726.35123634</v>
      </c>
      <c r="AQ407" s="5" t="n">
        <f aca="false" ca="false" dt2D="false" dtr="false" t="normal">COUNTIF(AB407:AM407, "&gt;0")</f>
        <v>2</v>
      </c>
    </row>
    <row customHeight="true" ht="12.75" outlineLevel="0" r="408">
      <c r="A408" s="67" t="n">
        <f aca="false" ca="false" dt2D="false" dtr="false" t="normal">+A407+1</f>
        <v>395</v>
      </c>
      <c r="B408" s="67" t="n">
        <f aca="false" ca="false" dt2D="false" dtr="false" t="normal">+B407+1</f>
        <v>224</v>
      </c>
      <c r="C408" s="68" t="s">
        <v>122</v>
      </c>
      <c r="D408" s="67" t="s">
        <v>520</v>
      </c>
      <c r="E408" s="69" t="s">
        <v>129</v>
      </c>
      <c r="F408" s="70" t="s">
        <v>58</v>
      </c>
      <c r="G408" s="70" t="n">
        <v>7</v>
      </c>
      <c r="H408" s="70" t="n">
        <v>1</v>
      </c>
      <c r="I408" s="69" t="n">
        <v>3593.4</v>
      </c>
      <c r="J408" s="69" t="n">
        <v>3184.5</v>
      </c>
      <c r="K408" s="69" t="n">
        <v>408.9</v>
      </c>
      <c r="L408" s="71" t="n">
        <v>57</v>
      </c>
      <c r="M408" s="72" t="n">
        <v>4271050</v>
      </c>
      <c r="N408" s="72" t="n"/>
      <c r="O408" s="72" t="n">
        <v>2513404.9</v>
      </c>
      <c r="P408" s="72" t="n">
        <v>0</v>
      </c>
      <c r="Q408" s="72" t="n">
        <v>611321.86</v>
      </c>
      <c r="R408" s="72" t="n"/>
      <c r="S408" s="72" t="n">
        <v>1146323.24</v>
      </c>
      <c r="T408" s="69" t="n">
        <v>1116.62</v>
      </c>
      <c r="U408" s="69" t="n">
        <v>1188.58</v>
      </c>
      <c r="V408" s="70" t="n">
        <v>2026</v>
      </c>
      <c r="W408" s="74" t="n">
        <v>4201</v>
      </c>
      <c r="X408" s="74" t="n">
        <f aca="false" ca="false" dt2D="false" dtr="false" t="normal">+(J408*15.35+K408*26.02)*12*0.85</f>
        <v>607120.8606</v>
      </c>
      <c r="Y408" s="74" t="n">
        <f aca="false" ca="false" dt2D="false" dtr="false" t="normal">+(J408*15.35+K408*26.02)*12*30</f>
        <v>21427795.080000002</v>
      </c>
      <c r="Z408" s="74" t="n"/>
      <c r="AA408" s="74" t="n">
        <f aca="false" ca="false" dt2D="false" dtr="false" t="normal">SUM(AB408:AP408)</f>
        <v>4271050.0012</v>
      </c>
      <c r="AB408" s="74" t="n">
        <v>0</v>
      </c>
      <c r="AC408" s="74" t="n">
        <v>0</v>
      </c>
      <c r="AD408" s="74" t="n">
        <v>0</v>
      </c>
      <c r="AE408" s="74" t="n">
        <v>0</v>
      </c>
      <c r="AF408" s="74" t="n">
        <v>0</v>
      </c>
      <c r="AG408" s="74" t="n">
        <v>0</v>
      </c>
      <c r="AH408" s="74" t="n">
        <v>0</v>
      </c>
      <c r="AI408" s="74" t="n">
        <v>4012463.55</v>
      </c>
      <c r="AJ408" s="74" t="n">
        <v>0</v>
      </c>
      <c r="AK408" s="74" t="n">
        <v>0</v>
      </c>
      <c r="AL408" s="74" t="n">
        <v>0</v>
      </c>
      <c r="AM408" s="74" t="n">
        <v>0</v>
      </c>
      <c r="AN408" s="74" t="n">
        <v>128131.5</v>
      </c>
      <c r="AO408" s="74" t="n">
        <v>42710.5</v>
      </c>
      <c r="AP408" s="74" t="n">
        <v>87744.4512</v>
      </c>
      <c r="AQ408" s="5" t="n">
        <f aca="false" ca="false" dt2D="false" dtr="false" t="normal">COUNTIF(AB408:AM408, "&gt;0")</f>
        <v>1</v>
      </c>
    </row>
    <row customHeight="true" ht="12.75" outlineLevel="0" r="409">
      <c r="A409" s="67" t="n">
        <f aca="false" ca="false" dt2D="false" dtr="false" t="normal">+A408+1</f>
        <v>396</v>
      </c>
      <c r="B409" s="67" t="n">
        <f aca="false" ca="false" dt2D="false" dtr="false" t="normal">+B408+1</f>
        <v>225</v>
      </c>
      <c r="C409" s="68" t="s">
        <v>122</v>
      </c>
      <c r="D409" s="67" t="s">
        <v>521</v>
      </c>
      <c r="E409" s="69" t="s">
        <v>143</v>
      </c>
      <c r="F409" s="70" t="s">
        <v>58</v>
      </c>
      <c r="G409" s="70" t="n">
        <v>4</v>
      </c>
      <c r="H409" s="70" t="n">
        <v>4</v>
      </c>
      <c r="I409" s="69" t="n">
        <v>3440.3</v>
      </c>
      <c r="J409" s="69" t="n">
        <v>3440.3</v>
      </c>
      <c r="K409" s="69" t="n">
        <v>0</v>
      </c>
      <c r="L409" s="71" t="n">
        <v>163</v>
      </c>
      <c r="M409" s="72" t="n">
        <v>6598633</v>
      </c>
      <c r="N409" s="72" t="n"/>
      <c r="O409" s="72" t="n">
        <v>5788029.52</v>
      </c>
      <c r="P409" s="72" t="n">
        <v>0</v>
      </c>
      <c r="Q409" s="72" t="n">
        <v>405301.74</v>
      </c>
      <c r="R409" s="72" t="n">
        <v>0</v>
      </c>
      <c r="S409" s="72" t="n">
        <v>405301.74</v>
      </c>
      <c r="T409" s="69" t="n">
        <v>1553.16</v>
      </c>
      <c r="U409" s="69" t="n">
        <v>1918.04</v>
      </c>
      <c r="V409" s="70" t="n">
        <v>2026</v>
      </c>
      <c r="W409" s="74" t="n"/>
      <c r="X409" s="74" t="n">
        <f aca="false" ca="false" dt2D="false" dtr="false" t="normal">+(J409*11.55+K409*23.1)*12*0.85</f>
        <v>405301.7430000001</v>
      </c>
      <c r="Y409" s="74" t="e">
        <f aca="false" ca="false" dt2D="false" dtr="false" t="normal">+(J409*11.55+K409*23.1)*12*30-'[4]Приложение №1'!$S$107-'[4]Приложение №1'!$S$285-'[4]Приложение №1'!$S$657</f>
        <v>#REF!</v>
      </c>
      <c r="Z409" s="74" t="n"/>
      <c r="AA409" s="74" t="n">
        <f aca="false" ca="false" dt2D="false" dtr="false" t="normal">SUM(AB409:AP409)</f>
        <v>6598633.00409246</v>
      </c>
      <c r="AB409" s="74" t="n">
        <v>0</v>
      </c>
      <c r="AC409" s="74" t="n">
        <v>3950288.78</v>
      </c>
      <c r="AD409" s="74" t="n">
        <v>0</v>
      </c>
      <c r="AE409" s="74" t="n">
        <v>0</v>
      </c>
      <c r="AF409" s="74" t="n">
        <v>1393037.92</v>
      </c>
      <c r="AG409" s="74" t="n">
        <v>0</v>
      </c>
      <c r="AH409" s="74" t="n">
        <v>0</v>
      </c>
      <c r="AI409" s="74" t="n">
        <v>0</v>
      </c>
      <c r="AJ409" s="74" t="n">
        <v>0</v>
      </c>
      <c r="AK409" s="74" t="n">
        <v>0</v>
      </c>
      <c r="AL409" s="74" t="n">
        <v>0</v>
      </c>
      <c r="AM409" s="74" t="n">
        <v>0</v>
      </c>
      <c r="AN409" s="74" t="n">
        <v>1072472.241</v>
      </c>
      <c r="AO409" s="74" t="n">
        <v>65986.3301</v>
      </c>
      <c r="AP409" s="74" t="n">
        <v>116847.73299246</v>
      </c>
      <c r="AQ409" s="5" t="n">
        <f aca="false" ca="false" dt2D="false" dtr="false" t="normal">COUNTIF(AB409:AM409, "&gt;0")</f>
        <v>2</v>
      </c>
    </row>
    <row customHeight="true" ht="12.75" outlineLevel="0" r="410">
      <c r="A410" s="67" t="n">
        <f aca="false" ca="false" dt2D="false" dtr="false" t="normal">+A409+1</f>
        <v>397</v>
      </c>
      <c r="B410" s="67" t="n">
        <f aca="false" ca="false" dt2D="false" dtr="false" t="normal">+B409+1</f>
        <v>226</v>
      </c>
      <c r="C410" s="68" t="s">
        <v>122</v>
      </c>
      <c r="D410" s="67" t="s">
        <v>522</v>
      </c>
      <c r="E410" s="69" t="s">
        <v>209</v>
      </c>
      <c r="F410" s="70" t="s">
        <v>58</v>
      </c>
      <c r="G410" s="70" t="n">
        <v>4</v>
      </c>
      <c r="H410" s="70" t="n">
        <v>4</v>
      </c>
      <c r="I410" s="69" t="n">
        <v>2455</v>
      </c>
      <c r="J410" s="69" t="n">
        <v>2455</v>
      </c>
      <c r="K410" s="69" t="n">
        <v>0</v>
      </c>
      <c r="L410" s="71" t="n">
        <v>116</v>
      </c>
      <c r="M410" s="72" t="n">
        <v>1472189.85</v>
      </c>
      <c r="N410" s="72" t="n"/>
      <c r="O410" s="72" t="n">
        <v>377028.38</v>
      </c>
      <c r="P410" s="72" t="n">
        <v>0</v>
      </c>
      <c r="Q410" s="72" t="n">
        <v>289223.55</v>
      </c>
      <c r="R410" s="72" t="n">
        <v>0</v>
      </c>
      <c r="S410" s="72" t="n">
        <v>805937.92</v>
      </c>
      <c r="T410" s="69" t="n">
        <v>404.92</v>
      </c>
      <c r="U410" s="69" t="n">
        <v>599.67</v>
      </c>
      <c r="V410" s="70" t="n">
        <v>2026</v>
      </c>
      <c r="W410" s="74" t="n"/>
      <c r="X410" s="74" t="n">
        <f aca="false" ca="false" dt2D="false" dtr="false" t="normal">+(J410*11.55+K410*23.1)*12*0.85</f>
        <v>289223.55</v>
      </c>
      <c r="Y410" s="74" t="e">
        <f aca="false" ca="false" dt2D="false" dtr="false" t="normal">+(J410*11.55+K410*23.1)*12*30-'[4]Приложение №1'!$S$290-'[4]Приложение №1'!$S$427</f>
        <v>#REF!</v>
      </c>
      <c r="Z410" s="74" t="n"/>
      <c r="AA410" s="74" t="n">
        <f aca="false" ca="false" dt2D="false" dtr="false" t="normal">SUM(AB410:AP410)</f>
        <v>1472189.8488250999</v>
      </c>
      <c r="AB410" s="74" t="n">
        <v>0</v>
      </c>
      <c r="AC410" s="74" t="n">
        <v>0</v>
      </c>
      <c r="AD410" s="74" t="n">
        <v>0</v>
      </c>
      <c r="AE410" s="74" t="n">
        <v>0</v>
      </c>
      <c r="AF410" s="74" t="n">
        <v>994072.64</v>
      </c>
      <c r="AG410" s="74" t="n">
        <v>0</v>
      </c>
      <c r="AH410" s="74" t="n">
        <v>0</v>
      </c>
      <c r="AI410" s="74" t="n">
        <v>0</v>
      </c>
      <c r="AJ410" s="74" t="n">
        <v>0</v>
      </c>
      <c r="AK410" s="74" t="n">
        <v>0</v>
      </c>
      <c r="AL410" s="74" t="n">
        <v>0</v>
      </c>
      <c r="AM410" s="74" t="n">
        <v>0</v>
      </c>
      <c r="AN410" s="74" t="n">
        <v>441656.955</v>
      </c>
      <c r="AO410" s="74" t="n">
        <v>14721.8985</v>
      </c>
      <c r="AP410" s="74" t="n">
        <v>21738.3553251</v>
      </c>
      <c r="AQ410" s="5" t="n">
        <f aca="false" ca="false" dt2D="false" dtr="false" t="normal">COUNTIF(AB410:AM410, "&gt;0")</f>
        <v>1</v>
      </c>
    </row>
    <row customHeight="true" ht="12.75" outlineLevel="0" r="411">
      <c r="A411" s="67" t="n">
        <f aca="false" ca="false" dt2D="false" dtr="false" t="normal">+A410+1</f>
        <v>398</v>
      </c>
      <c r="B411" s="67" t="n">
        <f aca="false" ca="false" dt2D="false" dtr="false" t="normal">+B410+1</f>
        <v>227</v>
      </c>
      <c r="C411" s="68" t="s">
        <v>122</v>
      </c>
      <c r="D411" s="67" t="s">
        <v>523</v>
      </c>
      <c r="E411" s="69" t="s">
        <v>141</v>
      </c>
      <c r="F411" s="70" t="s">
        <v>58</v>
      </c>
      <c r="G411" s="70" t="n">
        <v>4</v>
      </c>
      <c r="H411" s="70" t="n">
        <v>4</v>
      </c>
      <c r="I411" s="69" t="n">
        <v>2540.8</v>
      </c>
      <c r="J411" s="69" t="n">
        <v>2468.7</v>
      </c>
      <c r="K411" s="69" t="n">
        <v>72.1000000000004</v>
      </c>
      <c r="L411" s="71" t="n">
        <v>146</v>
      </c>
      <c r="M411" s="72" t="n">
        <v>1523641.54</v>
      </c>
      <c r="N411" s="72" t="n"/>
      <c r="O411" s="72" t="n">
        <v>387497.98</v>
      </c>
      <c r="P411" s="72" t="n">
        <v>0</v>
      </c>
      <c r="Q411" s="72" t="n">
        <v>307825.75</v>
      </c>
      <c r="R411" s="72" t="n">
        <v>0</v>
      </c>
      <c r="S411" s="72" t="n">
        <v>828317.81</v>
      </c>
      <c r="T411" s="69" t="n">
        <v>404.92</v>
      </c>
      <c r="U411" s="69" t="n">
        <v>599.67</v>
      </c>
      <c r="V411" s="70" t="n">
        <v>2026</v>
      </c>
      <c r="W411" s="74" t="n"/>
      <c r="X411" s="74" t="n">
        <f aca="false" ca="false" dt2D="false" dtr="false" t="normal">+(J411*11.55+K411*23.1)*12*0.85</f>
        <v>307825.74900000007</v>
      </c>
      <c r="Y411" s="74" t="e">
        <f aca="false" ca="false" dt2D="false" dtr="false" t="normal">+(J411*11.55+K411*23.1)*12*30-'[4]Приложение №1'!$S$291-'[4]Приложение №1'!$S$428</f>
        <v>#REF!</v>
      </c>
      <c r="Z411" s="74" t="n"/>
      <c r="AA411" s="74" t="n">
        <f aca="false" ca="false" dt2D="false" dtr="false" t="normal">SUM(AB411:AP411)</f>
        <v>1523641.5383796399</v>
      </c>
      <c r="AB411" s="74" t="n">
        <v>0</v>
      </c>
      <c r="AC411" s="74" t="n">
        <v>0</v>
      </c>
      <c r="AD411" s="74" t="n">
        <v>0</v>
      </c>
      <c r="AE411" s="74" t="n">
        <v>0</v>
      </c>
      <c r="AF411" s="74" t="n">
        <v>1028814.57</v>
      </c>
      <c r="AG411" s="74" t="n">
        <v>0</v>
      </c>
      <c r="AH411" s="74" t="n">
        <v>0</v>
      </c>
      <c r="AI411" s="74" t="n">
        <v>0</v>
      </c>
      <c r="AJ411" s="74" t="n">
        <v>0</v>
      </c>
      <c r="AK411" s="74" t="n">
        <v>0</v>
      </c>
      <c r="AL411" s="74" t="n">
        <v>0</v>
      </c>
      <c r="AM411" s="74" t="n">
        <v>0</v>
      </c>
      <c r="AN411" s="74" t="n">
        <v>457092.462</v>
      </c>
      <c r="AO411" s="74" t="n">
        <v>15236.4154</v>
      </c>
      <c r="AP411" s="74" t="n">
        <v>22498.09097964</v>
      </c>
      <c r="AQ411" s="5" t="n">
        <f aca="false" ca="false" dt2D="false" dtr="false" t="normal">COUNTIF(AB411:AM411, "&gt;0")</f>
        <v>1</v>
      </c>
    </row>
    <row customHeight="true" ht="12.75" outlineLevel="0" r="412">
      <c r="A412" s="67" t="n">
        <f aca="false" ca="false" dt2D="false" dtr="false" t="normal">+A411+1</f>
        <v>399</v>
      </c>
      <c r="B412" s="67" t="n">
        <f aca="false" ca="false" dt2D="false" dtr="false" t="normal">+B411+1</f>
        <v>228</v>
      </c>
      <c r="C412" s="68" t="s">
        <v>122</v>
      </c>
      <c r="D412" s="67" t="s">
        <v>524</v>
      </c>
      <c r="E412" s="69" t="s">
        <v>199</v>
      </c>
      <c r="F412" s="70" t="s">
        <v>58</v>
      </c>
      <c r="G412" s="70" t="n">
        <v>4</v>
      </c>
      <c r="H412" s="70" t="n">
        <v>2</v>
      </c>
      <c r="I412" s="69" t="n">
        <v>1782</v>
      </c>
      <c r="J412" s="69" t="n">
        <v>1643.1</v>
      </c>
      <c r="K412" s="69" t="n">
        <v>138.9</v>
      </c>
      <c r="L412" s="71" t="n">
        <v>60</v>
      </c>
      <c r="M412" s="72" t="n">
        <v>27582758.27</v>
      </c>
      <c r="N412" s="72" t="n"/>
      <c r="O412" s="72" t="n">
        <v>996028.36</v>
      </c>
      <c r="P412" s="72" t="n">
        <v>0</v>
      </c>
      <c r="Q412" s="72" t="n">
        <v>226301.23</v>
      </c>
      <c r="R412" s="72" t="n">
        <v>7341608.76</v>
      </c>
      <c r="S412" s="72" t="n">
        <v>19018819.92</v>
      </c>
      <c r="T412" s="69" t="n">
        <v>13393.85</v>
      </c>
      <c r="U412" s="69" t="n">
        <v>15478.54</v>
      </c>
      <c r="V412" s="70" t="n">
        <v>2026</v>
      </c>
      <c r="W412" s="74" t="n"/>
      <c r="X412" s="74" t="n">
        <f aca="false" ca="false" dt2D="false" dtr="false" t="normal">+(J412*11.55+K412*23.1)*12*0.85</f>
        <v>226301.229</v>
      </c>
      <c r="Y412" s="74" t="e">
        <f aca="false" ca="false" dt2D="false" dtr="false" t="normal">+(J412*11.55+K412*23.1)*12*30-'[9]Приложение №1'!$S$105</f>
        <v>#REF!</v>
      </c>
      <c r="Z412" s="74" t="n"/>
      <c r="AA412" s="74" t="n">
        <f aca="false" ca="false" dt2D="false" dtr="false" t="normal">SUM(AB412:AP412)</f>
        <v>27582758.26954512</v>
      </c>
      <c r="AB412" s="74" t="n">
        <v>5059790.7</v>
      </c>
      <c r="AC412" s="74" t="n">
        <v>2046163.01</v>
      </c>
      <c r="AD412" s="74" t="n">
        <v>2162938.5</v>
      </c>
      <c r="AE412" s="74" t="n">
        <v>1649246.56</v>
      </c>
      <c r="AF412" s="74" t="n">
        <v>721563.11</v>
      </c>
      <c r="AG412" s="74" t="n">
        <v>0</v>
      </c>
      <c r="AH412" s="74" t="n">
        <v>0</v>
      </c>
      <c r="AI412" s="74" t="n">
        <v>0</v>
      </c>
      <c r="AJ412" s="74" t="n">
        <v>0</v>
      </c>
      <c r="AK412" s="74" t="n">
        <v>0</v>
      </c>
      <c r="AL412" s="74" t="n">
        <v>12228135.37</v>
      </c>
      <c r="AM412" s="74" t="n">
        <v>0</v>
      </c>
      <c r="AN412" s="74" t="n">
        <v>2917152.1764</v>
      </c>
      <c r="AO412" s="74" t="n">
        <v>275827.5828</v>
      </c>
      <c r="AP412" s="74" t="n">
        <v>521941.26034512</v>
      </c>
      <c r="AQ412" s="5" t="n">
        <f aca="false" ca="false" dt2D="false" dtr="false" t="normal">COUNTIF(AB412:AM412, "&gt;0")</f>
        <v>6</v>
      </c>
    </row>
    <row customHeight="true" ht="12.75" outlineLevel="0" r="413">
      <c r="A413" s="67" t="n">
        <f aca="false" ca="false" dt2D="false" dtr="false" t="normal">+A412+1</f>
        <v>400</v>
      </c>
      <c r="B413" s="67" t="n">
        <f aca="false" ca="false" dt2D="false" dtr="false" t="normal">+B412+1</f>
        <v>229</v>
      </c>
      <c r="C413" s="68" t="s">
        <v>122</v>
      </c>
      <c r="D413" s="67" t="s">
        <v>525</v>
      </c>
      <c r="E413" s="69" t="s">
        <v>141</v>
      </c>
      <c r="F413" s="70" t="s">
        <v>58</v>
      </c>
      <c r="G413" s="70" t="n">
        <v>4</v>
      </c>
      <c r="H413" s="70" t="n">
        <v>4</v>
      </c>
      <c r="I413" s="69" t="n">
        <v>2718.2</v>
      </c>
      <c r="J413" s="69" t="n">
        <v>2718.2</v>
      </c>
      <c r="K413" s="69" t="n">
        <v>0</v>
      </c>
      <c r="L413" s="71" t="n">
        <v>128</v>
      </c>
      <c r="M413" s="72" t="n">
        <v>21416018.25</v>
      </c>
      <c r="N413" s="72" t="n"/>
      <c r="O413" s="72" t="n">
        <v>2560273.33</v>
      </c>
      <c r="P413" s="72" t="n">
        <v>0</v>
      </c>
      <c r="Q413" s="72" t="n">
        <v>320231.14</v>
      </c>
      <c r="R413" s="72" t="n">
        <v>8856534.52</v>
      </c>
      <c r="S413" s="72" t="n">
        <v>9678979.26</v>
      </c>
      <c r="T413" s="69" t="n">
        <v>6862.03</v>
      </c>
      <c r="U413" s="69" t="n">
        <v>7878.75</v>
      </c>
      <c r="V413" s="70" t="n">
        <v>2026</v>
      </c>
      <c r="W413" s="74" t="n"/>
      <c r="X413" s="74" t="n">
        <f aca="false" ca="false" dt2D="false" dtr="false" t="normal">+(J413*11.55+K413*23.1)*12*0.85</f>
        <v>320231.142</v>
      </c>
      <c r="Y413" s="74" t="e">
        <f aca="false" ca="false" dt2D="false" dtr="false" t="normal">+(J413*11.55+K413*23.1)*12*30-'[9]Приложение №1'!$S$240-'[7]Приложение №1'!$S$110</f>
        <v>#REF!</v>
      </c>
      <c r="Z413" s="74" t="n"/>
      <c r="AA413" s="74" t="n">
        <f aca="false" ca="false" dt2D="false" dtr="false" t="normal">SUM(AB413:AP413)</f>
        <v>21416018.251089502</v>
      </c>
      <c r="AB413" s="74" t="n">
        <v>0</v>
      </c>
      <c r="AC413" s="74" t="n">
        <v>0</v>
      </c>
      <c r="AD413" s="74" t="n">
        <v>0</v>
      </c>
      <c r="AE413" s="74" t="n">
        <v>0</v>
      </c>
      <c r="AF413" s="74" t="n">
        <v>0</v>
      </c>
      <c r="AG413" s="74" t="n">
        <v>0</v>
      </c>
      <c r="AH413" s="74" t="n">
        <v>0</v>
      </c>
      <c r="AI413" s="74" t="n">
        <v>0</v>
      </c>
      <c r="AJ413" s="74" t="n">
        <v>0</v>
      </c>
      <c r="AK413" s="74" t="n">
        <v>0</v>
      </c>
      <c r="AL413" s="74" t="n">
        <v>18652366.76</v>
      </c>
      <c r="AM413" s="74" t="n">
        <v>0</v>
      </c>
      <c r="AN413" s="74" t="n">
        <v>2141601.825</v>
      </c>
      <c r="AO413" s="74" t="n">
        <v>214160.1825</v>
      </c>
      <c r="AP413" s="74" t="n">
        <v>407889.4835895</v>
      </c>
      <c r="AQ413" s="5" t="n">
        <f aca="false" ca="false" dt2D="false" dtr="false" t="normal">COUNTIF(AB413:AM413, "&gt;0")</f>
        <v>1</v>
      </c>
    </row>
    <row customHeight="true" ht="12.75" outlineLevel="0" r="414">
      <c r="A414" s="67" t="n">
        <f aca="false" ca="false" dt2D="false" dtr="false" t="normal">+A413+1</f>
        <v>401</v>
      </c>
      <c r="B414" s="67" t="n">
        <f aca="false" ca="false" dt2D="false" dtr="false" t="normal">+B413+1</f>
        <v>230</v>
      </c>
      <c r="C414" s="68" t="s">
        <v>122</v>
      </c>
      <c r="D414" s="67" t="s">
        <v>526</v>
      </c>
      <c r="E414" s="69" t="s">
        <v>171</v>
      </c>
      <c r="F414" s="70" t="s">
        <v>58</v>
      </c>
      <c r="G414" s="70" t="n">
        <v>4</v>
      </c>
      <c r="H414" s="70" t="n">
        <v>4</v>
      </c>
      <c r="I414" s="69" t="n">
        <v>3488.5</v>
      </c>
      <c r="J414" s="69" t="n">
        <v>3488.5</v>
      </c>
      <c r="K414" s="69" t="n">
        <v>0</v>
      </c>
      <c r="L414" s="71" t="n">
        <v>131</v>
      </c>
      <c r="M414" s="72" t="n">
        <v>36063450.21</v>
      </c>
      <c r="N414" s="72" t="n"/>
      <c r="O414" s="72" t="n">
        <v>2732353.7</v>
      </c>
      <c r="P414" s="72" t="n">
        <v>0</v>
      </c>
      <c r="Q414" s="72" t="n">
        <v>410980.19</v>
      </c>
      <c r="R414" s="72" t="n">
        <v>12717684.38</v>
      </c>
      <c r="S414" s="72" t="n">
        <v>20202431.95</v>
      </c>
      <c r="T414" s="69" t="n">
        <v>9033.88</v>
      </c>
      <c r="U414" s="69" t="n">
        <v>10337.81</v>
      </c>
      <c r="V414" s="70" t="n">
        <v>2026</v>
      </c>
      <c r="W414" s="74" t="n"/>
      <c r="X414" s="74" t="n">
        <f aca="false" ca="false" dt2D="false" dtr="false" t="normal">+(J414*11.55+K414*23.1)*12*0.85</f>
        <v>410980.185</v>
      </c>
      <c r="Y414" s="74" t="e">
        <f aca="false" ca="false" dt2D="false" dtr="false" t="normal">+(J414*11.55+K414*23.1)*12*30-'[1]Приложение №1'!$S$239</f>
        <v>#REF!</v>
      </c>
      <c r="Z414" s="74" t="n"/>
      <c r="AA414" s="74" t="n">
        <f aca="false" ca="false" dt2D="false" dtr="false" t="normal">SUM(AB414:AP414)</f>
        <v>36063450.21201262</v>
      </c>
      <c r="AB414" s="74" t="n">
        <v>9905207.55</v>
      </c>
      <c r="AC414" s="74" t="n">
        <v>4005633.94</v>
      </c>
      <c r="AD414" s="74" t="n">
        <v>4234237.36</v>
      </c>
      <c r="AE414" s="74" t="n">
        <v>3228617.64</v>
      </c>
      <c r="AF414" s="74" t="n">
        <v>0</v>
      </c>
      <c r="AG414" s="74" t="n">
        <v>0</v>
      </c>
      <c r="AH414" s="74" t="n">
        <v>0</v>
      </c>
      <c r="AI414" s="74" t="n">
        <v>0</v>
      </c>
      <c r="AJ414" s="74" t="n">
        <v>0</v>
      </c>
      <c r="AK414" s="74" t="n">
        <v>0</v>
      </c>
      <c r="AL414" s="74" t="n">
        <v>0</v>
      </c>
      <c r="AM414" s="74" t="n">
        <v>10140980.4</v>
      </c>
      <c r="AN414" s="74" t="n">
        <v>3498976.6647</v>
      </c>
      <c r="AO414" s="74" t="n">
        <v>360634.502</v>
      </c>
      <c r="AP414" s="74" t="n">
        <v>689162.15531262</v>
      </c>
      <c r="AQ414" s="5" t="n">
        <f aca="false" ca="false" dt2D="false" dtr="false" t="normal">COUNTIF(AB414:AM414, "&gt;0")</f>
        <v>5</v>
      </c>
    </row>
    <row customHeight="true" ht="12.75" outlineLevel="0" r="415">
      <c r="A415" s="67" t="n">
        <f aca="false" ca="false" dt2D="false" dtr="false" t="normal">+A414+1</f>
        <v>402</v>
      </c>
      <c r="B415" s="67" t="n">
        <f aca="false" ca="false" dt2D="false" dtr="false" t="normal">+B414+1</f>
        <v>231</v>
      </c>
      <c r="C415" s="68" t="s">
        <v>122</v>
      </c>
      <c r="D415" s="67" t="s">
        <v>527</v>
      </c>
      <c r="E415" s="69" t="s">
        <v>129</v>
      </c>
      <c r="F415" s="70" t="s">
        <v>58</v>
      </c>
      <c r="G415" s="70" t="n">
        <v>9</v>
      </c>
      <c r="H415" s="70" t="n">
        <v>2</v>
      </c>
      <c r="I415" s="69" t="n">
        <v>4701.1</v>
      </c>
      <c r="J415" s="69" t="n">
        <v>4701.1</v>
      </c>
      <c r="K415" s="69" t="n">
        <v>0</v>
      </c>
      <c r="L415" s="71" t="n">
        <v>193</v>
      </c>
      <c r="M415" s="72" t="n">
        <v>8542100</v>
      </c>
      <c r="N415" s="72" t="n"/>
      <c r="O415" s="72" t="n">
        <v>813003.35</v>
      </c>
      <c r="P415" s="72" t="n">
        <v>0</v>
      </c>
      <c r="Q415" s="72" t="n">
        <v>736051.23</v>
      </c>
      <c r="R415" s="72" t="n">
        <v>0</v>
      </c>
      <c r="S415" s="72" t="n">
        <v>6993045.43</v>
      </c>
      <c r="T415" s="69" t="n">
        <v>1707.03</v>
      </c>
      <c r="U415" s="69" t="n">
        <v>1817.04</v>
      </c>
      <c r="V415" s="70" t="n">
        <v>2026</v>
      </c>
      <c r="W415" s="74" t="n"/>
      <c r="X415" s="74" t="n">
        <f aca="false" ca="false" dt2D="false" dtr="false" t="normal">+(J415*15.35+K415*26.02)*12*0.85</f>
        <v>736051.2270000001</v>
      </c>
      <c r="Y415" s="74" t="n"/>
      <c r="Z415" s="74" t="n"/>
      <c r="AA415" s="74" t="n">
        <f aca="false" ca="false" dt2D="false" dtr="false" t="normal">SUM(AB415:AP415)</f>
        <v>8542100.0024</v>
      </c>
      <c r="AB415" s="74" t="n">
        <v>0</v>
      </c>
      <c r="AC415" s="74" t="n">
        <v>0</v>
      </c>
      <c r="AD415" s="74" t="n">
        <v>0</v>
      </c>
      <c r="AE415" s="74" t="n">
        <v>0</v>
      </c>
      <c r="AF415" s="74" t="n">
        <v>0</v>
      </c>
      <c r="AG415" s="74" t="n">
        <v>0</v>
      </c>
      <c r="AH415" s="74" t="n">
        <v>0</v>
      </c>
      <c r="AI415" s="74" t="n">
        <v>8024927.1</v>
      </c>
      <c r="AJ415" s="74" t="n">
        <v>0</v>
      </c>
      <c r="AK415" s="74" t="n">
        <v>0</v>
      </c>
      <c r="AL415" s="74" t="n">
        <v>0</v>
      </c>
      <c r="AM415" s="74" t="n">
        <v>0</v>
      </c>
      <c r="AN415" s="74" t="n">
        <v>256263</v>
      </c>
      <c r="AO415" s="74" t="n">
        <v>85421</v>
      </c>
      <c r="AP415" s="74" t="n">
        <v>175488.9024</v>
      </c>
      <c r="AQ415" s="5" t="n">
        <f aca="false" ca="false" dt2D="false" dtr="false" t="normal">COUNTIF(AB415:AM415, "&gt;0")</f>
        <v>1</v>
      </c>
    </row>
    <row customHeight="true" ht="12.75" outlineLevel="0" r="416">
      <c r="A416" s="67" t="n">
        <f aca="false" ca="false" dt2D="false" dtr="false" t="normal">+A415+1</f>
        <v>403</v>
      </c>
      <c r="B416" s="67" t="n">
        <f aca="false" ca="false" dt2D="false" dtr="false" t="normal">+B415+1</f>
        <v>232</v>
      </c>
      <c r="C416" s="68" t="s">
        <v>122</v>
      </c>
      <c r="D416" s="67" t="s">
        <v>528</v>
      </c>
      <c r="E416" s="69" t="s">
        <v>199</v>
      </c>
      <c r="F416" s="70" t="s">
        <v>58</v>
      </c>
      <c r="G416" s="70" t="n">
        <v>5</v>
      </c>
      <c r="H416" s="70" t="n">
        <v>4</v>
      </c>
      <c r="I416" s="69" t="n">
        <v>3412.1</v>
      </c>
      <c r="J416" s="69" t="n">
        <v>3263.8</v>
      </c>
      <c r="K416" s="69" t="n">
        <v>148.3</v>
      </c>
      <c r="L416" s="71" t="n">
        <v>129</v>
      </c>
      <c r="M416" s="72" t="n">
        <v>2046134.01</v>
      </c>
      <c r="N416" s="72" t="n"/>
      <c r="O416" s="72" t="n">
        <v>0</v>
      </c>
      <c r="P416" s="72" t="n">
        <v>0</v>
      </c>
      <c r="Q416" s="72" t="n">
        <v>419450.72</v>
      </c>
      <c r="R416" s="72" t="n">
        <v>1626683.28</v>
      </c>
      <c r="S416" s="72" t="n">
        <v>0</v>
      </c>
      <c r="T416" s="69" t="n">
        <v>404.92</v>
      </c>
      <c r="U416" s="69" t="n">
        <v>599.67</v>
      </c>
      <c r="V416" s="70" t="n">
        <v>2026</v>
      </c>
      <c r="W416" s="74" t="n"/>
      <c r="X416" s="74" t="n">
        <f aca="false" ca="false" dt2D="false" dtr="false" t="normal">+(J416*11.55+K416*23.1)*12*0.85</f>
        <v>419450.7240000001</v>
      </c>
      <c r="Y416" s="74" t="e">
        <f aca="false" ca="false" dt2D="false" dtr="false" t="normal">+(J416*11.55+K416*23.1)*12*30-'[3]Приложение №1'!$S$265-'[3]Приложение №1'!$S$480</f>
        <v>#REF!</v>
      </c>
      <c r="Z416" s="74" t="n"/>
      <c r="AA416" s="74" t="n">
        <f aca="false" ca="false" dt2D="false" dtr="false" t="normal">SUM(AB416:AP416)</f>
        <v>2046134.0078916599</v>
      </c>
      <c r="AB416" s="74" t="n">
        <v>0</v>
      </c>
      <c r="AC416" s="74" t="n">
        <v>0</v>
      </c>
      <c r="AD416" s="74" t="n">
        <v>0</v>
      </c>
      <c r="AE416" s="74" t="n">
        <v>0</v>
      </c>
      <c r="AF416" s="74" t="n">
        <v>1381619.25</v>
      </c>
      <c r="AG416" s="74" t="n">
        <v>0</v>
      </c>
      <c r="AH416" s="74" t="n">
        <v>0</v>
      </c>
      <c r="AI416" s="74" t="n">
        <v>0</v>
      </c>
      <c r="AJ416" s="74" t="n">
        <v>0</v>
      </c>
      <c r="AK416" s="74" t="n">
        <v>0</v>
      </c>
      <c r="AL416" s="74" t="n">
        <v>0</v>
      </c>
      <c r="AM416" s="74" t="n">
        <v>0</v>
      </c>
      <c r="AN416" s="74" t="n">
        <v>613840.203</v>
      </c>
      <c r="AO416" s="74" t="n">
        <v>20461.3401</v>
      </c>
      <c r="AP416" s="74" t="n">
        <v>30213.21479166</v>
      </c>
      <c r="AQ416" s="5" t="n">
        <f aca="false" ca="false" dt2D="false" dtr="false" t="normal">COUNTIF(AB416:AM416, "&gt;0")</f>
        <v>1</v>
      </c>
    </row>
    <row customHeight="true" ht="12.75" outlineLevel="0" r="417">
      <c r="A417" s="67" t="n">
        <f aca="false" ca="false" dt2D="false" dtr="false" t="normal">+A416+1</f>
        <v>404</v>
      </c>
      <c r="B417" s="67" t="n">
        <f aca="false" ca="false" dt2D="false" dtr="false" t="normal">+B416+1</f>
        <v>233</v>
      </c>
      <c r="C417" s="68" t="s">
        <v>122</v>
      </c>
      <c r="D417" s="67" t="s">
        <v>529</v>
      </c>
      <c r="E417" s="69" t="s">
        <v>209</v>
      </c>
      <c r="F417" s="70" t="s">
        <v>58</v>
      </c>
      <c r="G417" s="70" t="n">
        <v>4</v>
      </c>
      <c r="H417" s="70" t="n">
        <v>2</v>
      </c>
      <c r="I417" s="69" t="n">
        <v>1250.1</v>
      </c>
      <c r="J417" s="69" t="n">
        <v>1250.1</v>
      </c>
      <c r="K417" s="69" t="n">
        <v>0</v>
      </c>
      <c r="L417" s="71" t="n">
        <v>47</v>
      </c>
      <c r="M417" s="72" t="n">
        <v>24506285.34</v>
      </c>
      <c r="N417" s="72" t="n"/>
      <c r="O417" s="72" t="n">
        <v>1866839.35</v>
      </c>
      <c r="P417" s="72" t="n">
        <v>0</v>
      </c>
      <c r="Q417" s="72" t="n">
        <v>147274.28</v>
      </c>
      <c r="R417" s="72" t="n">
        <v>4974961.6</v>
      </c>
      <c r="S417" s="72" t="n">
        <v>17517210.11</v>
      </c>
      <c r="T417" s="69" t="n">
        <v>17099.1</v>
      </c>
      <c r="U417" s="69" t="n">
        <v>19603.46</v>
      </c>
      <c r="V417" s="70" t="n">
        <v>2026</v>
      </c>
      <c r="W417" s="74" t="n"/>
      <c r="X417" s="74" t="n">
        <f aca="false" ca="false" dt2D="false" dtr="false" t="normal">+(J417*11.55+K417*23.1)*12*0.85</f>
        <v>147274.28100000002</v>
      </c>
      <c r="Y417" s="74" t="e">
        <f aca="false" ca="false" dt2D="false" dtr="false" t="normal">+(J417*11.55+K417*23.1)*12*30-'[1]Приложение №1'!$S$244</f>
        <v>#REF!</v>
      </c>
      <c r="Z417" s="74" t="n"/>
      <c r="AA417" s="74" t="n">
        <f aca="false" ca="false" dt2D="false" dtr="false" t="normal">SUM(AB417:AP417)</f>
        <v>24506285.34337554</v>
      </c>
      <c r="AB417" s="74" t="n">
        <v>0</v>
      </c>
      <c r="AC417" s="74" t="n">
        <v>0</v>
      </c>
      <c r="AD417" s="74" t="n">
        <v>1517334.13</v>
      </c>
      <c r="AE417" s="74" t="n">
        <v>1156971.45</v>
      </c>
      <c r="AF417" s="74" t="n">
        <v>0</v>
      </c>
      <c r="AG417" s="74" t="n">
        <v>0</v>
      </c>
      <c r="AH417" s="74" t="n">
        <v>0</v>
      </c>
      <c r="AI417" s="74" t="n">
        <v>0</v>
      </c>
      <c r="AJ417" s="74" t="n">
        <v>6489051.76</v>
      </c>
      <c r="AK417" s="74" t="n">
        <v>0</v>
      </c>
      <c r="AL417" s="74" t="n">
        <v>8578222.24</v>
      </c>
      <c r="AM417" s="74" t="n">
        <v>3634008.77</v>
      </c>
      <c r="AN417" s="74" t="n">
        <v>2418193.3154</v>
      </c>
      <c r="AO417" s="74" t="n">
        <v>245062.8535</v>
      </c>
      <c r="AP417" s="74" t="n">
        <v>467440.82447554</v>
      </c>
      <c r="AQ417" s="5" t="n">
        <f aca="false" ca="false" dt2D="false" dtr="false" t="normal">COUNTIF(AB417:AM417, "&gt;0")</f>
        <v>5</v>
      </c>
    </row>
    <row customHeight="true" ht="12.75" outlineLevel="0" r="418">
      <c r="A418" s="67" t="n">
        <f aca="false" ca="false" dt2D="false" dtr="false" t="normal">+A417+1</f>
        <v>405</v>
      </c>
      <c r="B418" s="67" t="n">
        <f aca="false" ca="false" dt2D="false" dtr="false" t="normal">+B417+1</f>
        <v>234</v>
      </c>
      <c r="C418" s="68" t="s">
        <v>122</v>
      </c>
      <c r="D418" s="67" t="s">
        <v>530</v>
      </c>
      <c r="E418" s="69" t="s">
        <v>209</v>
      </c>
      <c r="F418" s="70" t="s">
        <v>58</v>
      </c>
      <c r="G418" s="70" t="n">
        <v>4</v>
      </c>
      <c r="H418" s="70" t="n">
        <v>4</v>
      </c>
      <c r="I418" s="69" t="n">
        <v>2457.2</v>
      </c>
      <c r="J418" s="69" t="n">
        <v>2457.2</v>
      </c>
      <c r="K418" s="69" t="n">
        <v>0</v>
      </c>
      <c r="L418" s="71" t="n">
        <v>113</v>
      </c>
      <c r="M418" s="72" t="n">
        <v>29034545.49</v>
      </c>
      <c r="N418" s="72" t="n"/>
      <c r="O418" s="72" t="n">
        <v>2155328.13</v>
      </c>
      <c r="P418" s="72" t="n">
        <v>0</v>
      </c>
      <c r="Q418" s="72" t="n">
        <v>1095276.57</v>
      </c>
      <c r="R418" s="72" t="n">
        <v>10217037.6</v>
      </c>
      <c r="S418" s="72" t="n">
        <v>15566903.19</v>
      </c>
      <c r="T418" s="69" t="n">
        <v>10173.92</v>
      </c>
      <c r="U418" s="69" t="n">
        <v>11816.11</v>
      </c>
      <c r="V418" s="70" t="n">
        <v>2026</v>
      </c>
      <c r="W418" s="74" t="n">
        <v>805793.84</v>
      </c>
      <c r="X418" s="74" t="n">
        <f aca="false" ca="false" dt2D="false" dtr="false" t="normal">+(J418*11.55+K418*23.1)*12*0.85</f>
        <v>289482.73199999996</v>
      </c>
      <c r="Y418" s="74" t="n">
        <f aca="false" ca="false" dt2D="false" dtr="false" t="normal">+(J418*11.55+K418*23.1)*12*30</f>
        <v>10217037.6</v>
      </c>
      <c r="Z418" s="74" t="n"/>
      <c r="AA418" s="74" t="n">
        <f aca="false" ca="false" dt2D="false" dtr="false" t="normal">SUM(AB418:AP418)</f>
        <v>29034545.492268942</v>
      </c>
      <c r="AB418" s="74" t="n">
        <v>0</v>
      </c>
      <c r="AC418" s="74" t="n">
        <v>0</v>
      </c>
      <c r="AD418" s="74" t="n">
        <v>0</v>
      </c>
      <c r="AE418" s="74" t="n">
        <v>0</v>
      </c>
      <c r="AF418" s="74" t="n">
        <v>994963.46</v>
      </c>
      <c r="AG418" s="74" t="n">
        <v>0</v>
      </c>
      <c r="AH418" s="74" t="n">
        <v>0</v>
      </c>
      <c r="AI418" s="74" t="n">
        <v>0</v>
      </c>
      <c r="AJ418" s="74" t="n">
        <v>0</v>
      </c>
      <c r="AK418" s="74" t="n">
        <v>0</v>
      </c>
      <c r="AL418" s="74" t="n">
        <v>16861377.23</v>
      </c>
      <c r="AM418" s="74" t="n">
        <v>7143017.64</v>
      </c>
      <c r="AN418" s="74" t="n">
        <v>3198156.373</v>
      </c>
      <c r="AO418" s="74" t="n">
        <v>290345.4549</v>
      </c>
      <c r="AP418" s="74" t="n">
        <v>546685.33436894</v>
      </c>
      <c r="AQ418" s="5" t="n">
        <f aca="false" ca="false" dt2D="false" dtr="false" t="normal">COUNTIF(AB418:AM418, "&gt;0")</f>
        <v>3</v>
      </c>
    </row>
    <row customHeight="true" ht="12.75" outlineLevel="0" r="419">
      <c r="A419" s="67" t="n">
        <f aca="false" ca="false" dt2D="false" dtr="false" t="normal">+A418+1</f>
        <v>406</v>
      </c>
      <c r="B419" s="67" t="n">
        <f aca="false" ca="false" dt2D="false" dtr="false" t="normal">+B418+1</f>
        <v>235</v>
      </c>
      <c r="C419" s="68" t="s">
        <v>122</v>
      </c>
      <c r="D419" s="67" t="s">
        <v>531</v>
      </c>
      <c r="E419" s="69" t="s">
        <v>141</v>
      </c>
      <c r="F419" s="70" t="s">
        <v>58</v>
      </c>
      <c r="G419" s="70" t="n">
        <v>2</v>
      </c>
      <c r="H419" s="70" t="n"/>
      <c r="I419" s="69" t="n">
        <v>357.85</v>
      </c>
      <c r="J419" s="69" t="n">
        <v>357.85</v>
      </c>
      <c r="K419" s="69" t="n">
        <v>0</v>
      </c>
      <c r="L419" s="71" t="n">
        <v>2</v>
      </c>
      <c r="M419" s="72" t="n">
        <v>14346457</v>
      </c>
      <c r="N419" s="72" t="n"/>
      <c r="O419" s="72" t="n">
        <v>1096260.75</v>
      </c>
      <c r="P419" s="72" t="n">
        <v>0</v>
      </c>
      <c r="Q419" s="72" t="n">
        <v>42158.31</v>
      </c>
      <c r="R419" s="72" t="n">
        <v>1487940.3</v>
      </c>
      <c r="S419" s="72" t="n">
        <v>11720097.65</v>
      </c>
      <c r="T419" s="69" t="n">
        <v>35083.38</v>
      </c>
      <c r="U419" s="69" t="n">
        <v>40090.7</v>
      </c>
      <c r="V419" s="70" t="n">
        <v>2026</v>
      </c>
      <c r="W419" s="74" t="n"/>
      <c r="X419" s="74" t="n">
        <f aca="false" ca="false" dt2D="false" dtr="false" t="normal">+(J419*11.55+K419*23.1)*12*0.85</f>
        <v>42158.30850000001</v>
      </c>
      <c r="Y419" s="74" t="n">
        <f aca="false" ca="false" dt2D="false" dtr="false" t="normal">+(J419*11.55+K419*23.1)*12*30</f>
        <v>1487940.3000000003</v>
      </c>
      <c r="Z419" s="74" t="n"/>
      <c r="AA419" s="74" t="n">
        <f aca="false" ca="false" dt2D="false" dtr="false" t="normal">SUM(AB419:AP419)</f>
        <v>14346457.0038904</v>
      </c>
      <c r="AB419" s="74" t="n">
        <v>1304549.18</v>
      </c>
      <c r="AC419" s="74" t="n">
        <v>793800.82</v>
      </c>
      <c r="AD419" s="74" t="n">
        <v>374042.47</v>
      </c>
      <c r="AE419" s="74" t="n">
        <v>318765.22</v>
      </c>
      <c r="AF419" s="74" t="n">
        <v>0</v>
      </c>
      <c r="AG419" s="74" t="n">
        <v>0</v>
      </c>
      <c r="AH419" s="74" t="n">
        <v>0</v>
      </c>
      <c r="AI419" s="74" t="n">
        <v>0</v>
      </c>
      <c r="AJ419" s="74" t="n">
        <v>3773847.7</v>
      </c>
      <c r="AK419" s="74" t="n">
        <v>0</v>
      </c>
      <c r="AL419" s="74" t="n">
        <v>3085741.27</v>
      </c>
      <c r="AM419" s="74" t="n">
        <v>2903840.79</v>
      </c>
      <c r="AN419" s="74" t="n">
        <v>1373861.5841</v>
      </c>
      <c r="AO419" s="74" t="n">
        <v>143464.5699</v>
      </c>
      <c r="AP419" s="74" t="n">
        <v>274543.3998904</v>
      </c>
      <c r="AQ419" s="5" t="n">
        <f aca="false" ca="false" dt2D="false" dtr="false" t="normal">COUNTIF(AB419:AM419, "&gt;0")</f>
        <v>7</v>
      </c>
    </row>
    <row outlineLevel="0" r="420">
      <c r="A420" s="67" t="n">
        <f aca="false" ca="false" dt2D="false" dtr="false" t="normal">+A419+1</f>
        <v>407</v>
      </c>
      <c r="B420" s="67" t="n">
        <f aca="false" ca="false" dt2D="false" dtr="false" t="normal">+B419+1</f>
        <v>236</v>
      </c>
      <c r="C420" s="68" t="s">
        <v>122</v>
      </c>
      <c r="D420" s="67" t="s">
        <v>532</v>
      </c>
      <c r="E420" s="69" t="s">
        <v>285</v>
      </c>
      <c r="F420" s="70" t="s">
        <v>58</v>
      </c>
      <c r="G420" s="70" t="n">
        <v>4</v>
      </c>
      <c r="H420" s="70" t="n">
        <v>6</v>
      </c>
      <c r="I420" s="69" t="n">
        <v>2768.4</v>
      </c>
      <c r="J420" s="69" t="n">
        <v>2537.8</v>
      </c>
      <c r="K420" s="69" t="n">
        <v>230.6</v>
      </c>
      <c r="L420" s="71" t="n">
        <v>144</v>
      </c>
      <c r="M420" s="72" t="n">
        <v>4704535.91</v>
      </c>
      <c r="N420" s="72" t="n"/>
      <c r="O420" s="72" t="n">
        <v>1386797.6</v>
      </c>
      <c r="P420" s="72" t="n">
        <v>0</v>
      </c>
      <c r="Q420" s="72" t="n">
        <v>353312.19</v>
      </c>
      <c r="R420" s="72" t="n">
        <v>0</v>
      </c>
      <c r="S420" s="72" t="n">
        <v>2964426.12</v>
      </c>
      <c r="T420" s="69" t="n">
        <v>1330.42</v>
      </c>
      <c r="U420" s="69" t="n">
        <v>1699.37</v>
      </c>
      <c r="V420" s="70" t="n">
        <v>2026</v>
      </c>
      <c r="W420" s="74" t="n"/>
      <c r="X420" s="74" t="n">
        <f aca="false" ca="false" dt2D="false" dtr="false" t="normal">+(J420*11.55+K420*23.1)*12*0.85</f>
        <v>353312.19</v>
      </c>
      <c r="Y420" s="74" t="e">
        <f aca="false" ca="false" dt2D="false" dtr="false" t="normal">+(J420*11.55+K420*23.1)*12*30-'[4]Приложение №1'!$S$119-'[4]Приложение №1'!$S$307-'[4]Приложение №1'!$S$672</f>
        <v>#REF!</v>
      </c>
      <c r="Z420" s="74" t="n"/>
      <c r="AA420" s="74" t="n">
        <f aca="false" ca="false" dt2D="false" dtr="false" t="normal">SUM(AB420:AP420)</f>
        <v>4704535.9094353</v>
      </c>
      <c r="AB420" s="74" t="n">
        <v>0</v>
      </c>
      <c r="AC420" s="74" t="n">
        <v>0</v>
      </c>
      <c r="AD420" s="74" t="n">
        <v>0</v>
      </c>
      <c r="AE420" s="74" t="n">
        <v>2562162.84</v>
      </c>
      <c r="AF420" s="74" t="n">
        <v>1120973.81</v>
      </c>
      <c r="AG420" s="74" t="n">
        <v>0</v>
      </c>
      <c r="AH420" s="74" t="n">
        <v>0</v>
      </c>
      <c r="AI420" s="74" t="n">
        <v>0</v>
      </c>
      <c r="AJ420" s="74" t="n">
        <v>0</v>
      </c>
      <c r="AK420" s="74" t="n">
        <v>0</v>
      </c>
      <c r="AL420" s="74" t="n">
        <v>0</v>
      </c>
      <c r="AM420" s="74" t="n">
        <v>0</v>
      </c>
      <c r="AN420" s="74" t="n">
        <v>893811.1614</v>
      </c>
      <c r="AO420" s="74" t="n">
        <v>47045.3591</v>
      </c>
      <c r="AP420" s="74" t="n">
        <v>80542.7389353</v>
      </c>
      <c r="AQ420" s="5" t="n">
        <f aca="false" ca="false" dt2D="false" dtr="false" t="normal">COUNTIF(AB420:AM420, "&gt;0")</f>
        <v>2</v>
      </c>
    </row>
    <row customHeight="true" ht="12.75" outlineLevel="0" r="421">
      <c r="A421" s="67" t="n">
        <f aca="false" ca="false" dt2D="false" dtr="false" t="normal">+A420+1</f>
        <v>408</v>
      </c>
      <c r="B421" s="67" t="n">
        <f aca="false" ca="false" dt2D="false" dtr="false" t="normal">+B420+1</f>
        <v>237</v>
      </c>
      <c r="C421" s="68" t="s">
        <v>122</v>
      </c>
      <c r="D421" s="67" t="s">
        <v>533</v>
      </c>
      <c r="E421" s="69" t="s">
        <v>209</v>
      </c>
      <c r="F421" s="70" t="s">
        <v>58</v>
      </c>
      <c r="G421" s="70" t="n">
        <v>5</v>
      </c>
      <c r="H421" s="70" t="n">
        <v>5</v>
      </c>
      <c r="I421" s="69" t="n">
        <v>3177.3</v>
      </c>
      <c r="J421" s="69" t="n">
        <v>2512.5</v>
      </c>
      <c r="K421" s="69" t="n">
        <v>664.8</v>
      </c>
      <c r="L421" s="71" t="n">
        <v>128</v>
      </c>
      <c r="M421" s="72" t="n">
        <v>72177643.83</v>
      </c>
      <c r="N421" s="72" t="n"/>
      <c r="O421" s="72" t="n">
        <v>8704847.98</v>
      </c>
      <c r="P421" s="72" t="n">
        <v>0</v>
      </c>
      <c r="Q421" s="72" t="n">
        <v>452637.8</v>
      </c>
      <c r="R421" s="72" t="n">
        <v>9510484.72</v>
      </c>
      <c r="S421" s="72" t="n">
        <v>53509673.33</v>
      </c>
      <c r="T421" s="69" t="n">
        <v>19872.96</v>
      </c>
      <c r="U421" s="69" t="n">
        <v>22716.66</v>
      </c>
      <c r="V421" s="70" t="n">
        <v>2026</v>
      </c>
      <c r="W421" s="74" t="n"/>
      <c r="X421" s="74" t="n">
        <f aca="false" ca="false" dt2D="false" dtr="false" t="normal">+(J421*11.55+K421*23.1)*12*0.85</f>
        <v>452637.8009999999</v>
      </c>
      <c r="Y421" s="74" t="e">
        <f aca="false" ca="false" dt2D="false" dtr="false" t="normal">+(J421*11.55+K421*23.1)*12*30-'[7]Приложение №1'!$S$310-'[6]Приложение №1'!$S$267-'[6]Приложение №1'!$S$486</f>
        <v>#REF!</v>
      </c>
      <c r="Z421" s="74" t="n"/>
      <c r="AA421" s="74" t="n">
        <f aca="false" ca="false" dt2D="false" dtr="false" t="normal">SUM(AB421:AP421)</f>
        <v>72177643.8273421</v>
      </c>
      <c r="AB421" s="74" t="n">
        <v>9021589.78</v>
      </c>
      <c r="AC421" s="74" t="n">
        <v>3648301.76</v>
      </c>
      <c r="AD421" s="74" t="n">
        <v>0</v>
      </c>
      <c r="AE421" s="74" t="n">
        <v>2940601.07</v>
      </c>
      <c r="AF421" s="74" t="n">
        <v>0</v>
      </c>
      <c r="AG421" s="74" t="n">
        <v>0</v>
      </c>
      <c r="AH421" s="74" t="n">
        <v>0</v>
      </c>
      <c r="AI421" s="74" t="n">
        <v>0</v>
      </c>
      <c r="AJ421" s="74" t="n">
        <v>16492811.91</v>
      </c>
      <c r="AK421" s="74" t="n">
        <v>0</v>
      </c>
      <c r="AL421" s="74" t="n">
        <v>21802724.2</v>
      </c>
      <c r="AM421" s="74" t="n">
        <v>9236329.94</v>
      </c>
      <c r="AN421" s="74" t="n">
        <v>6932713.2303</v>
      </c>
      <c r="AO421" s="74" t="n">
        <v>721776.4382</v>
      </c>
      <c r="AP421" s="74" t="n">
        <v>1380795.4988421</v>
      </c>
      <c r="AQ421" s="5" t="n">
        <f aca="false" ca="false" dt2D="false" dtr="false" t="normal">COUNTIF(AB421:AM421, "&gt;0")</f>
        <v>6</v>
      </c>
    </row>
    <row outlineLevel="0" r="422">
      <c r="A422" s="67" t="n">
        <f aca="false" ca="false" dt2D="false" dtr="false" t="normal">+A421+1</f>
        <v>409</v>
      </c>
      <c r="B422" s="67" t="n">
        <f aca="false" ca="false" dt2D="false" dtr="false" t="normal">+B421+1</f>
        <v>238</v>
      </c>
      <c r="C422" s="68" t="s">
        <v>122</v>
      </c>
      <c r="D422" s="67" t="s">
        <v>534</v>
      </c>
      <c r="E422" s="69" t="s">
        <v>74</v>
      </c>
      <c r="F422" s="70" t="s">
        <v>362</v>
      </c>
      <c r="G422" s="70" t="n">
        <v>2</v>
      </c>
      <c r="H422" s="70" t="n">
        <v>3</v>
      </c>
      <c r="I422" s="69" t="n">
        <v>503.3</v>
      </c>
      <c r="J422" s="69" t="n">
        <v>503.3</v>
      </c>
      <c r="K422" s="69" t="n">
        <v>0</v>
      </c>
      <c r="L422" s="71" t="n">
        <v>37</v>
      </c>
      <c r="M422" s="72" t="n">
        <v>10776443.21</v>
      </c>
      <c r="N422" s="72" t="n"/>
      <c r="O422" s="72" t="n">
        <v>3263139.63</v>
      </c>
      <c r="P422" s="72" t="n">
        <v>0</v>
      </c>
      <c r="Q422" s="72" t="n">
        <v>42147.35</v>
      </c>
      <c r="R422" s="72" t="n">
        <v>151780.95</v>
      </c>
      <c r="S422" s="72" t="n">
        <v>7319375.28</v>
      </c>
      <c r="T422" s="69" t="n">
        <v>18692.03</v>
      </c>
      <c r="U422" s="69" t="n">
        <v>21411.57</v>
      </c>
      <c r="V422" s="70" t="n">
        <v>2026</v>
      </c>
      <c r="W422" s="74" t="n"/>
      <c r="X422" s="74" t="n">
        <f aca="false" ca="false" dt2D="false" dtr="false" t="normal">+(J422*8.21+K422*22.53)*12*0.85</f>
        <v>42147.348600000005</v>
      </c>
      <c r="Y422" s="74" t="e">
        <f aca="false" ca="false" dt2D="false" dtr="false" t="normal">+(J422*8.21+K422*22.53)*12*10-'[3]Приложение №1'!$S$488</f>
        <v>#REF!</v>
      </c>
      <c r="Z422" s="74" t="n"/>
      <c r="AA422" s="74" t="n">
        <f aca="false" ca="false" dt2D="false" dtr="false" t="normal">SUM(AB422:AP422)</f>
        <v>10776443.210396461</v>
      </c>
      <c r="AB422" s="74" t="n">
        <v>1296445.94</v>
      </c>
      <c r="AC422" s="74" t="n">
        <v>463525.66</v>
      </c>
      <c r="AD422" s="74" t="n">
        <v>178759.6</v>
      </c>
      <c r="AE422" s="74" t="n">
        <v>692105.04</v>
      </c>
      <c r="AF422" s="74" t="n">
        <v>0</v>
      </c>
      <c r="AG422" s="74" t="n">
        <v>0</v>
      </c>
      <c r="AH422" s="74" t="n">
        <v>0</v>
      </c>
      <c r="AI422" s="74" t="n">
        <v>0</v>
      </c>
      <c r="AJ422" s="74" t="n">
        <v>1580409.07</v>
      </c>
      <c r="AK422" s="74" t="n">
        <v>0</v>
      </c>
      <c r="AL422" s="74" t="n">
        <v>2697038.73</v>
      </c>
      <c r="AM422" s="74" t="n">
        <v>2499412.5</v>
      </c>
      <c r="AN422" s="74" t="n">
        <v>1055254.9691</v>
      </c>
      <c r="AO422" s="74" t="n">
        <v>107764.432</v>
      </c>
      <c r="AP422" s="74" t="n">
        <v>205727.26929646</v>
      </c>
      <c r="AQ422" s="5" t="n">
        <f aca="false" ca="false" dt2D="false" dtr="false" t="normal">COUNTIF(AB422:AM422, "&gt;0")</f>
        <v>7</v>
      </c>
    </row>
    <row customHeight="true" ht="12.75" outlineLevel="0" r="423">
      <c r="A423" s="67" t="n">
        <f aca="false" ca="false" dt2D="false" dtr="false" t="normal">+A422+1</f>
        <v>410</v>
      </c>
      <c r="B423" s="67" t="n">
        <f aca="false" ca="false" dt2D="false" dtr="false" t="normal">+B422+1</f>
        <v>239</v>
      </c>
      <c r="C423" s="68" t="s">
        <v>122</v>
      </c>
      <c r="D423" s="67" t="s">
        <v>535</v>
      </c>
      <c r="E423" s="69" t="s">
        <v>61</v>
      </c>
      <c r="F423" s="70" t="s">
        <v>58</v>
      </c>
      <c r="G423" s="70" t="n">
        <v>5</v>
      </c>
      <c r="H423" s="70" t="n">
        <v>4</v>
      </c>
      <c r="I423" s="69" t="n">
        <v>3048.2</v>
      </c>
      <c r="J423" s="69" t="n">
        <v>3048.2</v>
      </c>
      <c r="K423" s="69" t="n">
        <v>0</v>
      </c>
      <c r="L423" s="71" t="n">
        <v>127</v>
      </c>
      <c r="M423" s="72" t="n">
        <v>47181685.61</v>
      </c>
      <c r="N423" s="72" t="n"/>
      <c r="O423" s="72" t="n">
        <v>1187933.79</v>
      </c>
      <c r="P423" s="72" t="n">
        <v>0</v>
      </c>
      <c r="Q423" s="72" t="n">
        <v>1912308.42</v>
      </c>
      <c r="R423" s="72" t="n">
        <v>12674415.6</v>
      </c>
      <c r="S423" s="72" t="n">
        <v>31407027.8</v>
      </c>
      <c r="T423" s="69" t="n">
        <v>13393.85</v>
      </c>
      <c r="U423" s="69" t="n">
        <v>15478.54</v>
      </c>
      <c r="V423" s="70" t="n">
        <v>2026</v>
      </c>
      <c r="W423" s="74" t="n">
        <v>1553199.98</v>
      </c>
      <c r="X423" s="74" t="n">
        <f aca="false" ca="false" dt2D="false" dtr="false" t="normal">+(J423*11.55+K423*23.1)*12*0.85</f>
        <v>359108.442</v>
      </c>
      <c r="Y423" s="74" t="n">
        <f aca="false" ca="false" dt2D="false" dtr="false" t="normal">+(J423*11.55+K423*23.1)*12*30</f>
        <v>12674415.600000001</v>
      </c>
      <c r="Z423" s="64" t="n"/>
      <c r="AA423" s="74" t="n">
        <f aca="false" ca="false" dt2D="false" dtr="false" t="normal">SUM(AB423:AP423)</f>
        <v>47181685.60965933</v>
      </c>
      <c r="AB423" s="74" t="n">
        <v>8655024.7</v>
      </c>
      <c r="AC423" s="74" t="n">
        <v>3500064.02</v>
      </c>
      <c r="AD423" s="74" t="n">
        <v>3699814.33</v>
      </c>
      <c r="AE423" s="74" t="n">
        <v>2821118.61</v>
      </c>
      <c r="AF423" s="74" t="n">
        <v>1234269.74</v>
      </c>
      <c r="AG423" s="74" t="n">
        <v>0</v>
      </c>
      <c r="AH423" s="74" t="n">
        <v>0</v>
      </c>
      <c r="AI423" s="74" t="n">
        <v>0</v>
      </c>
      <c r="AJ423" s="74" t="n">
        <v>0</v>
      </c>
      <c r="AK423" s="74" t="n">
        <v>0</v>
      </c>
      <c r="AL423" s="74" t="n">
        <v>20916836.27</v>
      </c>
      <c r="AM423" s="74" t="n">
        <v>0</v>
      </c>
      <c r="AN423" s="74" t="n">
        <v>4989934.49</v>
      </c>
      <c r="AO423" s="74" t="n">
        <v>471816.8562</v>
      </c>
      <c r="AP423" s="74" t="n">
        <v>892806.59345932</v>
      </c>
      <c r="AQ423" s="5" t="n">
        <f aca="false" ca="false" dt2D="false" dtr="false" t="normal">COUNTIF(AB423:AM423, "&gt;0")</f>
        <v>6</v>
      </c>
    </row>
    <row customHeight="true" ht="12.75" outlineLevel="0" r="424">
      <c r="A424" s="67" t="n">
        <f aca="false" ca="false" dt2D="false" dtr="false" t="normal">+A423+1</f>
        <v>411</v>
      </c>
      <c r="B424" s="67" t="n">
        <f aca="false" ca="false" dt2D="false" dtr="false" t="normal">+B423+1</f>
        <v>240</v>
      </c>
      <c r="C424" s="68" t="s">
        <v>122</v>
      </c>
      <c r="D424" s="67" t="s">
        <v>536</v>
      </c>
      <c r="E424" s="69" t="s">
        <v>126</v>
      </c>
      <c r="F424" s="70" t="s">
        <v>58</v>
      </c>
      <c r="G424" s="70" t="n">
        <v>4</v>
      </c>
      <c r="H424" s="70" t="n">
        <v>4</v>
      </c>
      <c r="I424" s="69" t="n">
        <v>3440.6</v>
      </c>
      <c r="J424" s="69" t="n">
        <v>3440.6</v>
      </c>
      <c r="K424" s="69" t="n">
        <v>0</v>
      </c>
      <c r="L424" s="71" t="n">
        <v>158</v>
      </c>
      <c r="M424" s="72" t="n">
        <v>65468390.5</v>
      </c>
      <c r="N424" s="72" t="n"/>
      <c r="O424" s="72" t="n">
        <v>2368897.63</v>
      </c>
      <c r="P424" s="72" t="n">
        <v>0</v>
      </c>
      <c r="Q424" s="72" t="n">
        <v>405337.09</v>
      </c>
      <c r="R424" s="72" t="n">
        <v>4914507.84</v>
      </c>
      <c r="S424" s="72" t="n">
        <v>57779647.95</v>
      </c>
      <c r="T424" s="69" t="n">
        <v>16512.99</v>
      </c>
      <c r="U424" s="69" t="n">
        <v>19028.19</v>
      </c>
      <c r="V424" s="70" t="n">
        <v>2026</v>
      </c>
      <c r="W424" s="77" t="n"/>
      <c r="X424" s="74" t="n">
        <f aca="false" ca="false" dt2D="false" dtr="false" t="normal">+(J424*11.55+K424*23.1)*12*0.85</f>
        <v>405337.086</v>
      </c>
      <c r="Y424" s="77" t="e">
        <f aca="false" ca="false" dt2D="false" dtr="false" t="normal">+(J424*11.55+K424*23.1)*12*30-'[7]Приложение №1'!$S$322</f>
        <v>#REF!</v>
      </c>
      <c r="Z424" s="64" t="n"/>
      <c r="AA424" s="74" t="n">
        <f aca="false" ca="false" dt2D="false" dtr="false" t="normal">SUM(AB424:AP424)</f>
        <v>65468390.504472286</v>
      </c>
      <c r="AB424" s="74" t="n">
        <v>0</v>
      </c>
      <c r="AC424" s="74" t="n">
        <v>3950633.25</v>
      </c>
      <c r="AD424" s="74" t="n">
        <v>0</v>
      </c>
      <c r="AE424" s="74" t="n">
        <v>0</v>
      </c>
      <c r="AF424" s="74" t="n">
        <v>1393159.4</v>
      </c>
      <c r="AG424" s="74" t="n">
        <v>0</v>
      </c>
      <c r="AH424" s="74" t="n">
        <v>0</v>
      </c>
      <c r="AI424" s="74" t="n">
        <v>0</v>
      </c>
      <c r="AJ424" s="74" t="n">
        <v>17859556.44</v>
      </c>
      <c r="AK424" s="74" t="n">
        <v>0</v>
      </c>
      <c r="AL424" s="74" t="n">
        <v>23609496.38</v>
      </c>
      <c r="AM424" s="74" t="n">
        <v>10001736.31</v>
      </c>
      <c r="AN424" s="74" t="n">
        <v>6756704.9847</v>
      </c>
      <c r="AO424" s="74" t="n">
        <v>654683.9051</v>
      </c>
      <c r="AP424" s="74" t="n">
        <v>1242419.83467228</v>
      </c>
      <c r="AQ424" s="5" t="n">
        <f aca="false" ca="false" dt2D="false" dtr="false" t="normal">COUNTIF(AB424:AM424, "&gt;0")</f>
        <v>5</v>
      </c>
    </row>
    <row customHeight="true" ht="12.75" outlineLevel="0" r="425">
      <c r="A425" s="67" t="n">
        <f aca="false" ca="false" dt2D="false" dtr="false" t="normal">+A424+1</f>
        <v>412</v>
      </c>
      <c r="B425" s="67" t="n">
        <f aca="false" ca="false" dt2D="false" dtr="false" t="normal">+B424+1</f>
        <v>241</v>
      </c>
      <c r="C425" s="68" t="s">
        <v>122</v>
      </c>
      <c r="D425" s="67" t="s">
        <v>537</v>
      </c>
      <c r="E425" s="69" t="s">
        <v>61</v>
      </c>
      <c r="F425" s="70" t="s">
        <v>58</v>
      </c>
      <c r="G425" s="70" t="n">
        <v>5</v>
      </c>
      <c r="H425" s="70" t="n">
        <v>2</v>
      </c>
      <c r="I425" s="69" t="n">
        <v>1876.9</v>
      </c>
      <c r="J425" s="69" t="n">
        <v>1876.9</v>
      </c>
      <c r="K425" s="69" t="n">
        <v>0</v>
      </c>
      <c r="L425" s="71" t="n">
        <v>80</v>
      </c>
      <c r="M425" s="72" t="n">
        <v>1125520.62</v>
      </c>
      <c r="N425" s="72" t="n"/>
      <c r="O425" s="72" t="n">
        <v>85506.5</v>
      </c>
      <c r="P425" s="72" t="n">
        <v>0</v>
      </c>
      <c r="Q425" s="72" t="n">
        <v>221117.59</v>
      </c>
      <c r="R425" s="72" t="n">
        <v>597778.94</v>
      </c>
      <c r="S425" s="72" t="n">
        <v>221117.59</v>
      </c>
      <c r="T425" s="69" t="n">
        <v>404.92</v>
      </c>
      <c r="U425" s="69" t="n">
        <v>599.67</v>
      </c>
      <c r="V425" s="70" t="n">
        <v>2026</v>
      </c>
      <c r="W425" s="77" t="n"/>
      <c r="X425" s="74" t="n">
        <f aca="false" ca="false" dt2D="false" dtr="false" t="normal">+(J425*11.55+K425*23.1)*12*0.85</f>
        <v>221117.589</v>
      </c>
      <c r="Y425" s="77" t="e">
        <f aca="false" ca="false" dt2D="false" dtr="false" t="normal">+(J425*11.55+K425*23.1)*12*30-'[4]Приложение №1'!$S$321-'[4]Приложение №1'!$S$440</f>
        <v>#REF!</v>
      </c>
      <c r="Z425" s="64" t="n"/>
      <c r="AA425" s="74" t="n">
        <f aca="false" ca="false" dt2D="false" dtr="false" t="normal">SUM(AB425:AP425)</f>
        <v>1125520.6196749199</v>
      </c>
      <c r="AB425" s="74" t="n">
        <v>0</v>
      </c>
      <c r="AC425" s="74" t="n">
        <v>0</v>
      </c>
      <c r="AD425" s="74" t="n">
        <v>0</v>
      </c>
      <c r="AE425" s="74" t="n">
        <v>0</v>
      </c>
      <c r="AF425" s="74" t="n">
        <v>759989.79</v>
      </c>
      <c r="AG425" s="74" t="n">
        <v>0</v>
      </c>
      <c r="AH425" s="74" t="n">
        <v>0</v>
      </c>
      <c r="AI425" s="74" t="n">
        <v>0</v>
      </c>
      <c r="AJ425" s="74" t="n">
        <v>0</v>
      </c>
      <c r="AK425" s="74" t="n">
        <v>0</v>
      </c>
      <c r="AL425" s="74" t="n">
        <v>0</v>
      </c>
      <c r="AM425" s="74" t="n">
        <v>0</v>
      </c>
      <c r="AN425" s="74" t="n">
        <v>337656.186</v>
      </c>
      <c r="AO425" s="74" t="n">
        <v>11255.2062</v>
      </c>
      <c r="AP425" s="74" t="n">
        <v>16619.43747492</v>
      </c>
      <c r="AQ425" s="5" t="n">
        <f aca="false" ca="false" dt2D="false" dtr="false" t="normal">COUNTIF(AB425:AM425, "&gt;0")</f>
        <v>1</v>
      </c>
    </row>
    <row customHeight="true" ht="12.75" outlineLevel="0" r="426">
      <c r="A426" s="67" t="n">
        <f aca="false" ca="false" dt2D="false" dtr="false" t="normal">+A425+1</f>
        <v>413</v>
      </c>
      <c r="B426" s="67" t="n">
        <f aca="false" ca="false" dt2D="false" dtr="false" t="normal">+B425+1</f>
        <v>242</v>
      </c>
      <c r="C426" s="68" t="s">
        <v>122</v>
      </c>
      <c r="D426" s="67" t="s">
        <v>538</v>
      </c>
      <c r="E426" s="69" t="s">
        <v>334</v>
      </c>
      <c r="F426" s="70" t="s">
        <v>58</v>
      </c>
      <c r="G426" s="70" t="n">
        <v>3</v>
      </c>
      <c r="H426" s="70" t="n">
        <v>2</v>
      </c>
      <c r="I426" s="69" t="n">
        <v>1461.5</v>
      </c>
      <c r="J426" s="69" t="n">
        <v>1461.5</v>
      </c>
      <c r="K426" s="69" t="n">
        <v>0</v>
      </c>
      <c r="L426" s="71" t="n">
        <v>66</v>
      </c>
      <c r="M426" s="72" t="n">
        <v>1036013.51</v>
      </c>
      <c r="N426" s="72" t="n"/>
      <c r="O426" s="72" t="n">
        <v>0</v>
      </c>
      <c r="P426" s="72" t="n">
        <v>0</v>
      </c>
      <c r="Q426" s="72" t="n">
        <v>1036013.51</v>
      </c>
      <c r="R426" s="72" t="n">
        <v>0</v>
      </c>
      <c r="S426" s="72" t="n">
        <v>0</v>
      </c>
      <c r="T426" s="69" t="n">
        <v>478.65</v>
      </c>
      <c r="U426" s="69" t="n">
        <v>708.87</v>
      </c>
      <c r="V426" s="70" t="n">
        <v>2026</v>
      </c>
      <c r="W426" s="74" t="n">
        <v>901979.32</v>
      </c>
      <c r="X426" s="74" t="n">
        <f aca="false" ca="false" dt2D="false" dtr="false" t="normal">+(J426*11.55+K426*23.1)*12*0.85</f>
        <v>172179.315</v>
      </c>
      <c r="Y426" s="74" t="n">
        <f aca="false" ca="false" dt2D="false" dtr="false" t="normal">+(J426*11.55+K426*23.1)*12*30</f>
        <v>6076917.000000001</v>
      </c>
      <c r="Z426" s="64" t="n"/>
      <c r="AA426" s="74" t="n">
        <f aca="false" ca="false" dt2D="false" dtr="false" t="normal">SUM(AB426:AP426)</f>
        <v>1036013.51358866</v>
      </c>
      <c r="AB426" s="74" t="n">
        <v>0</v>
      </c>
      <c r="AC426" s="74" t="n">
        <v>0</v>
      </c>
      <c r="AD426" s="74" t="n">
        <v>0</v>
      </c>
      <c r="AE426" s="74" t="n">
        <v>0</v>
      </c>
      <c r="AF426" s="74" t="n">
        <v>699551.55</v>
      </c>
      <c r="AG426" s="74" t="n">
        <v>0</v>
      </c>
      <c r="AH426" s="74" t="n">
        <v>0</v>
      </c>
      <c r="AI426" s="74" t="n">
        <v>0</v>
      </c>
      <c r="AJ426" s="74" t="n">
        <v>0</v>
      </c>
      <c r="AK426" s="74" t="n">
        <v>0</v>
      </c>
      <c r="AL426" s="74" t="n">
        <v>0</v>
      </c>
      <c r="AM426" s="74" t="n">
        <v>0</v>
      </c>
      <c r="AN426" s="74" t="n">
        <v>310804.053</v>
      </c>
      <c r="AO426" s="74" t="n">
        <v>10360.1351</v>
      </c>
      <c r="AP426" s="74" t="n">
        <v>15297.77548866</v>
      </c>
      <c r="AQ426" s="5" t="n">
        <f aca="false" ca="false" dt2D="false" dtr="false" t="normal">COUNTIF(AB426:AM426, "&gt;0")</f>
        <v>1</v>
      </c>
    </row>
    <row customHeight="true" ht="12.75" outlineLevel="0" r="427">
      <c r="A427" s="67" t="n">
        <f aca="false" ca="false" dt2D="false" dtr="false" t="normal">+A426+1</f>
        <v>414</v>
      </c>
      <c r="B427" s="67" t="n">
        <f aca="false" ca="false" dt2D="false" dtr="false" t="normal">+B426+1</f>
        <v>243</v>
      </c>
      <c r="C427" s="68" t="s">
        <v>122</v>
      </c>
      <c r="D427" s="67" t="s">
        <v>539</v>
      </c>
      <c r="E427" s="69" t="s">
        <v>124</v>
      </c>
      <c r="F427" s="70" t="s">
        <v>58</v>
      </c>
      <c r="G427" s="70" t="n">
        <v>4</v>
      </c>
      <c r="H427" s="70" t="n">
        <v>3</v>
      </c>
      <c r="I427" s="69" t="n">
        <v>1773.6</v>
      </c>
      <c r="J427" s="69" t="n">
        <v>1773.6</v>
      </c>
      <c r="K427" s="69" t="n">
        <v>0</v>
      </c>
      <c r="L427" s="71" t="n">
        <v>81</v>
      </c>
      <c r="M427" s="72" t="n">
        <v>24426835.07</v>
      </c>
      <c r="N427" s="72" t="n"/>
      <c r="O427" s="72" t="n">
        <v>2022973.62</v>
      </c>
      <c r="P427" s="72" t="n">
        <v>0</v>
      </c>
      <c r="Q427" s="72" t="n">
        <v>415747.95</v>
      </c>
      <c r="R427" s="72" t="n">
        <v>7374628.8</v>
      </c>
      <c r="S427" s="72" t="n">
        <v>14613484.7</v>
      </c>
      <c r="T427" s="69" t="n">
        <v>12052.85</v>
      </c>
      <c r="U427" s="69" t="n">
        <v>13772.46</v>
      </c>
      <c r="V427" s="70" t="n">
        <v>2026</v>
      </c>
      <c r="W427" s="74" t="n">
        <v>206800.13</v>
      </c>
      <c r="X427" s="74" t="n">
        <f aca="false" ca="false" dt2D="false" dtr="false" t="normal">+(J427*11.55+K427*23.1)*12*0.85</f>
        <v>208947.81600000002</v>
      </c>
      <c r="Y427" s="74" t="n">
        <f aca="false" ca="false" dt2D="false" dtr="false" t="normal">+(J427*11.55+K427*23.1)*12*30</f>
        <v>7374628.800000001</v>
      </c>
      <c r="Z427" s="64" t="n"/>
      <c r="AA427" s="74" t="n">
        <f aca="false" ca="false" dt2D="false" dtr="false" t="normal">SUM(AB427:AP427)</f>
        <v>24426835.066541597</v>
      </c>
      <c r="AB427" s="74" t="n">
        <v>0</v>
      </c>
      <c r="AC427" s="74" t="n">
        <v>0</v>
      </c>
      <c r="AD427" s="74" t="n">
        <v>0</v>
      </c>
      <c r="AE427" s="74" t="n">
        <v>0</v>
      </c>
      <c r="AF427" s="74" t="n">
        <v>0</v>
      </c>
      <c r="AG427" s="74" t="n">
        <v>0</v>
      </c>
      <c r="AH427" s="74" t="n">
        <v>0</v>
      </c>
      <c r="AI427" s="74" t="n">
        <v>0</v>
      </c>
      <c r="AJ427" s="74" t="n">
        <v>9206449.26</v>
      </c>
      <c r="AK427" s="74" t="n">
        <v>0</v>
      </c>
      <c r="AL427" s="74" t="n">
        <v>12170494.33</v>
      </c>
      <c r="AM427" s="74" t="n">
        <v>0</v>
      </c>
      <c r="AN427" s="74" t="n">
        <v>2338152.6654</v>
      </c>
      <c r="AO427" s="74" t="n">
        <v>244268.3506</v>
      </c>
      <c r="AP427" s="74" t="n">
        <v>467470.4605416</v>
      </c>
      <c r="AQ427" s="5" t="n">
        <f aca="false" ca="false" dt2D="false" dtr="false" t="normal">COUNTIF(AB427:AM427, "&gt;0")</f>
        <v>2</v>
      </c>
    </row>
    <row outlineLevel="0" r="428">
      <c r="A428" s="67" t="n">
        <f aca="false" ca="false" dt2D="false" dtr="false" t="normal">+A427+1</f>
        <v>415</v>
      </c>
      <c r="B428" s="67" t="n">
        <f aca="false" ca="false" dt2D="false" dtr="false" t="normal">+B427+1</f>
        <v>244</v>
      </c>
      <c r="C428" s="68" t="s">
        <v>203</v>
      </c>
      <c r="D428" s="67" t="s">
        <v>540</v>
      </c>
      <c r="E428" s="69" t="s">
        <v>57</v>
      </c>
      <c r="F428" s="70" t="s">
        <v>58</v>
      </c>
      <c r="G428" s="70" t="n">
        <v>4</v>
      </c>
      <c r="H428" s="70" t="n">
        <v>6</v>
      </c>
      <c r="I428" s="69" t="n">
        <v>3514.37</v>
      </c>
      <c r="J428" s="69" t="n">
        <v>3514.37</v>
      </c>
      <c r="K428" s="69" t="n">
        <v>0</v>
      </c>
      <c r="L428" s="71" t="n">
        <v>203</v>
      </c>
      <c r="M428" s="72" t="n">
        <v>10610585.91</v>
      </c>
      <c r="N428" s="72" t="n"/>
      <c r="O428" s="72" t="n">
        <v>0</v>
      </c>
      <c r="P428" s="72" t="n">
        <v>0</v>
      </c>
      <c r="Q428" s="72" t="n">
        <v>414027.93</v>
      </c>
      <c r="R428" s="72" t="n">
        <v>9834959.27</v>
      </c>
      <c r="S428" s="72" t="n">
        <v>361598.71</v>
      </c>
      <c r="T428" s="69" t="n">
        <v>2479.91</v>
      </c>
      <c r="U428" s="69" t="n">
        <v>3019.2</v>
      </c>
      <c r="V428" s="70" t="n">
        <v>2026</v>
      </c>
      <c r="W428" s="77" t="n"/>
      <c r="X428" s="74" t="n">
        <f aca="false" ca="false" dt2D="false" dtr="false" t="normal">+(J428*11.55+K428*23.1)*12*0.85</f>
        <v>414027.92970000004</v>
      </c>
      <c r="Y428" s="77" t="e">
        <f aca="false" ca="false" dt2D="false" dtr="false" t="normal">+(J428*11.55+K428*23.1)*12*30-'[1]Приложение №1'!$S$440</f>
        <v>#REF!</v>
      </c>
      <c r="Z428" s="64" t="n"/>
      <c r="AA428" s="78" t="n">
        <f aca="false" ca="false" dt2D="false" dtr="false" t="normal">SUM(AB428:AP428)</f>
        <v>10610585.907573018</v>
      </c>
      <c r="AB428" s="74" t="n">
        <v>0</v>
      </c>
      <c r="AC428" s="74" t="n">
        <v>4037267.23</v>
      </c>
      <c r="AD428" s="74" t="n">
        <v>0</v>
      </c>
      <c r="AE428" s="74" t="n">
        <v>3255015.28</v>
      </c>
      <c r="AF428" s="74" t="n">
        <v>1423030.17</v>
      </c>
      <c r="AG428" s="74" t="n">
        <v>0</v>
      </c>
      <c r="AH428" s="74" t="n">
        <v>0</v>
      </c>
      <c r="AI428" s="74" t="n">
        <v>0</v>
      </c>
      <c r="AJ428" s="74" t="n">
        <v>0</v>
      </c>
      <c r="AK428" s="74" t="n">
        <v>0</v>
      </c>
      <c r="AL428" s="74" t="n">
        <v>0</v>
      </c>
      <c r="AM428" s="74" t="n">
        <v>0</v>
      </c>
      <c r="AN428" s="74" t="n">
        <v>1598581.1316</v>
      </c>
      <c r="AO428" s="74" t="n">
        <v>106105.8591</v>
      </c>
      <c r="AP428" s="74" t="n">
        <v>190586.23687302</v>
      </c>
      <c r="AQ428" s="5" t="n">
        <f aca="false" ca="false" dt2D="false" dtr="false" t="normal">COUNTIF(AB428:AM428, "&gt;0")</f>
        <v>3</v>
      </c>
    </row>
    <row customHeight="true" ht="12.75" outlineLevel="0" r="429">
      <c r="A429" s="67" t="n">
        <f aca="false" ca="false" dt2D="false" dtr="false" t="normal">+A428+1</f>
        <v>416</v>
      </c>
      <c r="B429" s="67" t="n">
        <f aca="false" ca="false" dt2D="false" dtr="false" t="normal">+B428+1</f>
        <v>245</v>
      </c>
      <c r="C429" s="68" t="s">
        <v>203</v>
      </c>
      <c r="D429" s="67" t="s">
        <v>541</v>
      </c>
      <c r="E429" s="69" t="s">
        <v>199</v>
      </c>
      <c r="F429" s="70" t="s">
        <v>58</v>
      </c>
      <c r="G429" s="70" t="n">
        <v>4</v>
      </c>
      <c r="H429" s="70" t="n">
        <v>4</v>
      </c>
      <c r="I429" s="69" t="n">
        <v>2022.1</v>
      </c>
      <c r="J429" s="69" t="n">
        <v>2022.1</v>
      </c>
      <c r="K429" s="69" t="n">
        <v>0</v>
      </c>
      <c r="L429" s="71" t="n">
        <v>105</v>
      </c>
      <c r="M429" s="72" t="n">
        <v>17177618.18</v>
      </c>
      <c r="N429" s="72" t="n"/>
      <c r="O429" s="72" t="n">
        <v>2055836.07</v>
      </c>
      <c r="P429" s="72" t="n">
        <v>0</v>
      </c>
      <c r="Q429" s="72" t="n">
        <v>238223.6</v>
      </c>
      <c r="R429" s="72" t="n">
        <v>5368141.8</v>
      </c>
      <c r="S429" s="72" t="n">
        <v>9515416.71</v>
      </c>
      <c r="T429" s="69" t="n">
        <v>7281.33</v>
      </c>
      <c r="U429" s="69" t="n">
        <v>8494.94</v>
      </c>
      <c r="V429" s="70" t="n">
        <v>2026</v>
      </c>
      <c r="W429" s="77" t="n"/>
      <c r="X429" s="74" t="n">
        <f aca="false" ca="false" dt2D="false" dtr="false" t="normal">+(J429*11.55+K429*23.1)*12*0.85</f>
        <v>238223.601</v>
      </c>
      <c r="Y429" s="77" t="e">
        <f aca="false" ca="false" dt2D="false" dtr="false" t="normal">+(J429*11.55+K429*23.1)*12*30-'[6]Приложение №1'!$S$271-'[6]Приложение №1'!$S$495</f>
        <v>#REF!</v>
      </c>
      <c r="Z429" s="64" t="n"/>
      <c r="AA429" s="74" t="n">
        <f aca="false" ca="false" dt2D="false" dtr="false" t="normal">SUM(AB429:AP429)</f>
        <v>17177618.180857476</v>
      </c>
      <c r="AB429" s="74" t="n">
        <v>0</v>
      </c>
      <c r="AC429" s="74" t="n">
        <v>0</v>
      </c>
      <c r="AD429" s="74" t="n">
        <v>0</v>
      </c>
      <c r="AE429" s="74" t="n">
        <v>0</v>
      </c>
      <c r="AF429" s="74" t="n">
        <v>818783.83</v>
      </c>
      <c r="AG429" s="74" t="n">
        <v>0</v>
      </c>
      <c r="AH429" s="74" t="n">
        <v>0</v>
      </c>
      <c r="AI429" s="74" t="n">
        <v>0</v>
      </c>
      <c r="AJ429" s="74" t="n">
        <v>0</v>
      </c>
      <c r="AK429" s="74" t="n">
        <v>0</v>
      </c>
      <c r="AL429" s="74" t="n">
        <v>13904802.79</v>
      </c>
      <c r="AM429" s="74" t="n">
        <v>0</v>
      </c>
      <c r="AN429" s="74" t="n">
        <v>1960280.36</v>
      </c>
      <c r="AO429" s="74" t="n">
        <v>171776.1818</v>
      </c>
      <c r="AP429" s="74" t="n">
        <v>321975.01905748</v>
      </c>
      <c r="AQ429" s="5" t="n">
        <f aca="false" ca="false" dt2D="false" dtr="false" t="normal">COUNTIF(AB429:AM429, "&gt;0")</f>
        <v>2</v>
      </c>
    </row>
    <row customHeight="true" ht="12.75" outlineLevel="0" r="430">
      <c r="A430" s="67" t="n">
        <f aca="false" ca="false" dt2D="false" dtr="false" t="normal">+A429+1</f>
        <v>417</v>
      </c>
      <c r="B430" s="67" t="n">
        <f aca="false" ca="false" dt2D="false" dtr="false" t="normal">+B429+1</f>
        <v>246</v>
      </c>
      <c r="C430" s="68" t="s">
        <v>203</v>
      </c>
      <c r="D430" s="67" t="s">
        <v>542</v>
      </c>
      <c r="E430" s="69" t="s">
        <v>171</v>
      </c>
      <c r="F430" s="70" t="s">
        <v>58</v>
      </c>
      <c r="G430" s="70" t="n">
        <v>4</v>
      </c>
      <c r="H430" s="70" t="n">
        <v>4</v>
      </c>
      <c r="I430" s="69" t="n">
        <v>2698.8</v>
      </c>
      <c r="J430" s="69" t="n">
        <v>2698.8</v>
      </c>
      <c r="K430" s="69" t="n">
        <v>0</v>
      </c>
      <c r="L430" s="71" t="n">
        <v>120</v>
      </c>
      <c r="M430" s="72" t="n">
        <v>1618389.4</v>
      </c>
      <c r="N430" s="72" t="n"/>
      <c r="O430" s="72" t="n">
        <v>0</v>
      </c>
      <c r="P430" s="72" t="n">
        <v>0</v>
      </c>
      <c r="Q430" s="72" t="n">
        <v>317945.63</v>
      </c>
      <c r="R430" s="72" t="n">
        <v>1300443.77</v>
      </c>
      <c r="S430" s="72" t="n">
        <v>0</v>
      </c>
      <c r="T430" s="69" t="n">
        <v>404.92</v>
      </c>
      <c r="U430" s="69" t="n">
        <v>599.67</v>
      </c>
      <c r="V430" s="70" t="n">
        <v>2026</v>
      </c>
      <c r="W430" s="77" t="n"/>
      <c r="X430" s="74" t="n">
        <f aca="false" ca="false" dt2D="false" dtr="false" t="normal">+(J430*11.55+K430*23.1)*12*0.85</f>
        <v>317945.628</v>
      </c>
      <c r="Y430" s="77" t="e">
        <f aca="false" ca="false" dt2D="false" dtr="false" t="normal">+(J430*11.55+K430*23.1)*12*30-'[3]Приложение №1'!$S$272-'[3]Приложение №1'!$S$496</f>
        <v>#REF!</v>
      </c>
      <c r="Z430" s="64" t="n"/>
      <c r="AA430" s="74" t="n">
        <f aca="false" ca="false" dt2D="false" dtr="false" t="normal">SUM(AB430:AP430)</f>
        <v>1618389.4018804003</v>
      </c>
      <c r="AB430" s="74" t="n">
        <v>0</v>
      </c>
      <c r="AC430" s="74" t="n">
        <v>0</v>
      </c>
      <c r="AD430" s="74" t="n">
        <v>0</v>
      </c>
      <c r="AE430" s="74" t="n">
        <v>0</v>
      </c>
      <c r="AF430" s="74" t="n">
        <v>1092791.55</v>
      </c>
      <c r="AG430" s="74" t="n">
        <v>0</v>
      </c>
      <c r="AH430" s="74" t="n">
        <v>0</v>
      </c>
      <c r="AI430" s="74" t="n">
        <v>0</v>
      </c>
      <c r="AJ430" s="74" t="n">
        <v>0</v>
      </c>
      <c r="AK430" s="74" t="n">
        <v>0</v>
      </c>
      <c r="AL430" s="74" t="n">
        <v>0</v>
      </c>
      <c r="AM430" s="74" t="n">
        <v>0</v>
      </c>
      <c r="AN430" s="74" t="n">
        <v>485516.82</v>
      </c>
      <c r="AO430" s="74" t="n">
        <v>16183.894</v>
      </c>
      <c r="AP430" s="74" t="n">
        <v>23897.1378804</v>
      </c>
      <c r="AQ430" s="5" t="n">
        <f aca="false" ca="false" dt2D="false" dtr="false" t="normal">COUNTIF(AB430:AM430, "&gt;0")</f>
        <v>1</v>
      </c>
    </row>
    <row customHeight="true" ht="12.75" outlineLevel="0" r="431">
      <c r="A431" s="67" t="n">
        <f aca="false" ca="false" dt2D="false" dtr="false" t="normal">+A430+1</f>
        <v>418</v>
      </c>
      <c r="B431" s="67" t="n">
        <f aca="false" ca="false" dt2D="false" dtr="false" t="normal">+B430+1</f>
        <v>247</v>
      </c>
      <c r="C431" s="68" t="s">
        <v>203</v>
      </c>
      <c r="D431" s="67" t="s">
        <v>543</v>
      </c>
      <c r="E431" s="69" t="s">
        <v>544</v>
      </c>
      <c r="F431" s="70" t="s">
        <v>58</v>
      </c>
      <c r="G431" s="70" t="n">
        <v>2</v>
      </c>
      <c r="H431" s="70" t="n">
        <v>3</v>
      </c>
      <c r="I431" s="69" t="n">
        <v>579.9</v>
      </c>
      <c r="J431" s="69" t="n">
        <v>579.9</v>
      </c>
      <c r="K431" s="69" t="n">
        <v>0</v>
      </c>
      <c r="L431" s="71" t="n">
        <v>26</v>
      </c>
      <c r="M431" s="72" t="n">
        <v>411073.71</v>
      </c>
      <c r="N431" s="72" t="n"/>
      <c r="O431" s="72" t="n">
        <v>0</v>
      </c>
      <c r="P431" s="72" t="n">
        <v>0</v>
      </c>
      <c r="Q431" s="72" t="n">
        <v>68318.02</v>
      </c>
      <c r="R431" s="72" t="n">
        <v>342755.7</v>
      </c>
      <c r="S431" s="72" t="n">
        <v>0</v>
      </c>
      <c r="T431" s="69" t="n">
        <v>478.65</v>
      </c>
      <c r="U431" s="69" t="n">
        <v>708.87</v>
      </c>
      <c r="V431" s="70" t="n">
        <v>2026</v>
      </c>
      <c r="W431" s="77" t="n"/>
      <c r="X431" s="74" t="n">
        <f aca="false" ca="false" dt2D="false" dtr="false" t="normal">+(J431*11.55+K431*23.1)*12*0.85</f>
        <v>68318.019</v>
      </c>
      <c r="Y431" s="77" t="n">
        <f aca="false" ca="false" dt2D="false" dtr="false" t="normal">+(J431*11.55+K431*23.1)*12*30</f>
        <v>2411224.2</v>
      </c>
      <c r="Z431" s="64" t="n"/>
      <c r="AA431" s="74" t="n">
        <f aca="false" ca="false" dt2D="false" dtr="false" t="normal">SUM(AB431:AP431)</f>
        <v>411073.71450186</v>
      </c>
      <c r="AB431" s="74" t="n">
        <v>0</v>
      </c>
      <c r="AC431" s="74" t="n">
        <v>0</v>
      </c>
      <c r="AD431" s="74" t="n">
        <v>0</v>
      </c>
      <c r="AE431" s="74" t="n">
        <v>0</v>
      </c>
      <c r="AF431" s="74" t="n">
        <v>277570.95</v>
      </c>
      <c r="AG431" s="74" t="n">
        <v>0</v>
      </c>
      <c r="AH431" s="74" t="n">
        <v>0</v>
      </c>
      <c r="AI431" s="74" t="n">
        <v>0</v>
      </c>
      <c r="AJ431" s="74" t="n">
        <v>0</v>
      </c>
      <c r="AK431" s="74" t="n">
        <v>0</v>
      </c>
      <c r="AL431" s="74" t="n">
        <v>0</v>
      </c>
      <c r="AM431" s="74" t="n">
        <v>0</v>
      </c>
      <c r="AN431" s="74" t="n">
        <v>123322.113</v>
      </c>
      <c r="AO431" s="74" t="n">
        <v>4110.7371</v>
      </c>
      <c r="AP431" s="74" t="n">
        <v>6069.91440186</v>
      </c>
      <c r="AQ431" s="5" t="n">
        <f aca="false" ca="false" dt2D="false" dtr="false" t="normal">COUNTIF(AB431:AM431, "&gt;0")</f>
        <v>1</v>
      </c>
    </row>
    <row customHeight="true" ht="12.75" outlineLevel="0" r="432">
      <c r="A432" s="67" t="n">
        <f aca="false" ca="false" dt2D="false" dtr="false" t="normal">+A431+1</f>
        <v>419</v>
      </c>
      <c r="B432" s="67" t="n">
        <f aca="false" ca="false" dt2D="false" dtr="false" t="normal">+B431+1</f>
        <v>248</v>
      </c>
      <c r="C432" s="68" t="s">
        <v>203</v>
      </c>
      <c r="D432" s="67" t="s">
        <v>545</v>
      </c>
      <c r="E432" s="69" t="s">
        <v>310</v>
      </c>
      <c r="F432" s="70" t="s">
        <v>58</v>
      </c>
      <c r="G432" s="70" t="n">
        <v>2</v>
      </c>
      <c r="H432" s="70" t="n">
        <v>1</v>
      </c>
      <c r="I432" s="69" t="n">
        <v>618.7</v>
      </c>
      <c r="J432" s="69" t="n">
        <v>460.5</v>
      </c>
      <c r="K432" s="69" t="n">
        <v>0</v>
      </c>
      <c r="L432" s="71" t="n">
        <v>45</v>
      </c>
      <c r="M432" s="72" t="n">
        <v>1177226.81</v>
      </c>
      <c r="N432" s="72" t="n"/>
      <c r="O432" s="72" t="n">
        <v>136289</v>
      </c>
      <c r="P432" s="72" t="n">
        <v>0</v>
      </c>
      <c r="Q432" s="72" t="n">
        <v>54251.51</v>
      </c>
      <c r="R432" s="72" t="n">
        <v>0</v>
      </c>
      <c r="S432" s="72" t="n">
        <v>986686.31</v>
      </c>
      <c r="T432" s="69" t="n">
        <v>2226.52</v>
      </c>
      <c r="U432" s="69" t="n">
        <v>2556.41</v>
      </c>
      <c r="V432" s="70" t="n">
        <v>2026</v>
      </c>
      <c r="W432" s="77" t="n"/>
      <c r="X432" s="74" t="n">
        <f aca="false" ca="false" dt2D="false" dtr="false" t="normal">+(J432*11.55+K432*23.1)*12*0.85</f>
        <v>54251.505000000005</v>
      </c>
      <c r="Y432" s="77" t="e">
        <f aca="false" ca="false" dt2D="false" dtr="false" t="normal">+(J432*11.55+K432*23.1)*12*30-'[9]Приложение №1'!$S$48-'[9]Приложение №1'!$S$443-'[7]Приложение №1'!$S$138-'[7]Приложение №1'!$S$442-'[6]Приложение №1'!$S$502</f>
        <v>#REF!</v>
      </c>
      <c r="Z432" s="64" t="n"/>
      <c r="AA432" s="74" t="n">
        <f aca="false" ca="false" dt2D="false" dtr="false" t="normal">SUM(AB432:AP432)</f>
        <v>1177226.81092326</v>
      </c>
      <c r="AB432" s="74" t="n">
        <v>0</v>
      </c>
      <c r="AC432" s="74" t="n">
        <v>1025310.4</v>
      </c>
      <c r="AD432" s="74" t="n">
        <v>0</v>
      </c>
      <c r="AE432" s="74" t="n">
        <v>0</v>
      </c>
      <c r="AF432" s="74" t="n">
        <v>0</v>
      </c>
      <c r="AG432" s="74" t="n">
        <v>0</v>
      </c>
      <c r="AH432" s="74" t="n">
        <v>0</v>
      </c>
      <c r="AI432" s="74" t="n">
        <v>0</v>
      </c>
      <c r="AJ432" s="74" t="n">
        <v>0</v>
      </c>
      <c r="AK432" s="74" t="n">
        <v>0</v>
      </c>
      <c r="AL432" s="74" t="n">
        <v>0</v>
      </c>
      <c r="AM432" s="74" t="n">
        <v>0</v>
      </c>
      <c r="AN432" s="74" t="n">
        <v>117722.681</v>
      </c>
      <c r="AO432" s="74" t="n">
        <v>11772.2681</v>
      </c>
      <c r="AP432" s="74" t="n">
        <v>22421.46182326</v>
      </c>
      <c r="AQ432" s="5" t="n">
        <f aca="false" ca="false" dt2D="false" dtr="false" t="normal">COUNTIF(AB432:AM432, "&gt;0")</f>
        <v>1</v>
      </c>
    </row>
    <row customHeight="true" ht="12.75" outlineLevel="0" r="433">
      <c r="A433" s="67" t="n">
        <f aca="false" ca="false" dt2D="false" dtr="false" t="normal">+A432+1</f>
        <v>420</v>
      </c>
      <c r="B433" s="67" t="n">
        <f aca="false" ca="false" dt2D="false" dtr="false" t="normal">+B432+1</f>
        <v>249</v>
      </c>
      <c r="C433" s="68" t="s">
        <v>226</v>
      </c>
      <c r="D433" s="67" t="s">
        <v>546</v>
      </c>
      <c r="E433" s="69" t="s">
        <v>93</v>
      </c>
      <c r="F433" s="70" t="s">
        <v>58</v>
      </c>
      <c r="G433" s="70" t="n">
        <v>4</v>
      </c>
      <c r="H433" s="70" t="n">
        <v>1</v>
      </c>
      <c r="I433" s="69" t="n">
        <v>1321.3</v>
      </c>
      <c r="J433" s="69" t="n">
        <v>1203.6</v>
      </c>
      <c r="K433" s="69" t="n">
        <v>117.7</v>
      </c>
      <c r="L433" s="71" t="n">
        <v>46</v>
      </c>
      <c r="M433" s="72" t="n">
        <v>28787308.45</v>
      </c>
      <c r="N433" s="72" t="n"/>
      <c r="O433" s="72" t="n">
        <v>2193225.23</v>
      </c>
      <c r="P433" s="72" t="n">
        <v>0</v>
      </c>
      <c r="Q433" s="72" t="n">
        <v>169528.59</v>
      </c>
      <c r="R433" s="72" t="n">
        <v>5983362</v>
      </c>
      <c r="S433" s="72" t="n">
        <v>20441192.63</v>
      </c>
      <c r="T433" s="69" t="n">
        <v>19070.15</v>
      </c>
      <c r="U433" s="69" t="n">
        <v>21787.11</v>
      </c>
      <c r="V433" s="70" t="n">
        <v>2026</v>
      </c>
      <c r="W433" s="77" t="n"/>
      <c r="X433" s="74" t="n">
        <f aca="false" ca="false" dt2D="false" dtr="false" t="normal">+(J433*11.55+K433*23.1)*12*0.85</f>
        <v>169528.59000000003</v>
      </c>
      <c r="Y433" s="77" t="n">
        <f aca="false" ca="false" dt2D="false" dtr="false" t="normal">+(J433*11.55+K433*23.1)*12*30</f>
        <v>5983362.000000001</v>
      </c>
      <c r="Z433" s="64" t="n"/>
      <c r="AA433" s="75" t="n">
        <f aca="false" ca="false" dt2D="false" dtr="false" t="normal">SUM(AB433:AP433)</f>
        <v>28787308.449754357</v>
      </c>
      <c r="AB433" s="74" t="n">
        <v>4036457.63</v>
      </c>
      <c r="AC433" s="74" t="n">
        <v>1662686.61</v>
      </c>
      <c r="AD433" s="74" t="n">
        <v>1779215.75</v>
      </c>
      <c r="AE433" s="74" t="n">
        <v>1340172.24</v>
      </c>
      <c r="AF433" s="74" t="n">
        <v>0</v>
      </c>
      <c r="AG433" s="74" t="n">
        <v>0</v>
      </c>
      <c r="AH433" s="74" t="n">
        <v>0</v>
      </c>
      <c r="AI433" s="74" t="n">
        <v>0</v>
      </c>
      <c r="AJ433" s="74" t="n">
        <v>7470860.97</v>
      </c>
      <c r="AK433" s="74" t="n">
        <v>0</v>
      </c>
      <c r="AL433" s="74" t="n">
        <v>4724194.82</v>
      </c>
      <c r="AM433" s="74" t="n">
        <v>4183806.15</v>
      </c>
      <c r="AN433" s="74" t="n">
        <v>2751025.2181</v>
      </c>
      <c r="AO433" s="74" t="n">
        <v>287873.0845</v>
      </c>
      <c r="AP433" s="74" t="n">
        <v>551015.97715436</v>
      </c>
      <c r="AQ433" s="5" t="n">
        <f aca="false" ca="false" dt2D="false" dtr="false" t="normal">COUNTIF(AB433:AM433, "&gt;0")</f>
        <v>7</v>
      </c>
    </row>
    <row customHeight="true" ht="12.75" outlineLevel="0" r="434">
      <c r="A434" s="67" t="n">
        <f aca="false" ca="false" dt2D="false" dtr="false" t="normal">+A433+1</f>
        <v>421</v>
      </c>
      <c r="B434" s="67" t="n">
        <f aca="false" ca="false" dt2D="false" dtr="false" t="normal">+B433+1</f>
        <v>250</v>
      </c>
      <c r="C434" s="68" t="s">
        <v>226</v>
      </c>
      <c r="D434" s="67" t="s">
        <v>547</v>
      </c>
      <c r="E434" s="69" t="s">
        <v>143</v>
      </c>
      <c r="F434" s="70" t="s">
        <v>58</v>
      </c>
      <c r="G434" s="70" t="n">
        <v>4</v>
      </c>
      <c r="H434" s="70" t="n">
        <v>1</v>
      </c>
      <c r="I434" s="69" t="n">
        <v>1388.2</v>
      </c>
      <c r="J434" s="69" t="n">
        <v>1287.6</v>
      </c>
      <c r="K434" s="69" t="n">
        <v>100.6</v>
      </c>
      <c r="L434" s="71" t="n">
        <v>46</v>
      </c>
      <c r="M434" s="72" t="n">
        <v>7048460.55</v>
      </c>
      <c r="N434" s="72" t="n"/>
      <c r="O434" s="72" t="n">
        <v>526741.76</v>
      </c>
      <c r="P434" s="72" t="n">
        <v>0</v>
      </c>
      <c r="Q434" s="72" t="n">
        <v>175395.53</v>
      </c>
      <c r="R434" s="72" t="n">
        <v>0</v>
      </c>
      <c r="S434" s="72" t="n">
        <v>6346323.27</v>
      </c>
      <c r="T434" s="69" t="n">
        <v>4422.19</v>
      </c>
      <c r="U434" s="69" t="n">
        <v>5077.41</v>
      </c>
      <c r="V434" s="70" t="n">
        <v>2026</v>
      </c>
      <c r="W434" s="77" t="n"/>
      <c r="X434" s="74" t="n">
        <f aca="false" ca="false" dt2D="false" dtr="false" t="normal">+(J434*11.55+K434*23.1)*12*0.85</f>
        <v>175395.528</v>
      </c>
      <c r="Y434" s="77" t="e">
        <f aca="false" ca="false" dt2D="false" dtr="false" t="normal">+(J434*11.55+K434*23.1)*12*30-'[4]Приложение №1'!$S$336</f>
        <v>#REF!</v>
      </c>
      <c r="Z434" s="64" t="n"/>
      <c r="AA434" s="74" t="n">
        <f aca="false" ca="false" dt2D="false" dtr="false" t="normal">SUM(AB434:AP434)</f>
        <v>7048460.551425761</v>
      </c>
      <c r="AB434" s="74" t="n">
        <v>0</v>
      </c>
      <c r="AC434" s="74" t="n">
        <v>0</v>
      </c>
      <c r="AD434" s="74" t="n">
        <v>0</v>
      </c>
      <c r="AE434" s="74" t="n">
        <v>0</v>
      </c>
      <c r="AF434" s="74" t="n">
        <v>0</v>
      </c>
      <c r="AG434" s="74" t="n">
        <v>0</v>
      </c>
      <c r="AH434" s="74" t="n">
        <v>0</v>
      </c>
      <c r="AI434" s="74" t="n">
        <v>0</v>
      </c>
      <c r="AJ434" s="74" t="n">
        <v>0</v>
      </c>
      <c r="AK434" s="74" t="n">
        <v>1175494.88</v>
      </c>
      <c r="AL434" s="74" t="n">
        <v>4963390.03</v>
      </c>
      <c r="AM434" s="74" t="n">
        <v>0</v>
      </c>
      <c r="AN434" s="74" t="n">
        <v>704846.056</v>
      </c>
      <c r="AO434" s="74" t="n">
        <v>70484.6056</v>
      </c>
      <c r="AP434" s="74" t="n">
        <v>134244.97982576</v>
      </c>
      <c r="AQ434" s="5" t="n">
        <f aca="false" ca="false" dt2D="false" dtr="false" t="normal">COUNTIF(AB434:AM434, "&gt;0")</f>
        <v>2</v>
      </c>
    </row>
    <row customHeight="true" ht="12.75" outlineLevel="0" r="435">
      <c r="A435" s="67" t="n">
        <f aca="false" ca="false" dt2D="false" dtr="false" t="normal">+A434+1</f>
        <v>422</v>
      </c>
      <c r="B435" s="67" t="n">
        <f aca="false" ca="false" dt2D="false" dtr="false" t="normal">+B434+1</f>
        <v>251</v>
      </c>
      <c r="C435" s="68" t="s">
        <v>226</v>
      </c>
      <c r="D435" s="67" t="s">
        <v>548</v>
      </c>
      <c r="E435" s="69" t="s">
        <v>136</v>
      </c>
      <c r="F435" s="70" t="s">
        <v>58</v>
      </c>
      <c r="G435" s="70" t="n">
        <v>4</v>
      </c>
      <c r="H435" s="70" t="n">
        <v>3</v>
      </c>
      <c r="I435" s="69" t="n">
        <v>1279.5</v>
      </c>
      <c r="J435" s="69" t="n">
        <v>1081.6</v>
      </c>
      <c r="K435" s="69" t="n">
        <v>197.9</v>
      </c>
      <c r="L435" s="71" t="n">
        <v>41</v>
      </c>
      <c r="M435" s="72" t="n">
        <v>13032526.39</v>
      </c>
      <c r="N435" s="72" t="n"/>
      <c r="O435" s="72" t="n">
        <v>985454.83</v>
      </c>
      <c r="P435" s="72" t="n">
        <v>0</v>
      </c>
      <c r="Q435" s="72" t="n">
        <v>174052.49</v>
      </c>
      <c r="R435" s="72" t="n">
        <v>657254.66</v>
      </c>
      <c r="S435" s="72" t="n">
        <v>11215764.41</v>
      </c>
      <c r="T435" s="69" t="n">
        <v>8902.98</v>
      </c>
      <c r="U435" s="69" t="n">
        <v>10185.64</v>
      </c>
      <c r="V435" s="70" t="n">
        <v>2026</v>
      </c>
      <c r="W435" s="77" t="n"/>
      <c r="X435" s="74" t="n">
        <f aca="false" ca="false" dt2D="false" dtr="false" t="normal">+(J435*11.55+K435*23.1)*12*0.85</f>
        <v>174052.494</v>
      </c>
      <c r="Y435" s="77" t="e">
        <f aca="false" ca="false" dt2D="false" dtr="false" t="normal">+(J435*11.55+K435*23.1)*12*30-'[4]Приложение №1'!$S$149-'[4]Приложение №1'!$S$738-'[3]Приложение №1'!$S$277-'[3]Приложение №1'!$S$513</f>
        <v>#REF!</v>
      </c>
      <c r="Z435" s="64" t="n"/>
      <c r="AA435" s="74" t="n">
        <f aca="false" ca="false" dt2D="false" dtr="false" t="normal">SUM(AB435:AP435)</f>
        <v>13032526.38644028</v>
      </c>
      <c r="AB435" s="74" t="n">
        <v>3908762.24</v>
      </c>
      <c r="AC435" s="74" t="n">
        <v>1610086.66</v>
      </c>
      <c r="AD435" s="74" t="n">
        <v>0</v>
      </c>
      <c r="AE435" s="74" t="n">
        <v>1297775.21</v>
      </c>
      <c r="AF435" s="74" t="n">
        <v>0</v>
      </c>
      <c r="AG435" s="74" t="n">
        <v>0</v>
      </c>
      <c r="AH435" s="74" t="n">
        <v>0</v>
      </c>
      <c r="AI435" s="74" t="n">
        <v>0</v>
      </c>
      <c r="AJ435" s="74" t="n">
        <v>0</v>
      </c>
      <c r="AK435" s="74" t="n">
        <v>0</v>
      </c>
      <c r="AL435" s="74" t="n">
        <v>4574742.51</v>
      </c>
      <c r="AM435" s="74" t="n">
        <v>0</v>
      </c>
      <c r="AN435" s="74" t="n">
        <v>1261728.3859</v>
      </c>
      <c r="AO435" s="74" t="n">
        <v>130325.2639</v>
      </c>
      <c r="AP435" s="74" t="n">
        <v>249106.11664028</v>
      </c>
      <c r="AQ435" s="5" t="n">
        <f aca="false" ca="false" dt2D="false" dtr="false" t="normal">COUNTIF(AB435:AM435, "&gt;0")</f>
        <v>4</v>
      </c>
    </row>
    <row customHeight="true" ht="12.75" outlineLevel="0" r="436">
      <c r="A436" s="67" t="n">
        <f aca="false" ca="false" dt2D="false" dtr="false" t="normal">+A435+1</f>
        <v>423</v>
      </c>
      <c r="B436" s="67" t="n">
        <f aca="false" ca="false" dt2D="false" dtr="false" t="normal">+B435+1</f>
        <v>252</v>
      </c>
      <c r="C436" s="68" t="s">
        <v>226</v>
      </c>
      <c r="D436" s="67" t="s">
        <v>549</v>
      </c>
      <c r="E436" s="69" t="s">
        <v>66</v>
      </c>
      <c r="F436" s="70" t="s">
        <v>58</v>
      </c>
      <c r="G436" s="70" t="n">
        <v>2</v>
      </c>
      <c r="H436" s="70" t="n">
        <v>1</v>
      </c>
      <c r="I436" s="69" t="n">
        <v>617.6</v>
      </c>
      <c r="J436" s="69" t="n">
        <v>342.1</v>
      </c>
      <c r="K436" s="69" t="n">
        <v>275.5</v>
      </c>
      <c r="L436" s="71" t="n">
        <v>16</v>
      </c>
      <c r="M436" s="72" t="n">
        <v>26970054.7</v>
      </c>
      <c r="N436" s="72" t="n"/>
      <c r="O436" s="72" t="n">
        <v>1744842.69</v>
      </c>
      <c r="P436" s="72" t="n">
        <v>0</v>
      </c>
      <c r="Q436" s="72" t="n">
        <v>511771.33</v>
      </c>
      <c r="R436" s="72" t="n">
        <v>3713509.8</v>
      </c>
      <c r="S436" s="72" t="n">
        <v>20999930.87</v>
      </c>
      <c r="T436" s="69" t="n">
        <v>38214.86</v>
      </c>
      <c r="U436" s="69" t="n">
        <v>43669.13</v>
      </c>
      <c r="V436" s="70" t="n">
        <v>2026</v>
      </c>
      <c r="W436" s="74" t="n">
        <v>406555.22</v>
      </c>
      <c r="X436" s="74" t="n">
        <f aca="false" ca="false" dt2D="false" dtr="false" t="normal">+(J436*11.55+K436*23.1)*12*0.85</f>
        <v>105216.111</v>
      </c>
      <c r="Y436" s="74" t="n">
        <f aca="false" ca="false" dt2D="false" dtr="false" t="normal">+(J436*11.55+K436*23.1)*12*30</f>
        <v>3713509.8000000003</v>
      </c>
      <c r="Z436" s="64" t="n"/>
      <c r="AA436" s="75" t="n">
        <f aca="false" ca="false" dt2D="false" dtr="false" t="normal">SUM(AB436:AP436)</f>
        <v>26970054.6957851</v>
      </c>
      <c r="AB436" s="74" t="n">
        <v>2452438.81</v>
      </c>
      <c r="AC436" s="74" t="n">
        <v>1492272.38</v>
      </c>
      <c r="AD436" s="74" t="n">
        <v>703182.09</v>
      </c>
      <c r="AE436" s="74" t="n">
        <v>599247.68</v>
      </c>
      <c r="AF436" s="74" t="n">
        <v>0</v>
      </c>
      <c r="AG436" s="74" t="n">
        <v>0</v>
      </c>
      <c r="AH436" s="74" t="n">
        <v>0</v>
      </c>
      <c r="AI436" s="74" t="n">
        <v>0</v>
      </c>
      <c r="AJ436" s="74" t="n">
        <v>7094484.57</v>
      </c>
      <c r="AK436" s="74" t="n">
        <v>0</v>
      </c>
      <c r="AL436" s="74" t="n">
        <v>5800914.7</v>
      </c>
      <c r="AM436" s="74" t="n">
        <v>5458960.16</v>
      </c>
      <c r="AN436" s="74" t="n">
        <v>2582736.7466</v>
      </c>
      <c r="AO436" s="74" t="n">
        <v>269700.5469</v>
      </c>
      <c r="AP436" s="74" t="n">
        <v>516117.0122851</v>
      </c>
      <c r="AQ436" s="5" t="n">
        <f aca="false" ca="false" dt2D="false" dtr="false" t="normal">COUNTIF(AB436:AM436, "&gt;0")</f>
        <v>7</v>
      </c>
    </row>
    <row customHeight="true" ht="12.75" outlineLevel="0" r="437">
      <c r="A437" s="67" t="n">
        <f aca="false" ca="false" dt2D="false" dtr="false" t="normal">+A436+1</f>
        <v>424</v>
      </c>
      <c r="B437" s="67" t="n">
        <f aca="false" ca="false" dt2D="false" dtr="false" t="normal">+B436+1</f>
        <v>253</v>
      </c>
      <c r="C437" s="68" t="s">
        <v>226</v>
      </c>
      <c r="D437" s="67" t="s">
        <v>550</v>
      </c>
      <c r="E437" s="69" t="s">
        <v>141</v>
      </c>
      <c r="F437" s="70" t="s">
        <v>58</v>
      </c>
      <c r="G437" s="70" t="n">
        <v>4</v>
      </c>
      <c r="H437" s="70" t="n">
        <v>1</v>
      </c>
      <c r="I437" s="69" t="n">
        <v>1247</v>
      </c>
      <c r="J437" s="69" t="n">
        <v>929.1</v>
      </c>
      <c r="K437" s="69" t="n">
        <v>317.9</v>
      </c>
      <c r="L437" s="71" t="n">
        <v>43</v>
      </c>
      <c r="M437" s="72" t="n">
        <v>5119146.99</v>
      </c>
      <c r="N437" s="72" t="n"/>
      <c r="O437" s="72" t="n">
        <v>378194.87</v>
      </c>
      <c r="P437" s="72" t="n">
        <v>0</v>
      </c>
      <c r="Q437" s="72" t="n">
        <v>184360.87</v>
      </c>
      <c r="R437" s="72" t="n">
        <v>591532.2</v>
      </c>
      <c r="S437" s="72" t="n">
        <v>3965059.06</v>
      </c>
      <c r="T437" s="69" t="n">
        <v>3575.41</v>
      </c>
      <c r="U437" s="69" t="n">
        <v>4105.17</v>
      </c>
      <c r="V437" s="70" t="n">
        <v>2026</v>
      </c>
      <c r="W437" s="77" t="n"/>
      <c r="X437" s="74" t="n">
        <f aca="false" ca="false" dt2D="false" dtr="false" t="normal">+(J437*11.55+K437*23.1)*12*0.85</f>
        <v>184360.869</v>
      </c>
      <c r="Y437" s="77" t="e">
        <f aca="false" ca="false" dt2D="false" dtr="false" t="normal">+(J437*11.55+K437*23.1)*12*30-'[4]Приложение №1'!$S$338</f>
        <v>#REF!</v>
      </c>
      <c r="Z437" s="64" t="n"/>
      <c r="AA437" s="74" t="n">
        <f aca="false" ca="false" dt2D="false" dtr="false" t="normal">SUM(AB437:AP437)</f>
        <v>5119146.992471539</v>
      </c>
      <c r="AB437" s="74" t="n">
        <v>0</v>
      </c>
      <c r="AC437" s="74" t="n">
        <v>0</v>
      </c>
      <c r="AD437" s="74" t="n">
        <v>0</v>
      </c>
      <c r="AE437" s="74" t="n">
        <v>0</v>
      </c>
      <c r="AF437" s="74" t="n">
        <v>0</v>
      </c>
      <c r="AG437" s="74" t="n">
        <v>0</v>
      </c>
      <c r="AH437" s="74" t="n">
        <v>0</v>
      </c>
      <c r="AI437" s="74" t="n">
        <v>0</v>
      </c>
      <c r="AJ437" s="74" t="n">
        <v>0</v>
      </c>
      <c r="AK437" s="74" t="n">
        <v>0</v>
      </c>
      <c r="AL437" s="74" t="n">
        <v>4458541.55</v>
      </c>
      <c r="AM437" s="74" t="n">
        <v>0</v>
      </c>
      <c r="AN437" s="74" t="n">
        <v>511914.699</v>
      </c>
      <c r="AO437" s="74" t="n">
        <v>51191.4699</v>
      </c>
      <c r="AP437" s="74" t="n">
        <v>97499.27357154</v>
      </c>
      <c r="AQ437" s="5" t="n">
        <f aca="false" ca="false" dt2D="false" dtr="false" t="normal">COUNTIF(AB437:AM437, "&gt;0")</f>
        <v>1</v>
      </c>
    </row>
    <row customHeight="true" ht="12.75" outlineLevel="0" r="438">
      <c r="A438" s="67" t="n">
        <f aca="false" ca="false" dt2D="false" dtr="false" t="normal">+A437+1</f>
        <v>425</v>
      </c>
      <c r="B438" s="67" t="n">
        <f aca="false" ca="false" dt2D="false" dtr="false" t="normal">+B437+1</f>
        <v>254</v>
      </c>
      <c r="C438" s="68" t="s">
        <v>226</v>
      </c>
      <c r="D438" s="67" t="s">
        <v>551</v>
      </c>
      <c r="E438" s="69" t="s">
        <v>264</v>
      </c>
      <c r="F438" s="70" t="s">
        <v>58</v>
      </c>
      <c r="G438" s="70" t="n">
        <v>4</v>
      </c>
      <c r="H438" s="70" t="n">
        <v>4</v>
      </c>
      <c r="I438" s="69" t="n">
        <v>1206.1</v>
      </c>
      <c r="J438" s="69" t="n">
        <v>1206.1</v>
      </c>
      <c r="K438" s="69" t="n">
        <v>0</v>
      </c>
      <c r="L438" s="71" t="n">
        <v>55</v>
      </c>
      <c r="M438" s="72" t="n">
        <v>9088723.35</v>
      </c>
      <c r="N438" s="72" t="n"/>
      <c r="O438" s="72" t="n">
        <v>685656.98</v>
      </c>
      <c r="P438" s="72" t="n">
        <v>0</v>
      </c>
      <c r="Q438" s="72" t="n">
        <v>142090.64</v>
      </c>
      <c r="R438" s="72" t="n">
        <v>873795.9</v>
      </c>
      <c r="S438" s="72" t="n">
        <v>7387179.83</v>
      </c>
      <c r="T438" s="69" t="n">
        <v>6630.33</v>
      </c>
      <c r="U438" s="69" t="n">
        <v>7535.63</v>
      </c>
      <c r="V438" s="70" t="n">
        <v>2026</v>
      </c>
      <c r="W438" s="77" t="n"/>
      <c r="X438" s="74" t="n">
        <f aca="false" ca="false" dt2D="false" dtr="false" t="normal">+(J438*11.55+K438*23.1)*12*0.85</f>
        <v>142090.641</v>
      </c>
      <c r="Y438" s="77" t="e">
        <f aca="false" ca="false" dt2D="false" dtr="false" t="normal">+(J438*11.55+K438*23.1)*12*30-'[1]Приложение №1'!$S$458-'[4]Приложение №1'!$S$150-'[4]Приложение №1'!$S$743</f>
        <v>#REF!</v>
      </c>
      <c r="Z438" s="64" t="n"/>
      <c r="AA438" s="74" t="n">
        <f aca="false" ca="false" dt2D="false" dtr="false" t="normal">SUM(AB438:AP438)</f>
        <v>9088723.347726779</v>
      </c>
      <c r="AB438" s="74" t="n">
        <v>3684531.56</v>
      </c>
      <c r="AC438" s="74" t="n">
        <v>0</v>
      </c>
      <c r="AD438" s="74" t="n">
        <v>0</v>
      </c>
      <c r="AE438" s="74" t="n">
        <v>0</v>
      </c>
      <c r="AF438" s="74" t="n">
        <v>0</v>
      </c>
      <c r="AG438" s="74" t="n">
        <v>0</v>
      </c>
      <c r="AH438" s="74" t="n">
        <v>0</v>
      </c>
      <c r="AI438" s="74" t="n">
        <v>0</v>
      </c>
      <c r="AJ438" s="74" t="n">
        <v>0</v>
      </c>
      <c r="AK438" s="74" t="n">
        <v>0</v>
      </c>
      <c r="AL438" s="74" t="n">
        <v>4312307.11</v>
      </c>
      <c r="AM438" s="74" t="n">
        <v>0</v>
      </c>
      <c r="AN438" s="74" t="n">
        <v>826122.7788</v>
      </c>
      <c r="AO438" s="74" t="n">
        <v>90887.2335</v>
      </c>
      <c r="AP438" s="74" t="n">
        <v>174874.66542678</v>
      </c>
      <c r="AQ438" s="5" t="n">
        <f aca="false" ca="false" dt2D="false" dtr="false" t="normal">COUNTIF(AB438:AM438, "&gt;0")</f>
        <v>2</v>
      </c>
    </row>
    <row customHeight="true" ht="12.75" outlineLevel="0" r="439">
      <c r="A439" s="67" t="n">
        <f aca="false" ca="false" dt2D="false" dtr="false" t="normal">+A438+1</f>
        <v>426</v>
      </c>
      <c r="B439" s="67" t="n">
        <f aca="false" ca="false" dt2D="false" dtr="false" t="normal">+B438+1</f>
        <v>255</v>
      </c>
      <c r="C439" s="68" t="s">
        <v>226</v>
      </c>
      <c r="D439" s="67" t="s">
        <v>552</v>
      </c>
      <c r="E439" s="69" t="s">
        <v>141</v>
      </c>
      <c r="F439" s="70" t="s">
        <v>58</v>
      </c>
      <c r="G439" s="70" t="n">
        <v>4</v>
      </c>
      <c r="H439" s="70" t="n">
        <v>4</v>
      </c>
      <c r="I439" s="69" t="n">
        <v>1261.56</v>
      </c>
      <c r="J439" s="69" t="n">
        <v>1195.16</v>
      </c>
      <c r="K439" s="69" t="n">
        <v>66.3999999999999</v>
      </c>
      <c r="L439" s="71" t="n">
        <v>42</v>
      </c>
      <c r="M439" s="72" t="n">
        <v>5178918.27</v>
      </c>
      <c r="N439" s="72" t="n"/>
      <c r="O439" s="72" t="n">
        <v>384914.93</v>
      </c>
      <c r="P439" s="72" t="n">
        <v>0</v>
      </c>
      <c r="Q439" s="72" t="n">
        <v>156446.97</v>
      </c>
      <c r="R439" s="72" t="n">
        <v>676690.27</v>
      </c>
      <c r="S439" s="72" t="n">
        <v>3960866.1</v>
      </c>
      <c r="T439" s="69" t="n">
        <v>3575.41</v>
      </c>
      <c r="U439" s="69" t="n">
        <v>4105.17</v>
      </c>
      <c r="V439" s="70" t="n">
        <v>2026</v>
      </c>
      <c r="W439" s="77" t="n"/>
      <c r="X439" s="74" t="n">
        <f aca="false" ca="false" dt2D="false" dtr="false" t="normal">+(J439*11.55+K439*23.1)*12*0.85</f>
        <v>156446.9676</v>
      </c>
      <c r="Y439" s="77" t="e">
        <f aca="false" ca="false" dt2D="false" dtr="false" t="normal">+(J439*11.55+K439*23.1)*12*30-'[1]Приложение №1'!$S$459-'[4]Приложение №1'!$S$341-'[4]Приложение №1'!$S$744</f>
        <v>#REF!</v>
      </c>
      <c r="Z439" s="64" t="n"/>
      <c r="AA439" s="74" t="n">
        <f aca="false" ca="false" dt2D="false" dtr="false" t="normal">SUM(AB439:AP439)</f>
        <v>5178918.267070419</v>
      </c>
      <c r="AB439" s="74" t="n">
        <v>0</v>
      </c>
      <c r="AC439" s="74" t="n">
        <v>0</v>
      </c>
      <c r="AD439" s="74" t="n">
        <v>0</v>
      </c>
      <c r="AE439" s="74" t="n">
        <v>0</v>
      </c>
      <c r="AF439" s="74" t="n">
        <v>0</v>
      </c>
      <c r="AG439" s="74" t="n">
        <v>0</v>
      </c>
      <c r="AH439" s="74" t="n">
        <v>0</v>
      </c>
      <c r="AI439" s="74" t="n">
        <v>0</v>
      </c>
      <c r="AJ439" s="74" t="n">
        <v>0</v>
      </c>
      <c r="AK439" s="74" t="n">
        <v>0</v>
      </c>
      <c r="AL439" s="74" t="n">
        <v>4510599.58</v>
      </c>
      <c r="AM439" s="74" t="n">
        <v>0</v>
      </c>
      <c r="AN439" s="74" t="n">
        <v>517891.827</v>
      </c>
      <c r="AO439" s="74" t="n">
        <v>51789.1827</v>
      </c>
      <c r="AP439" s="74" t="n">
        <v>98637.67737042</v>
      </c>
      <c r="AQ439" s="5" t="n">
        <f aca="false" ca="false" dt2D="false" dtr="false" t="normal">COUNTIF(AB439:AM439, "&gt;0")</f>
        <v>1</v>
      </c>
    </row>
    <row customHeight="true" ht="12.75" outlineLevel="0" r="440">
      <c r="A440" s="67" t="n">
        <f aca="false" ca="false" dt2D="false" dtr="false" t="normal">+A439+1</f>
        <v>427</v>
      </c>
      <c r="B440" s="67" t="n">
        <f aca="false" ca="false" dt2D="false" dtr="false" t="normal">+B439+1</f>
        <v>256</v>
      </c>
      <c r="C440" s="68" t="s">
        <v>226</v>
      </c>
      <c r="D440" s="67" t="s">
        <v>553</v>
      </c>
      <c r="E440" s="69" t="s">
        <v>89</v>
      </c>
      <c r="F440" s="70" t="s">
        <v>58</v>
      </c>
      <c r="G440" s="70" t="n">
        <v>5</v>
      </c>
      <c r="H440" s="70" t="n">
        <v>4</v>
      </c>
      <c r="I440" s="69" t="n">
        <v>1903.3</v>
      </c>
      <c r="J440" s="69" t="n">
        <v>1722.7</v>
      </c>
      <c r="K440" s="69" t="n">
        <v>180.6</v>
      </c>
      <c r="L440" s="71" t="n">
        <v>76</v>
      </c>
      <c r="M440" s="72" t="n">
        <v>41467406.47</v>
      </c>
      <c r="N440" s="72" t="n"/>
      <c r="O440" s="72" t="n">
        <v>3159186.92</v>
      </c>
      <c r="P440" s="72" t="n">
        <v>0</v>
      </c>
      <c r="Q440" s="72" t="n">
        <v>245504.26</v>
      </c>
      <c r="R440" s="72" t="n">
        <v>8664856.2</v>
      </c>
      <c r="S440" s="72" t="n">
        <v>29397859.09</v>
      </c>
      <c r="T440" s="69" t="n">
        <v>19070.15</v>
      </c>
      <c r="U440" s="69" t="n">
        <v>21787.11</v>
      </c>
      <c r="V440" s="70" t="n">
        <v>2026</v>
      </c>
      <c r="W440" s="77" t="n"/>
      <c r="X440" s="74" t="n">
        <f aca="false" ca="false" dt2D="false" dtr="false" t="normal">+(J440*11.55+K440*23.1)*12*0.85</f>
        <v>245504.25900000002</v>
      </c>
      <c r="Y440" s="77" t="n">
        <f aca="false" ca="false" dt2D="false" dtr="false" t="normal">+(J440*11.55+K440*23.1)*12*30</f>
        <v>8664856.200000001</v>
      </c>
      <c r="Z440" s="64" t="n"/>
      <c r="AA440" s="75" t="n">
        <f aca="false" ca="false" dt2D="false" dtr="false" t="normal">SUM(AB440:AP440)</f>
        <v>41467406.47094548</v>
      </c>
      <c r="AB440" s="74" t="n">
        <v>5814417.48</v>
      </c>
      <c r="AC440" s="74" t="n">
        <v>2395058.97</v>
      </c>
      <c r="AD440" s="74" t="n">
        <v>2562916.32</v>
      </c>
      <c r="AE440" s="74" t="n">
        <v>1930484.99</v>
      </c>
      <c r="AF440" s="74" t="n">
        <v>0</v>
      </c>
      <c r="AG440" s="74" t="n">
        <v>0</v>
      </c>
      <c r="AH440" s="74" t="n">
        <v>0</v>
      </c>
      <c r="AI440" s="74" t="n">
        <v>0</v>
      </c>
      <c r="AJ440" s="74" t="n">
        <v>10761590.62</v>
      </c>
      <c r="AK440" s="74" t="n">
        <v>0</v>
      </c>
      <c r="AL440" s="74" t="n">
        <v>6805085.91</v>
      </c>
      <c r="AM440" s="74" t="n">
        <v>6026669.37</v>
      </c>
      <c r="AN440" s="74" t="n">
        <v>3962783.8471</v>
      </c>
      <c r="AO440" s="74" t="n">
        <v>414674.0647</v>
      </c>
      <c r="AP440" s="74" t="n">
        <v>793724.89914548</v>
      </c>
      <c r="AQ440" s="5" t="n">
        <f aca="false" ca="false" dt2D="false" dtr="false" t="normal">COUNTIF(AB440:AM440, "&gt;0")</f>
        <v>7</v>
      </c>
    </row>
    <row customHeight="true" ht="12.75" outlineLevel="0" r="441">
      <c r="A441" s="67" t="n">
        <f aca="false" ca="false" dt2D="false" dtr="false" t="normal">+A440+1</f>
        <v>428</v>
      </c>
      <c r="B441" s="67" t="n">
        <f aca="false" ca="false" dt2D="false" dtr="false" t="normal">+B440+1</f>
        <v>257</v>
      </c>
      <c r="C441" s="68" t="s">
        <v>226</v>
      </c>
      <c r="D441" s="67" t="s">
        <v>554</v>
      </c>
      <c r="E441" s="69" t="s">
        <v>134</v>
      </c>
      <c r="F441" s="70" t="s">
        <v>58</v>
      </c>
      <c r="G441" s="70" t="n">
        <v>4</v>
      </c>
      <c r="H441" s="70" t="n">
        <v>3</v>
      </c>
      <c r="I441" s="69" t="n">
        <v>1252</v>
      </c>
      <c r="J441" s="69" t="n">
        <v>1211.5</v>
      </c>
      <c r="K441" s="69" t="n">
        <v>40.5</v>
      </c>
      <c r="L441" s="71" t="n">
        <v>40</v>
      </c>
      <c r="M441" s="72" t="n">
        <v>27277461.72</v>
      </c>
      <c r="N441" s="72" t="n"/>
      <c r="O441" s="72" t="n">
        <v>2078835.48</v>
      </c>
      <c r="P441" s="72" t="n">
        <v>0</v>
      </c>
      <c r="Q441" s="72" t="n">
        <v>152269.43</v>
      </c>
      <c r="R441" s="72" t="n">
        <v>5374215</v>
      </c>
      <c r="S441" s="72" t="n">
        <v>19672141.82</v>
      </c>
      <c r="T441" s="69" t="n">
        <v>19070.15</v>
      </c>
      <c r="U441" s="69" t="n">
        <v>21787.11</v>
      </c>
      <c r="V441" s="70" t="n">
        <v>2026</v>
      </c>
      <c r="W441" s="77" t="n"/>
      <c r="X441" s="74" t="n">
        <f aca="false" ca="false" dt2D="false" dtr="false" t="normal">+(J441*11.55+K441*23.1)*12*0.85</f>
        <v>152269.425</v>
      </c>
      <c r="Y441" s="77" t="n">
        <f aca="false" ca="false" dt2D="false" dtr="false" t="normal">+(J441*11.55+K441*23.1)*12*30</f>
        <v>5374215</v>
      </c>
      <c r="Z441" s="64" t="n"/>
      <c r="AA441" s="75" t="n">
        <f aca="false" ca="false" dt2D="false" dtr="false" t="normal">SUM(AB441:AP441)</f>
        <v>27277461.72142832</v>
      </c>
      <c r="AB441" s="74" t="n">
        <v>3824752.11</v>
      </c>
      <c r="AC441" s="74" t="n">
        <v>1575481.44</v>
      </c>
      <c r="AD441" s="74" t="n">
        <v>1685898.83</v>
      </c>
      <c r="AE441" s="74" t="n">
        <v>1269882.42</v>
      </c>
      <c r="AF441" s="74" t="n">
        <v>0</v>
      </c>
      <c r="AG441" s="74" t="n">
        <v>0</v>
      </c>
      <c r="AH441" s="74" t="n">
        <v>0</v>
      </c>
      <c r="AI441" s="74" t="n">
        <v>0</v>
      </c>
      <c r="AJ441" s="74" t="n">
        <v>7079026.66</v>
      </c>
      <c r="AK441" s="74" t="n">
        <v>0</v>
      </c>
      <c r="AL441" s="74" t="n">
        <v>4476418.62</v>
      </c>
      <c r="AM441" s="74" t="n">
        <v>3964372.43</v>
      </c>
      <c r="AN441" s="74" t="n">
        <v>2606738.494</v>
      </c>
      <c r="AO441" s="74" t="n">
        <v>272774.6172</v>
      </c>
      <c r="AP441" s="74" t="n">
        <v>522116.10022832</v>
      </c>
      <c r="AQ441" s="5" t="n">
        <f aca="false" ca="false" dt2D="false" dtr="false" t="normal">COUNTIF(AB441:AM441, "&gt;0")</f>
        <v>7</v>
      </c>
    </row>
    <row customHeight="true" ht="12.75" outlineLevel="0" r="442">
      <c r="A442" s="67" t="n">
        <f aca="false" ca="false" dt2D="false" dtr="false" t="normal">+A441+1</f>
        <v>429</v>
      </c>
      <c r="B442" s="67" t="n">
        <f aca="false" ca="false" dt2D="false" dtr="false" t="normal">+B441+1</f>
        <v>258</v>
      </c>
      <c r="C442" s="68" t="s">
        <v>226</v>
      </c>
      <c r="D442" s="67" t="s">
        <v>555</v>
      </c>
      <c r="E442" s="69" t="s">
        <v>134</v>
      </c>
      <c r="F442" s="70" t="s">
        <v>58</v>
      </c>
      <c r="G442" s="70" t="n">
        <v>4</v>
      </c>
      <c r="H442" s="70" t="n">
        <v>1</v>
      </c>
      <c r="I442" s="69" t="n">
        <v>1336.7</v>
      </c>
      <c r="J442" s="69" t="n">
        <v>1239.6</v>
      </c>
      <c r="K442" s="69" t="n">
        <v>97.1000000000001</v>
      </c>
      <c r="L442" s="71" t="n">
        <v>56</v>
      </c>
      <c r="M442" s="72" t="n">
        <v>29122829.93</v>
      </c>
      <c r="N442" s="72" t="n"/>
      <c r="O442" s="72" t="n">
        <v>2218986.06</v>
      </c>
      <c r="P442" s="72" t="n">
        <v>0</v>
      </c>
      <c r="Q442" s="72" t="n">
        <v>168915.98</v>
      </c>
      <c r="R442" s="72" t="n">
        <v>5961740.4</v>
      </c>
      <c r="S442" s="72" t="n">
        <v>20773187.5</v>
      </c>
      <c r="T442" s="69" t="n">
        <v>19070.15</v>
      </c>
      <c r="U442" s="69" t="n">
        <v>21787.11</v>
      </c>
      <c r="V442" s="70" t="n">
        <v>2026</v>
      </c>
      <c r="W442" s="77" t="n"/>
      <c r="X442" s="74" t="n">
        <f aca="false" ca="false" dt2D="false" dtr="false" t="normal">+(J442*11.55+K442*23.1)*12*0.85</f>
        <v>168915.97800000003</v>
      </c>
      <c r="Y442" s="77" t="n">
        <f aca="false" ca="false" dt2D="false" dtr="false" t="normal">+(J442*11.55+K442*23.1)*12*30</f>
        <v>5961740.400000001</v>
      </c>
      <c r="Z442" s="64" t="n"/>
      <c r="AA442" s="75" t="n">
        <f aca="false" ca="false" dt2D="false" dtr="false" t="normal">SUM(AB442:AP442)</f>
        <v>29122829.933932923</v>
      </c>
      <c r="AB442" s="74" t="n">
        <v>4083503.3</v>
      </c>
      <c r="AC442" s="74" t="n">
        <v>1682065.53</v>
      </c>
      <c r="AD442" s="74" t="n">
        <v>1799952.85</v>
      </c>
      <c r="AE442" s="74" t="n">
        <v>1355792.19</v>
      </c>
      <c r="AF442" s="74" t="n">
        <v>0</v>
      </c>
      <c r="AG442" s="74" t="n">
        <v>0</v>
      </c>
      <c r="AH442" s="74" t="n">
        <v>0</v>
      </c>
      <c r="AI442" s="74" t="n">
        <v>0</v>
      </c>
      <c r="AJ442" s="74" t="n">
        <v>7557935.26</v>
      </c>
      <c r="AK442" s="74" t="n">
        <v>0</v>
      </c>
      <c r="AL442" s="74" t="n">
        <v>4779256.21</v>
      </c>
      <c r="AM442" s="74" t="n">
        <v>4232569.19</v>
      </c>
      <c r="AN442" s="74" t="n">
        <v>2783088.9329</v>
      </c>
      <c r="AO442" s="74" t="n">
        <v>291228.2993</v>
      </c>
      <c r="AP442" s="74" t="n">
        <v>557438.17173292</v>
      </c>
      <c r="AQ442" s="5" t="n">
        <f aca="false" ca="false" dt2D="false" dtr="false" t="normal">COUNTIF(AB442:AM442, "&gt;0")</f>
        <v>7</v>
      </c>
    </row>
    <row customHeight="true" ht="12.75" outlineLevel="0" r="443">
      <c r="A443" s="67" t="n">
        <f aca="false" ca="false" dt2D="false" dtr="false" t="normal">+A442+1</f>
        <v>430</v>
      </c>
      <c r="B443" s="67" t="n">
        <f aca="false" ca="false" dt2D="false" dtr="false" t="normal">+B442+1</f>
        <v>259</v>
      </c>
      <c r="C443" s="68" t="s">
        <v>226</v>
      </c>
      <c r="D443" s="67" t="s">
        <v>556</v>
      </c>
      <c r="E443" s="69" t="s">
        <v>171</v>
      </c>
      <c r="F443" s="70" t="s">
        <v>58</v>
      </c>
      <c r="G443" s="70" t="n">
        <v>4</v>
      </c>
      <c r="H443" s="70" t="n">
        <v>1</v>
      </c>
      <c r="I443" s="69" t="n">
        <v>1245.4</v>
      </c>
      <c r="J443" s="69" t="n">
        <v>1045.1</v>
      </c>
      <c r="K443" s="69" t="n">
        <v>200.3</v>
      </c>
      <c r="L443" s="71" t="n">
        <v>44</v>
      </c>
      <c r="M443" s="72" t="n">
        <v>27133666.8</v>
      </c>
      <c r="N443" s="72" t="n"/>
      <c r="O443" s="72" t="n">
        <v>2066432.03</v>
      </c>
      <c r="P443" s="72" t="n">
        <v>0</v>
      </c>
      <c r="Q443" s="72" t="n">
        <v>170317.92</v>
      </c>
      <c r="R443" s="72" t="n">
        <v>6011220.6</v>
      </c>
      <c r="S443" s="72" t="n">
        <v>18885696.25</v>
      </c>
      <c r="T443" s="69" t="n">
        <v>19070.15</v>
      </c>
      <c r="U443" s="69" t="n">
        <v>21787.11</v>
      </c>
      <c r="V443" s="70" t="n">
        <v>2026</v>
      </c>
      <c r="W443" s="77" t="n"/>
      <c r="X443" s="74" t="n">
        <f aca="false" ca="false" dt2D="false" dtr="false" t="normal">+(J443*11.55+K443*23.1)*12*0.85</f>
        <v>170317.917</v>
      </c>
      <c r="Y443" s="77" t="n">
        <f aca="false" ca="false" dt2D="false" dtr="false" t="normal">+(J443*11.55+K443*23.1)*12*30</f>
        <v>6011220.6</v>
      </c>
      <c r="Z443" s="64" t="n"/>
      <c r="AA443" s="75" t="n">
        <f aca="false" ca="false" dt2D="false" dtr="false" t="normal">SUM(AB443:AP443)</f>
        <v>27133666.801219862</v>
      </c>
      <c r="AB443" s="74" t="n">
        <v>3804589.67</v>
      </c>
      <c r="AC443" s="74" t="n">
        <v>1567176.19</v>
      </c>
      <c r="AD443" s="74" t="n">
        <v>1677011.5</v>
      </c>
      <c r="AE443" s="74" t="n">
        <v>1263188.16</v>
      </c>
      <c r="AF443" s="74" t="n">
        <v>0</v>
      </c>
      <c r="AG443" s="74" t="n">
        <v>0</v>
      </c>
      <c r="AH443" s="74" t="n">
        <v>0</v>
      </c>
      <c r="AI443" s="74" t="n">
        <v>0</v>
      </c>
      <c r="AJ443" s="74" t="n">
        <v>7041709.11</v>
      </c>
      <c r="AK443" s="74" t="n">
        <v>0</v>
      </c>
      <c r="AL443" s="74" t="n">
        <v>4452820.89</v>
      </c>
      <c r="AM443" s="74" t="n">
        <v>3943473.98</v>
      </c>
      <c r="AN443" s="74" t="n">
        <v>2592996.9021</v>
      </c>
      <c r="AO443" s="74" t="n">
        <v>271336.668</v>
      </c>
      <c r="AP443" s="74" t="n">
        <v>519363.73111986</v>
      </c>
      <c r="AQ443" s="5" t="n">
        <f aca="false" ca="false" dt2D="false" dtr="false" t="normal">COUNTIF(AB443:AM443, "&gt;0")</f>
        <v>7</v>
      </c>
    </row>
    <row customHeight="true" ht="12.75" outlineLevel="0" r="444">
      <c r="A444" s="67" t="n">
        <f aca="false" ca="false" dt2D="false" dtr="false" t="normal">+A443+1</f>
        <v>431</v>
      </c>
      <c r="B444" s="67" t="n">
        <f aca="false" ca="false" dt2D="false" dtr="false" t="normal">+B443+1</f>
        <v>260</v>
      </c>
      <c r="C444" s="68" t="s">
        <v>226</v>
      </c>
      <c r="D444" s="67" t="s">
        <v>557</v>
      </c>
      <c r="E444" s="69" t="s">
        <v>143</v>
      </c>
      <c r="F444" s="70" t="s">
        <v>58</v>
      </c>
      <c r="G444" s="70" t="n">
        <v>4</v>
      </c>
      <c r="H444" s="70" t="n">
        <v>1</v>
      </c>
      <c r="I444" s="69" t="n">
        <v>1377.7</v>
      </c>
      <c r="J444" s="69" t="n">
        <v>1247.2</v>
      </c>
      <c r="K444" s="69" t="n">
        <v>130.5</v>
      </c>
      <c r="L444" s="71" t="n">
        <v>31</v>
      </c>
      <c r="M444" s="72" t="n">
        <v>6995147.76</v>
      </c>
      <c r="N444" s="72" t="n"/>
      <c r="O444" s="72" t="n">
        <v>31842.94</v>
      </c>
      <c r="P444" s="72" t="n">
        <v>0</v>
      </c>
      <c r="Q444" s="72" t="n">
        <v>306749.3</v>
      </c>
      <c r="R444" s="72" t="n">
        <v>6271095.6</v>
      </c>
      <c r="S444" s="72" t="n">
        <v>385459.92</v>
      </c>
      <c r="T444" s="69" t="n">
        <v>4422.19</v>
      </c>
      <c r="U444" s="69" t="n">
        <v>5077.41</v>
      </c>
      <c r="V444" s="70" t="n">
        <v>2026</v>
      </c>
      <c r="W444" s="74" t="n">
        <v>129068.26</v>
      </c>
      <c r="X444" s="74" t="n">
        <f aca="false" ca="false" dt2D="false" dtr="false" t="normal">+(J444*11.55+K444*23.1)*12*0.85</f>
        <v>177681.04200000002</v>
      </c>
      <c r="Y444" s="74" t="n">
        <f aca="false" ca="false" dt2D="false" dtr="false" t="normal">+(J444*11.55+K444*23.1)*12*30</f>
        <v>6271095.600000001</v>
      </c>
      <c r="Z444" s="64" t="n"/>
      <c r="AA444" s="74" t="n">
        <f aca="false" ca="false" dt2D="false" dtr="false" t="normal">SUM(AB444:AP444)</f>
        <v>6995147.757836959</v>
      </c>
      <c r="AB444" s="74" t="n">
        <v>0</v>
      </c>
      <c r="AC444" s="74" t="n">
        <v>0</v>
      </c>
      <c r="AD444" s="74" t="n">
        <v>0</v>
      </c>
      <c r="AE444" s="74" t="n">
        <v>0</v>
      </c>
      <c r="AF444" s="74" t="n">
        <v>0</v>
      </c>
      <c r="AG444" s="74" t="n">
        <v>0</v>
      </c>
      <c r="AH444" s="74" t="n">
        <v>0</v>
      </c>
      <c r="AI444" s="74" t="n">
        <v>0</v>
      </c>
      <c r="AJ444" s="74" t="n">
        <v>0</v>
      </c>
      <c r="AK444" s="74" t="n">
        <v>1166603.73</v>
      </c>
      <c r="AL444" s="74" t="n">
        <v>4925848.19</v>
      </c>
      <c r="AM444" s="74" t="n">
        <v>0</v>
      </c>
      <c r="AN444" s="74" t="n">
        <v>699514.776</v>
      </c>
      <c r="AO444" s="74" t="n">
        <v>69951.4776</v>
      </c>
      <c r="AP444" s="74" t="n">
        <v>133229.58423696</v>
      </c>
      <c r="AQ444" s="5" t="n">
        <f aca="false" ca="false" dt2D="false" dtr="false" t="normal">COUNTIF(AB444:AM444, "&gt;0")</f>
        <v>2</v>
      </c>
    </row>
    <row customHeight="true" ht="12.75" outlineLevel="0" r="445">
      <c r="A445" s="67" t="n">
        <f aca="false" ca="false" dt2D="false" dtr="false" t="normal">+A444+1</f>
        <v>432</v>
      </c>
      <c r="B445" s="67" t="n">
        <f aca="false" ca="false" dt2D="false" dtr="false" t="normal">+B444+1</f>
        <v>261</v>
      </c>
      <c r="C445" s="68" t="s">
        <v>226</v>
      </c>
      <c r="D445" s="67" t="s">
        <v>558</v>
      </c>
      <c r="E445" s="69" t="s">
        <v>199</v>
      </c>
      <c r="F445" s="70" t="s">
        <v>58</v>
      </c>
      <c r="G445" s="70" t="n">
        <v>4</v>
      </c>
      <c r="H445" s="70" t="n">
        <v>3</v>
      </c>
      <c r="I445" s="69" t="n">
        <v>1261.1</v>
      </c>
      <c r="J445" s="69" t="n">
        <v>1261.1</v>
      </c>
      <c r="K445" s="69" t="n">
        <v>0</v>
      </c>
      <c r="L445" s="71" t="n">
        <v>43</v>
      </c>
      <c r="M445" s="72" t="n">
        <v>6403121.75</v>
      </c>
      <c r="N445" s="72" t="n"/>
      <c r="O445" s="72" t="n">
        <v>479339.78</v>
      </c>
      <c r="P445" s="72" t="n">
        <v>0</v>
      </c>
      <c r="Q445" s="72" t="n">
        <v>148570.19</v>
      </c>
      <c r="R445" s="72" t="n">
        <v>0</v>
      </c>
      <c r="S445" s="72" t="n">
        <v>5775211.78</v>
      </c>
      <c r="T445" s="69" t="n">
        <v>4422.19</v>
      </c>
      <c r="U445" s="69" t="n">
        <v>5077.41</v>
      </c>
      <c r="V445" s="70" t="n">
        <v>2026</v>
      </c>
      <c r="W445" s="77" t="n"/>
      <c r="X445" s="74" t="n">
        <f aca="false" ca="false" dt2D="false" dtr="false" t="normal">+(J445*11.55+K445*23.1)*12*0.85</f>
        <v>148570.191</v>
      </c>
      <c r="Y445" s="77" t="e">
        <f aca="false" ca="false" dt2D="false" dtr="false" t="normal">+(J445*11.55+K445*23.1)*12*30-'[4]Приложение №1'!$S$151-'[4]Приложение №1'!$S$753</f>
        <v>#REF!</v>
      </c>
      <c r="Z445" s="64" t="n"/>
      <c r="AA445" s="74" t="n">
        <f aca="false" ca="false" dt2D="false" dtr="false" t="normal">SUM(AB445:AP445)</f>
        <v>6403121.7493505</v>
      </c>
      <c r="AB445" s="74" t="n">
        <v>0</v>
      </c>
      <c r="AC445" s="74" t="n">
        <v>0</v>
      </c>
      <c r="AD445" s="74" t="n">
        <v>0</v>
      </c>
      <c r="AE445" s="74" t="n">
        <v>0</v>
      </c>
      <c r="AF445" s="74" t="n">
        <v>0</v>
      </c>
      <c r="AG445" s="74" t="n">
        <v>0</v>
      </c>
      <c r="AH445" s="74" t="n">
        <v>0</v>
      </c>
      <c r="AI445" s="74" t="n">
        <v>0</v>
      </c>
      <c r="AJ445" s="74" t="n">
        <v>0</v>
      </c>
      <c r="AK445" s="74" t="n">
        <v>1067869.61</v>
      </c>
      <c r="AL445" s="74" t="n">
        <v>4508954.89</v>
      </c>
      <c r="AM445" s="74" t="n">
        <v>0</v>
      </c>
      <c r="AN445" s="74" t="n">
        <v>640312.175</v>
      </c>
      <c r="AO445" s="74" t="n">
        <v>64031.2175</v>
      </c>
      <c r="AP445" s="74" t="n">
        <v>121953.8568505</v>
      </c>
      <c r="AQ445" s="5" t="n">
        <f aca="false" ca="false" dt2D="false" dtr="false" t="normal">COUNTIF(AB445:AM445, "&gt;0")</f>
        <v>2</v>
      </c>
    </row>
    <row customHeight="true" ht="12.75" outlineLevel="0" r="446">
      <c r="A446" s="67" t="n">
        <f aca="false" ca="false" dt2D="false" dtr="false" t="normal">+A445+1</f>
        <v>433</v>
      </c>
      <c r="B446" s="67" t="n">
        <f aca="false" ca="false" dt2D="false" dtr="false" t="normal">+B445+1</f>
        <v>262</v>
      </c>
      <c r="C446" s="68" t="s">
        <v>226</v>
      </c>
      <c r="D446" s="67" t="s">
        <v>559</v>
      </c>
      <c r="E446" s="69" t="s">
        <v>264</v>
      </c>
      <c r="F446" s="70" t="s">
        <v>58</v>
      </c>
      <c r="G446" s="70" t="n">
        <v>4</v>
      </c>
      <c r="H446" s="70" t="n">
        <v>4</v>
      </c>
      <c r="I446" s="69" t="n">
        <v>1243.5</v>
      </c>
      <c r="J446" s="69" t="n">
        <v>1046.6</v>
      </c>
      <c r="K446" s="69" t="n">
        <v>196.9</v>
      </c>
      <c r="L446" s="71" t="n">
        <v>44</v>
      </c>
      <c r="M446" s="72" t="n">
        <v>27092271.3</v>
      </c>
      <c r="N446" s="72" t="n"/>
      <c r="O446" s="72" t="n">
        <v>2063307.39</v>
      </c>
      <c r="P446" s="72" t="n">
        <v>0</v>
      </c>
      <c r="Q446" s="72" t="n">
        <v>169693.52</v>
      </c>
      <c r="R446" s="72" t="n">
        <v>5989183.2</v>
      </c>
      <c r="S446" s="72" t="n">
        <v>18870087.18</v>
      </c>
      <c r="T446" s="69" t="n">
        <v>19070.15</v>
      </c>
      <c r="U446" s="69" t="n">
        <v>21787.11</v>
      </c>
      <c r="V446" s="70" t="n">
        <v>2026</v>
      </c>
      <c r="W446" s="77" t="n"/>
      <c r="X446" s="74" t="n">
        <f aca="false" ca="false" dt2D="false" dtr="false" t="normal">+(J446*11.55+K446*23.1)*12*0.85</f>
        <v>169693.524</v>
      </c>
      <c r="Y446" s="77" t="n">
        <f aca="false" ca="false" dt2D="false" dtr="false" t="normal">+(J446*11.55+K446*23.1)*12*30</f>
        <v>5989183.2</v>
      </c>
      <c r="Z446" s="64" t="n"/>
      <c r="AA446" s="75" t="n">
        <f aca="false" ca="false" dt2D="false" dtr="false" t="normal">SUM(AB446:AP446)</f>
        <v>27092271.29547794</v>
      </c>
      <c r="AB446" s="74" t="n">
        <v>3798785.34</v>
      </c>
      <c r="AC446" s="74" t="n">
        <v>1564785.28</v>
      </c>
      <c r="AD446" s="74" t="n">
        <v>1674453.03</v>
      </c>
      <c r="AE446" s="74" t="n">
        <v>1261261.02</v>
      </c>
      <c r="AF446" s="74" t="n">
        <v>0</v>
      </c>
      <c r="AG446" s="74" t="n">
        <v>0</v>
      </c>
      <c r="AH446" s="74" t="n">
        <v>0</v>
      </c>
      <c r="AI446" s="74" t="n">
        <v>0</v>
      </c>
      <c r="AJ446" s="74" t="n">
        <v>7030966.18</v>
      </c>
      <c r="AK446" s="74" t="n">
        <v>0</v>
      </c>
      <c r="AL446" s="74" t="n">
        <v>4446027.6</v>
      </c>
      <c r="AM446" s="74" t="n">
        <v>3937457.76</v>
      </c>
      <c r="AN446" s="74" t="n">
        <v>2589040.9899</v>
      </c>
      <c r="AO446" s="74" t="n">
        <v>270922.713</v>
      </c>
      <c r="AP446" s="74" t="n">
        <v>518571.38257794</v>
      </c>
      <c r="AQ446" s="5" t="n">
        <f aca="false" ca="false" dt2D="false" dtr="false" t="normal">COUNTIF(AB446:AM446, "&gt;0")</f>
        <v>7</v>
      </c>
    </row>
    <row customHeight="true" ht="12.75" outlineLevel="0" r="447">
      <c r="A447" s="67" t="n">
        <f aca="false" ca="false" dt2D="false" dtr="false" t="normal">+A446+1</f>
        <v>434</v>
      </c>
      <c r="B447" s="67" t="n">
        <f aca="false" ca="false" dt2D="false" dtr="false" t="normal">+B446+1</f>
        <v>263</v>
      </c>
      <c r="C447" s="68" t="s">
        <v>226</v>
      </c>
      <c r="D447" s="67" t="s">
        <v>560</v>
      </c>
      <c r="E447" s="69" t="s">
        <v>66</v>
      </c>
      <c r="F447" s="70" t="s">
        <v>58</v>
      </c>
      <c r="G447" s="70" t="n">
        <v>4</v>
      </c>
      <c r="H447" s="70" t="n">
        <v>1</v>
      </c>
      <c r="I447" s="69" t="n">
        <v>1261.7</v>
      </c>
      <c r="J447" s="69" t="n">
        <v>1131.8</v>
      </c>
      <c r="K447" s="69" t="n">
        <v>129.9</v>
      </c>
      <c r="L447" s="71" t="n">
        <v>56</v>
      </c>
      <c r="M447" s="72" t="n">
        <v>6406168.2</v>
      </c>
      <c r="N447" s="72" t="n"/>
      <c r="O447" s="72" t="n">
        <v>478395</v>
      </c>
      <c r="P447" s="72" t="n">
        <v>0</v>
      </c>
      <c r="Q447" s="72" t="n">
        <v>163944.4</v>
      </c>
      <c r="R447" s="72" t="n">
        <v>-593340.06</v>
      </c>
      <c r="S447" s="72" t="n">
        <v>6357168.87</v>
      </c>
      <c r="T447" s="69" t="n">
        <v>4422.19</v>
      </c>
      <c r="U447" s="69" t="n">
        <v>5077.41</v>
      </c>
      <c r="V447" s="70" t="n">
        <v>2026</v>
      </c>
      <c r="W447" s="77" t="n"/>
      <c r="X447" s="74" t="n">
        <f aca="false" ca="false" dt2D="false" dtr="false" t="normal">+(J447*11.55+K447*23.1)*12*0.85</f>
        <v>163944.396</v>
      </c>
      <c r="Y447" s="77" t="e">
        <f aca="false" ca="false" dt2D="false" dtr="false" t="normal">+(J447*11.55+K447*23.1)*12*30-'[4]Приложение №1'!$S$347</f>
        <v>#REF!</v>
      </c>
      <c r="Z447" s="64" t="n"/>
      <c r="AA447" s="74" t="n">
        <f aca="false" ca="false" dt2D="false" dtr="false" t="normal">SUM(AB447:AP447)</f>
        <v>6406168.201537199</v>
      </c>
      <c r="AB447" s="74" t="n">
        <v>0</v>
      </c>
      <c r="AC447" s="74" t="n">
        <v>0</v>
      </c>
      <c r="AD447" s="74" t="n">
        <v>0</v>
      </c>
      <c r="AE447" s="74" t="n">
        <v>0</v>
      </c>
      <c r="AF447" s="74" t="n">
        <v>0</v>
      </c>
      <c r="AG447" s="74" t="n">
        <v>0</v>
      </c>
      <c r="AH447" s="74" t="n">
        <v>0</v>
      </c>
      <c r="AI447" s="74" t="n">
        <v>0</v>
      </c>
      <c r="AJ447" s="74" t="n">
        <v>0</v>
      </c>
      <c r="AK447" s="74" t="n">
        <v>1068377.68</v>
      </c>
      <c r="AL447" s="74" t="n">
        <v>4511100.14</v>
      </c>
      <c r="AM447" s="74" t="n">
        <v>0</v>
      </c>
      <c r="AN447" s="74" t="n">
        <v>640616.82</v>
      </c>
      <c r="AO447" s="74" t="n">
        <v>64061.682</v>
      </c>
      <c r="AP447" s="74" t="n">
        <v>122011.8795372</v>
      </c>
      <c r="AQ447" s="5" t="n">
        <f aca="false" ca="false" dt2D="false" dtr="false" t="normal">COUNTIF(AB447:AM447, "&gt;0")</f>
        <v>2</v>
      </c>
    </row>
    <row customHeight="true" ht="12.75" outlineLevel="0" r="448">
      <c r="A448" s="67" t="n">
        <f aca="false" ca="false" dt2D="false" dtr="false" t="normal">+A447+1</f>
        <v>435</v>
      </c>
      <c r="B448" s="67" t="n">
        <f aca="false" ca="false" dt2D="false" dtr="false" t="normal">+B447+1</f>
        <v>264</v>
      </c>
      <c r="C448" s="68" t="s">
        <v>226</v>
      </c>
      <c r="D448" s="67" t="s">
        <v>561</v>
      </c>
      <c r="E448" s="69" t="s">
        <v>136</v>
      </c>
      <c r="F448" s="70" t="s">
        <v>58</v>
      </c>
      <c r="G448" s="70" t="n">
        <v>4</v>
      </c>
      <c r="H448" s="70" t="n">
        <v>1</v>
      </c>
      <c r="I448" s="69" t="n">
        <v>1250</v>
      </c>
      <c r="J448" s="69" t="n">
        <v>1084.2</v>
      </c>
      <c r="K448" s="69" t="n">
        <v>165.8</v>
      </c>
      <c r="L448" s="71" t="n">
        <v>48</v>
      </c>
      <c r="M448" s="72" t="n">
        <v>6346762.5</v>
      </c>
      <c r="N448" s="72" t="n"/>
      <c r="O448" s="72" t="n">
        <v>473623.73</v>
      </c>
      <c r="P448" s="72" t="n">
        <v>0</v>
      </c>
      <c r="Q448" s="72" t="n">
        <v>166795.4</v>
      </c>
      <c r="R448" s="72" t="n">
        <v>0</v>
      </c>
      <c r="S448" s="72" t="n">
        <v>5706343.37</v>
      </c>
      <c r="T448" s="69" t="n">
        <v>4422.19</v>
      </c>
      <c r="U448" s="69" t="n">
        <v>5077.41</v>
      </c>
      <c r="V448" s="70" t="n">
        <v>2026</v>
      </c>
      <c r="W448" s="77" t="n"/>
      <c r="X448" s="74" t="n">
        <f aca="false" ca="false" dt2D="false" dtr="false" t="normal">+(J448*11.55+K448*23.1)*12*0.85</f>
        <v>166795.398</v>
      </c>
      <c r="Y448" s="77" t="e">
        <f aca="false" ca="false" dt2D="false" dtr="false" t="normal">+(J448*11.55+K448*23.1)*12*30-'[4]Приложение №1'!$S$349-'[4]Приложение №1'!$S$755</f>
        <v>#REF!</v>
      </c>
      <c r="Z448" s="64" t="n"/>
      <c r="AA448" s="74" t="n">
        <f aca="false" ca="false" dt2D="false" dtr="false" t="normal">SUM(AB448:AP448)</f>
        <v>6346762.503574999</v>
      </c>
      <c r="AB448" s="74" t="n">
        <v>0</v>
      </c>
      <c r="AC448" s="74" t="n">
        <v>0</v>
      </c>
      <c r="AD448" s="74" t="n">
        <v>0</v>
      </c>
      <c r="AE448" s="74" t="n">
        <v>0</v>
      </c>
      <c r="AF448" s="74" t="n">
        <v>0</v>
      </c>
      <c r="AG448" s="74" t="n">
        <v>0</v>
      </c>
      <c r="AH448" s="74" t="n">
        <v>0</v>
      </c>
      <c r="AI448" s="74" t="n">
        <v>0</v>
      </c>
      <c r="AJ448" s="74" t="n">
        <v>0</v>
      </c>
      <c r="AK448" s="74" t="n">
        <v>1058470.4</v>
      </c>
      <c r="AL448" s="74" t="n">
        <v>4469267.79</v>
      </c>
      <c r="AM448" s="74" t="n">
        <v>0</v>
      </c>
      <c r="AN448" s="74" t="n">
        <v>634676.25</v>
      </c>
      <c r="AO448" s="74" t="n">
        <v>63467.625</v>
      </c>
      <c r="AP448" s="74" t="n">
        <v>120880.438575</v>
      </c>
      <c r="AQ448" s="5" t="n">
        <f aca="false" ca="false" dt2D="false" dtr="false" t="normal">COUNTIF(AB448:AM448, "&gt;0")</f>
        <v>2</v>
      </c>
    </row>
    <row customHeight="true" ht="12.75" outlineLevel="0" r="449">
      <c r="A449" s="67" t="n">
        <f aca="false" ca="false" dt2D="false" dtr="false" t="normal">+A448+1</f>
        <v>436</v>
      </c>
      <c r="B449" s="67" t="n">
        <f aca="false" ca="false" dt2D="false" dtr="false" t="normal">+B448+1</f>
        <v>265</v>
      </c>
      <c r="C449" s="68" t="s">
        <v>233</v>
      </c>
      <c r="D449" s="67" t="s">
        <v>562</v>
      </c>
      <c r="E449" s="69" t="s">
        <v>64</v>
      </c>
      <c r="F449" s="70" t="s">
        <v>58</v>
      </c>
      <c r="G449" s="70" t="n">
        <v>4</v>
      </c>
      <c r="H449" s="70" t="n">
        <v>2</v>
      </c>
      <c r="I449" s="69" t="n">
        <v>2388.3</v>
      </c>
      <c r="J449" s="69" t="n">
        <v>2088.4</v>
      </c>
      <c r="K449" s="69" t="n">
        <v>299.9</v>
      </c>
      <c r="L449" s="71" t="n">
        <v>79</v>
      </c>
      <c r="M449" s="72" t="n">
        <v>11685163.76</v>
      </c>
      <c r="N449" s="72" t="n"/>
      <c r="O449" s="72" t="n">
        <v>871262.85</v>
      </c>
      <c r="P449" s="72" t="n">
        <v>0</v>
      </c>
      <c r="Q449" s="72" t="n">
        <v>316696.84</v>
      </c>
      <c r="R449" s="72" t="n">
        <v>4163011.7</v>
      </c>
      <c r="S449" s="72" t="n">
        <v>6334192.37</v>
      </c>
      <c r="T449" s="69" t="n">
        <v>4261.29</v>
      </c>
      <c r="U449" s="69" t="n">
        <v>4892.67</v>
      </c>
      <c r="V449" s="70" t="n">
        <v>2026</v>
      </c>
      <c r="W449" s="77" t="n"/>
      <c r="X449" s="74" t="n">
        <f aca="false" ca="false" dt2D="false" dtr="false" t="normal">+(J449*11.55+K449*23.1)*12*0.85</f>
        <v>316696.842</v>
      </c>
      <c r="Y449" s="77" t="e">
        <f aca="false" ca="false" dt2D="false" dtr="false" t="normal">+(J449*11.55+K449*23.1)*12*30-'[1]Приложение №1'!$S$273-'[1]Приложение №1'!$S$461-'[4]Приложение №1'!$S$153</f>
        <v>#REF!</v>
      </c>
      <c r="Z449" s="64" t="n"/>
      <c r="AA449" s="74" t="n">
        <f aca="false" ca="false" dt2D="false" dtr="false" t="normal">SUM(AB449:AP449)</f>
        <v>11685163.762572959</v>
      </c>
      <c r="AB449" s="74" t="n">
        <v>0</v>
      </c>
      <c r="AC449" s="74" t="n">
        <v>0</v>
      </c>
      <c r="AD449" s="74" t="n">
        <v>0</v>
      </c>
      <c r="AE449" s="74" t="n">
        <v>0</v>
      </c>
      <c r="AF449" s="74" t="n">
        <v>0</v>
      </c>
      <c r="AG449" s="74" t="n">
        <v>0</v>
      </c>
      <c r="AH449" s="74" t="n">
        <v>0</v>
      </c>
      <c r="AI449" s="74" t="n">
        <v>0</v>
      </c>
      <c r="AJ449" s="74" t="n">
        <v>0</v>
      </c>
      <c r="AK449" s="74" t="n">
        <v>0</v>
      </c>
      <c r="AL449" s="74" t="n">
        <v>10177240.12</v>
      </c>
      <c r="AM449" s="74" t="n">
        <v>0</v>
      </c>
      <c r="AN449" s="74" t="n">
        <v>1168516.376</v>
      </c>
      <c r="AO449" s="74" t="n">
        <v>116851.6376</v>
      </c>
      <c r="AP449" s="74" t="n">
        <v>222555.62897296</v>
      </c>
      <c r="AQ449" s="5" t="n">
        <f aca="false" ca="false" dt2D="false" dtr="false" t="normal">COUNTIF(AB449:AM449, "&gt;0")</f>
        <v>1</v>
      </c>
    </row>
    <row customHeight="true" ht="12.75" outlineLevel="0" r="450">
      <c r="A450" s="67" t="n">
        <f aca="false" ca="false" dt2D="false" dtr="false" t="normal">+A449+1</f>
        <v>437</v>
      </c>
      <c r="B450" s="67" t="n">
        <f aca="false" ca="false" dt2D="false" dtr="false" t="normal">+B449+1</f>
        <v>266</v>
      </c>
      <c r="C450" s="68" t="s">
        <v>233</v>
      </c>
      <c r="D450" s="67" t="s">
        <v>563</v>
      </c>
      <c r="E450" s="69" t="s">
        <v>209</v>
      </c>
      <c r="F450" s="70" t="s">
        <v>58</v>
      </c>
      <c r="G450" s="70" t="n">
        <v>4</v>
      </c>
      <c r="H450" s="70" t="n">
        <v>4</v>
      </c>
      <c r="I450" s="69" t="n">
        <v>2465.3</v>
      </c>
      <c r="J450" s="69" t="n">
        <v>2238.1</v>
      </c>
      <c r="K450" s="69" t="n">
        <v>227.2</v>
      </c>
      <c r="L450" s="71" t="n">
        <v>104</v>
      </c>
      <c r="M450" s="72" t="n">
        <v>29992470</v>
      </c>
      <c r="N450" s="72" t="n"/>
      <c r="O450" s="72" t="n">
        <v>2274269.48</v>
      </c>
      <c r="P450" s="72" t="n">
        <v>0</v>
      </c>
      <c r="Q450" s="72" t="n">
        <v>1239294.09</v>
      </c>
      <c r="R450" s="72" t="n">
        <v>0</v>
      </c>
      <c r="S450" s="72" t="n">
        <v>26478906.43</v>
      </c>
      <c r="T450" s="69" t="n">
        <v>10553.73</v>
      </c>
      <c r="U450" s="69" t="n">
        <v>12165.85</v>
      </c>
      <c r="V450" s="70" t="n">
        <v>2026</v>
      </c>
      <c r="W450" s="74" t="n">
        <v>922090.66</v>
      </c>
      <c r="X450" s="74" t="n">
        <f aca="false" ca="false" dt2D="false" dtr="false" t="normal">+(J450*11.55+K450*23.1)*12*0.85</f>
        <v>317203.425</v>
      </c>
      <c r="Y450" s="74" t="n"/>
      <c r="Z450" s="64" t="n"/>
      <c r="AA450" s="74" t="n">
        <f aca="false" ca="false" dt2D="false" dtr="false" t="normal">SUM(AB450:AP450)</f>
        <v>29992469.99715968</v>
      </c>
      <c r="AB450" s="74" t="n">
        <v>0</v>
      </c>
      <c r="AC450" s="74" t="n">
        <v>3697350.09</v>
      </c>
      <c r="AD450" s="74" t="n">
        <v>0</v>
      </c>
      <c r="AE450" s="74" t="n">
        <v>2980161.25</v>
      </c>
      <c r="AF450" s="74" t="n">
        <v>0</v>
      </c>
      <c r="AG450" s="74" t="n">
        <v>0</v>
      </c>
      <c r="AH450" s="74" t="n">
        <v>0</v>
      </c>
      <c r="AI450" s="74" t="n">
        <v>0</v>
      </c>
      <c r="AJ450" s="74" t="n">
        <v>0</v>
      </c>
      <c r="AK450" s="74" t="n">
        <v>0</v>
      </c>
      <c r="AL450" s="74" t="n">
        <v>10505359.49</v>
      </c>
      <c r="AM450" s="74" t="n">
        <v>8835231.77</v>
      </c>
      <c r="AN450" s="74" t="n">
        <v>3105479.4888</v>
      </c>
      <c r="AO450" s="74" t="n">
        <v>299924.7</v>
      </c>
      <c r="AP450" s="74" t="n">
        <v>568963.20835968</v>
      </c>
      <c r="AQ450" s="5" t="n">
        <f aca="false" ca="false" dt2D="false" dtr="false" t="normal">COUNTIF(AB450:AM450, "&gt;0")</f>
        <v>4</v>
      </c>
    </row>
    <row customHeight="true" ht="12.75" outlineLevel="0" r="451">
      <c r="A451" s="67" t="n">
        <f aca="false" ca="false" dt2D="false" dtr="false" t="normal">+A450+1</f>
        <v>438</v>
      </c>
      <c r="B451" s="67" t="n">
        <f aca="false" ca="false" dt2D="false" dtr="false" t="normal">+B450+1</f>
        <v>267</v>
      </c>
      <c r="C451" s="68" t="s">
        <v>233</v>
      </c>
      <c r="D451" s="67" t="s">
        <v>564</v>
      </c>
      <c r="E451" s="69" t="s">
        <v>68</v>
      </c>
      <c r="F451" s="70" t="s">
        <v>58</v>
      </c>
      <c r="G451" s="70" t="n">
        <v>9</v>
      </c>
      <c r="H451" s="70" t="n">
        <v>1</v>
      </c>
      <c r="I451" s="69" t="n">
        <v>2021.3</v>
      </c>
      <c r="J451" s="69" t="n">
        <v>2021.3</v>
      </c>
      <c r="K451" s="69" t="n">
        <v>0</v>
      </c>
      <c r="L451" s="71" t="n">
        <v>76</v>
      </c>
      <c r="M451" s="72" t="n">
        <v>13111950.75</v>
      </c>
      <c r="N451" s="72" t="n"/>
      <c r="O451" s="72" t="n">
        <v>76128.4</v>
      </c>
      <c r="P451" s="72" t="n">
        <v>0</v>
      </c>
      <c r="Q451" s="72" t="n">
        <v>991742.18</v>
      </c>
      <c r="R451" s="72" t="n">
        <v>11169703.8</v>
      </c>
      <c r="S451" s="72" t="n">
        <v>874376.37</v>
      </c>
      <c r="T451" s="69" t="n">
        <v>5674.07</v>
      </c>
      <c r="U451" s="69" t="n">
        <v>6486.89</v>
      </c>
      <c r="V451" s="70" t="n">
        <v>2026</v>
      </c>
      <c r="W451" s="74" t="n">
        <v>675267.24</v>
      </c>
      <c r="X451" s="74" t="n">
        <f aca="false" ca="false" dt2D="false" dtr="false" t="normal">+(J451*15.35+K451*26.02)*12*0.85</f>
        <v>316474.94099999993</v>
      </c>
      <c r="Y451" s="74" t="n">
        <f aca="false" ca="false" dt2D="false" dtr="false" t="normal">+(J451*15.35+K451*26.02)*12*30</f>
        <v>11169703.799999999</v>
      </c>
      <c r="Z451" s="64" t="n"/>
      <c r="AA451" s="75" t="n">
        <f aca="false" ca="false" dt2D="false" dtr="false" t="normal">SUM(AB451:AP451)</f>
        <v>13111950.754113581</v>
      </c>
      <c r="AB451" s="74" t="n">
        <v>5558768.39</v>
      </c>
      <c r="AC451" s="74" t="n">
        <v>3815003.37</v>
      </c>
      <c r="AD451" s="74" t="n">
        <v>0</v>
      </c>
      <c r="AE451" s="74" t="n">
        <v>2095216</v>
      </c>
      <c r="AF451" s="74" t="n">
        <v>0</v>
      </c>
      <c r="AG451" s="74" t="n">
        <v>0</v>
      </c>
      <c r="AH451" s="74" t="n">
        <v>0</v>
      </c>
      <c r="AI451" s="74" t="n">
        <v>0</v>
      </c>
      <c r="AJ451" s="74" t="n">
        <v>0</v>
      </c>
      <c r="AK451" s="74" t="n">
        <v>0</v>
      </c>
      <c r="AL451" s="74" t="n">
        <v>0</v>
      </c>
      <c r="AM451" s="74" t="n">
        <v>0</v>
      </c>
      <c r="AN451" s="74" t="n">
        <v>1261039.9527</v>
      </c>
      <c r="AO451" s="74" t="n">
        <v>131119.5076</v>
      </c>
      <c r="AP451" s="74" t="n">
        <v>250803.53381358</v>
      </c>
      <c r="AQ451" s="5" t="n">
        <f aca="false" ca="false" dt2D="false" dtr="false" t="normal">COUNTIF(AB451:AM451, "&gt;0")</f>
        <v>3</v>
      </c>
    </row>
    <row customHeight="true" ht="12.75" outlineLevel="0" r="452">
      <c r="A452" s="67" t="n">
        <f aca="false" ca="false" dt2D="false" dtr="false" t="normal">+A451+1</f>
        <v>439</v>
      </c>
      <c r="B452" s="67" t="n">
        <f aca="false" ca="false" dt2D="false" dtr="false" t="normal">+B451+1</f>
        <v>268</v>
      </c>
      <c r="C452" s="68" t="s">
        <v>233</v>
      </c>
      <c r="D452" s="67" t="s">
        <v>565</v>
      </c>
      <c r="E452" s="69" t="s">
        <v>209</v>
      </c>
      <c r="F452" s="70" t="s">
        <v>58</v>
      </c>
      <c r="G452" s="70" t="n">
        <v>4</v>
      </c>
      <c r="H452" s="70" t="n">
        <v>2</v>
      </c>
      <c r="I452" s="69" t="n">
        <v>1250.5</v>
      </c>
      <c r="J452" s="69" t="n">
        <v>1132</v>
      </c>
      <c r="K452" s="69" t="n">
        <v>118.5</v>
      </c>
      <c r="L452" s="71" t="n">
        <v>46</v>
      </c>
      <c r="M452" s="72" t="n">
        <v>15213395.43</v>
      </c>
      <c r="N452" s="72" t="n"/>
      <c r="O452" s="72" t="n">
        <v>1153572.2</v>
      </c>
      <c r="P452" s="72" t="n">
        <v>0</v>
      </c>
      <c r="Q452" s="72" t="n">
        <v>161281.89</v>
      </c>
      <c r="R452" s="72" t="n">
        <v>488785</v>
      </c>
      <c r="S452" s="72" t="n">
        <v>13409756.35</v>
      </c>
      <c r="T452" s="69" t="n">
        <v>10553.73</v>
      </c>
      <c r="U452" s="69" t="n">
        <v>12165.85</v>
      </c>
      <c r="V452" s="70" t="n">
        <v>2026</v>
      </c>
      <c r="W452" s="77" t="n"/>
      <c r="X452" s="74" t="n">
        <f aca="false" ca="false" dt2D="false" dtr="false" t="normal">+(J452*11.55+K452*23.1)*12*0.85</f>
        <v>161281.89</v>
      </c>
      <c r="Y452" s="77" t="e">
        <f aca="false" ca="false" dt2D="false" dtr="false" t="normal">+(J452*11.55+K452*23.1)*12*30-'[1]Приложение №1'!$S$651-'[4]Приложение №1'!$S$769</f>
        <v>#REF!</v>
      </c>
      <c r="Z452" s="64" t="n"/>
      <c r="AA452" s="74" t="n">
        <f aca="false" ca="false" dt2D="false" dtr="false" t="normal">SUM(AB452:AP452)</f>
        <v>15213395.430647261</v>
      </c>
      <c r="AB452" s="74" t="n">
        <v>0</v>
      </c>
      <c r="AC452" s="74" t="n">
        <v>1875445.71</v>
      </c>
      <c r="AD452" s="74" t="n">
        <v>0</v>
      </c>
      <c r="AE452" s="74" t="n">
        <v>1511658.48</v>
      </c>
      <c r="AF452" s="74" t="n">
        <v>0</v>
      </c>
      <c r="AG452" s="74" t="n">
        <v>0</v>
      </c>
      <c r="AH452" s="74" t="n">
        <v>0</v>
      </c>
      <c r="AI452" s="74" t="n">
        <v>0</v>
      </c>
      <c r="AJ452" s="74" t="n">
        <v>0</v>
      </c>
      <c r="AK452" s="74" t="n">
        <v>0</v>
      </c>
      <c r="AL452" s="74" t="n">
        <v>5328743.78</v>
      </c>
      <c r="AM452" s="74" t="n">
        <v>4481587.36</v>
      </c>
      <c r="AN452" s="74" t="n">
        <v>1575224.9647</v>
      </c>
      <c r="AO452" s="74" t="n">
        <v>152133.9544</v>
      </c>
      <c r="AP452" s="74" t="n">
        <v>288601.18154726</v>
      </c>
      <c r="AQ452" s="5" t="n">
        <f aca="false" ca="false" dt2D="false" dtr="false" t="normal">COUNTIF(AB452:AM452, "&gt;0")</f>
        <v>4</v>
      </c>
    </row>
    <row customHeight="true" ht="12.75" outlineLevel="0" r="453">
      <c r="A453" s="67" t="n">
        <f aca="false" ca="false" dt2D="false" dtr="false" t="normal">+A452+1</f>
        <v>440</v>
      </c>
      <c r="B453" s="67" t="n">
        <f aca="false" ca="false" dt2D="false" dtr="false" t="normal">+B452+1</f>
        <v>269</v>
      </c>
      <c r="C453" s="68" t="s">
        <v>233</v>
      </c>
      <c r="D453" s="67" t="s">
        <v>566</v>
      </c>
      <c r="E453" s="69" t="s">
        <v>209</v>
      </c>
      <c r="F453" s="70" t="s">
        <v>58</v>
      </c>
      <c r="G453" s="70" t="n">
        <v>4</v>
      </c>
      <c r="H453" s="70" t="n">
        <v>2</v>
      </c>
      <c r="I453" s="69" t="n">
        <v>1261.9</v>
      </c>
      <c r="J453" s="69" t="n">
        <v>1220.6</v>
      </c>
      <c r="K453" s="69" t="n">
        <v>41.3000000000002</v>
      </c>
      <c r="L453" s="71" t="n">
        <v>46</v>
      </c>
      <c r="M453" s="72" t="n">
        <v>15801802.03</v>
      </c>
      <c r="N453" s="72" t="n"/>
      <c r="O453" s="72" t="n">
        <v>1199260.92</v>
      </c>
      <c r="P453" s="72" t="n">
        <v>0</v>
      </c>
      <c r="Q453" s="72" t="n">
        <v>153529.99</v>
      </c>
      <c r="R453" s="72" t="n">
        <v>4836347.34</v>
      </c>
      <c r="S453" s="72" t="n">
        <v>9612663.78</v>
      </c>
      <c r="T453" s="69" t="n">
        <v>11009.98</v>
      </c>
      <c r="U453" s="69" t="n">
        <v>12522.23</v>
      </c>
      <c r="V453" s="70" t="n">
        <v>2026</v>
      </c>
      <c r="W453" s="77" t="n"/>
      <c r="X453" s="74" t="n">
        <f aca="false" ca="false" dt2D="false" dtr="false" t="normal">+(J453*11.55+K453*23.1)*12*0.85</f>
        <v>153529.99200000003</v>
      </c>
      <c r="Y453" s="77" t="e">
        <f aca="false" ca="false" dt2D="false" dtr="false" t="normal">+(J453*11.55+K453*23.1)*12*30-'[3]Приложение №1'!$S$545</f>
        <v>#REF!</v>
      </c>
      <c r="Z453" s="64" t="n"/>
      <c r="AA453" s="75" t="n">
        <f aca="false" ca="false" dt2D="false" dtr="false" t="normal">SUM(AB453:AP453)</f>
        <v>15801802.02956232</v>
      </c>
      <c r="AB453" s="74" t="n">
        <v>4292495.95</v>
      </c>
      <c r="AC453" s="74" t="n">
        <v>0</v>
      </c>
      <c r="AD453" s="74" t="n">
        <v>0</v>
      </c>
      <c r="AE453" s="74" t="n">
        <v>1525439.29</v>
      </c>
      <c r="AF453" s="74" t="n">
        <v>0</v>
      </c>
      <c r="AG453" s="74" t="n">
        <v>0</v>
      </c>
      <c r="AH453" s="74" t="n">
        <v>0</v>
      </c>
      <c r="AI453" s="74" t="n">
        <v>0</v>
      </c>
      <c r="AJ453" s="74" t="n">
        <v>8075563.5</v>
      </c>
      <c r="AK453" s="74" t="n">
        <v>0</v>
      </c>
      <c r="AL453" s="74" t="n">
        <v>0</v>
      </c>
      <c r="AM453" s="74" t="n">
        <v>0</v>
      </c>
      <c r="AN453" s="74" t="n">
        <v>1446462.5909</v>
      </c>
      <c r="AO453" s="74" t="n">
        <v>158018.0203</v>
      </c>
      <c r="AP453" s="74" t="n">
        <v>303822.67836232</v>
      </c>
      <c r="AQ453" s="5" t="n">
        <f aca="false" ca="false" dt2D="false" dtr="false" t="normal">COUNTIF(AB453:AM453, "&gt;0")</f>
        <v>3</v>
      </c>
    </row>
    <row customHeight="true" ht="12.75" outlineLevel="0" r="454">
      <c r="A454" s="67" t="n">
        <f aca="false" ca="false" dt2D="false" dtr="false" t="normal">+A453+1</f>
        <v>441</v>
      </c>
      <c r="B454" s="67" t="n">
        <f aca="false" ca="false" dt2D="false" dtr="false" t="normal">+B453+1</f>
        <v>270</v>
      </c>
      <c r="C454" s="68" t="s">
        <v>233</v>
      </c>
      <c r="D454" s="67" t="s">
        <v>567</v>
      </c>
      <c r="E454" s="69" t="s">
        <v>105</v>
      </c>
      <c r="F454" s="70" t="s">
        <v>58</v>
      </c>
      <c r="G454" s="70" t="n">
        <v>9</v>
      </c>
      <c r="H454" s="70" t="n">
        <v>1</v>
      </c>
      <c r="I454" s="69" t="n">
        <v>2007.5</v>
      </c>
      <c r="J454" s="69" t="n">
        <v>2007.5</v>
      </c>
      <c r="K454" s="69" t="n">
        <v>0</v>
      </c>
      <c r="L454" s="71" t="n">
        <v>78</v>
      </c>
      <c r="M454" s="72" t="n">
        <v>13847373.66</v>
      </c>
      <c r="N454" s="72" t="n"/>
      <c r="O454" s="72" t="n">
        <v>109153.4</v>
      </c>
      <c r="P454" s="72" t="n">
        <v>0</v>
      </c>
      <c r="Q454" s="72" t="n">
        <v>1358018.81</v>
      </c>
      <c r="R454" s="72" t="n">
        <v>11093445</v>
      </c>
      <c r="S454" s="72" t="n">
        <v>1286756.46</v>
      </c>
      <c r="T454" s="69" t="n">
        <v>6068.13</v>
      </c>
      <c r="U454" s="69" t="n">
        <v>6897.82</v>
      </c>
      <c r="V454" s="70" t="n">
        <v>2026</v>
      </c>
      <c r="W454" s="74" t="n">
        <v>1043704.53</v>
      </c>
      <c r="X454" s="74" t="n">
        <f aca="false" ca="false" dt2D="false" dtr="false" t="normal">+(J454*15.35+K454*26.02)*12*0.85</f>
        <v>314314.27499999997</v>
      </c>
      <c r="Y454" s="74" t="n">
        <f aca="false" ca="false" dt2D="false" dtr="false" t="normal">+(J454*15.35+K454*26.02)*12*30</f>
        <v>11093445</v>
      </c>
      <c r="Z454" s="64" t="n"/>
      <c r="AA454" s="75" t="n">
        <f aca="false" ca="false" dt2D="false" dtr="false" t="normal">SUM(AB454:AP454)</f>
        <v>13847373.662276201</v>
      </c>
      <c r="AB454" s="74" t="n">
        <v>5520817.08</v>
      </c>
      <c r="AC454" s="74" t="n">
        <v>3788957.24</v>
      </c>
      <c r="AD454" s="74" t="n">
        <v>2871987.8</v>
      </c>
      <c r="AE454" s="74" t="n">
        <v>0</v>
      </c>
      <c r="AF454" s="74" t="n">
        <v>0</v>
      </c>
      <c r="AG454" s="74" t="n">
        <v>0</v>
      </c>
      <c r="AH454" s="74" t="n">
        <v>0</v>
      </c>
      <c r="AI454" s="74" t="n">
        <v>0</v>
      </c>
      <c r="AJ454" s="74" t="n">
        <v>0</v>
      </c>
      <c r="AK454" s="74" t="n">
        <v>0</v>
      </c>
      <c r="AL454" s="74" t="n">
        <v>0</v>
      </c>
      <c r="AM454" s="74" t="n">
        <v>0</v>
      </c>
      <c r="AN454" s="74" t="n">
        <v>1260747.3404</v>
      </c>
      <c r="AO454" s="74" t="n">
        <v>138473.7366</v>
      </c>
      <c r="AP454" s="74" t="n">
        <v>266390.4652762</v>
      </c>
      <c r="AQ454" s="5" t="n">
        <f aca="false" ca="false" dt2D="false" dtr="false" t="normal">COUNTIF(AB454:AM454, "&gt;0")</f>
        <v>3</v>
      </c>
    </row>
    <row customHeight="true" ht="12.75" outlineLevel="0" r="455">
      <c r="A455" s="67" t="n">
        <f aca="false" ca="false" dt2D="false" dtr="false" t="normal">+A454+1</f>
        <v>442</v>
      </c>
      <c r="B455" s="67" t="n">
        <f aca="false" ca="false" dt2D="false" dtr="false" t="normal">+B454+1</f>
        <v>271</v>
      </c>
      <c r="C455" s="68" t="s">
        <v>233</v>
      </c>
      <c r="D455" s="67" t="s">
        <v>568</v>
      </c>
      <c r="E455" s="69" t="s">
        <v>264</v>
      </c>
      <c r="F455" s="70" t="s">
        <v>58</v>
      </c>
      <c r="G455" s="70" t="n">
        <v>4</v>
      </c>
      <c r="H455" s="70" t="n">
        <v>2</v>
      </c>
      <c r="I455" s="69" t="n">
        <v>1240.7</v>
      </c>
      <c r="J455" s="69" t="n">
        <v>1089.9</v>
      </c>
      <c r="K455" s="69" t="n">
        <v>150.8</v>
      </c>
      <c r="L455" s="71" t="n">
        <v>48</v>
      </c>
      <c r="M455" s="72" t="n">
        <v>24109195.56</v>
      </c>
      <c r="N455" s="72" t="n"/>
      <c r="O455" s="72" t="n">
        <v>1361658.15</v>
      </c>
      <c r="P455" s="72" t="n">
        <v>0</v>
      </c>
      <c r="Q455" s="72" t="n">
        <v>572965.35</v>
      </c>
      <c r="R455" s="72" t="n">
        <v>5785857</v>
      </c>
      <c r="S455" s="72" t="n">
        <v>16388715.06</v>
      </c>
      <c r="T455" s="69" t="n">
        <v>16953.25</v>
      </c>
      <c r="U455" s="69" t="n">
        <v>19431.93</v>
      </c>
      <c r="V455" s="70" t="n">
        <v>2026</v>
      </c>
      <c r="W455" s="74" t="n">
        <v>409032.73</v>
      </c>
      <c r="X455" s="74" t="n">
        <f aca="false" ca="false" dt2D="false" dtr="false" t="normal">+(J455*11.55+K455*23.1)*12*0.85</f>
        <v>163932.61500000002</v>
      </c>
      <c r="Y455" s="74" t="n">
        <f aca="false" ca="false" dt2D="false" dtr="false" t="normal">+(J455*11.55+K455*23.1)*12*30</f>
        <v>5785857.000000001</v>
      </c>
      <c r="Z455" s="64" t="n"/>
      <c r="AA455" s="74" t="n">
        <f aca="false" ca="false" dt2D="false" dtr="false" t="normal">SUM(AB455:AP455)</f>
        <v>24109195.55794928</v>
      </c>
      <c r="AB455" s="74" t="n">
        <v>0</v>
      </c>
      <c r="AC455" s="74" t="n">
        <v>1860748.09</v>
      </c>
      <c r="AD455" s="74" t="n">
        <v>0</v>
      </c>
      <c r="AE455" s="74" t="n">
        <v>1499811.82</v>
      </c>
      <c r="AF455" s="74" t="n">
        <v>0</v>
      </c>
      <c r="AG455" s="74" t="n">
        <v>0</v>
      </c>
      <c r="AH455" s="74" t="n">
        <v>0</v>
      </c>
      <c r="AI455" s="74" t="n">
        <v>0</v>
      </c>
      <c r="AJ455" s="74" t="n">
        <v>7939893.52</v>
      </c>
      <c r="AK455" s="74" t="n">
        <v>0</v>
      </c>
      <c r="AL455" s="74" t="n">
        <v>5286983.13</v>
      </c>
      <c r="AM455" s="74" t="n">
        <v>4446465.77</v>
      </c>
      <c r="AN455" s="74" t="n">
        <v>2374232.4292</v>
      </c>
      <c r="AO455" s="74" t="n">
        <v>241091.9556</v>
      </c>
      <c r="AP455" s="74" t="n">
        <v>459968.84314928</v>
      </c>
      <c r="AQ455" s="5" t="n">
        <f aca="false" ca="false" dt2D="false" dtr="false" t="normal">COUNTIF(AB455:AM455, "&gt;0")</f>
        <v>5</v>
      </c>
    </row>
    <row customHeight="true" ht="12.75" outlineLevel="0" r="456">
      <c r="A456" s="67" t="n">
        <f aca="false" ca="false" dt2D="false" dtr="false" t="normal">+A455+1</f>
        <v>443</v>
      </c>
      <c r="B456" s="67" t="n">
        <f aca="false" ca="false" dt2D="false" dtr="false" t="normal">+B455+1</f>
        <v>272</v>
      </c>
      <c r="C456" s="68" t="s">
        <v>233</v>
      </c>
      <c r="D456" s="67" t="s">
        <v>569</v>
      </c>
      <c r="E456" s="69" t="s">
        <v>171</v>
      </c>
      <c r="F456" s="70" t="s">
        <v>58</v>
      </c>
      <c r="G456" s="70" t="n">
        <v>4</v>
      </c>
      <c r="H456" s="70" t="n">
        <v>2</v>
      </c>
      <c r="I456" s="69" t="n">
        <v>1419.91</v>
      </c>
      <c r="J456" s="69" t="n">
        <v>1089.91</v>
      </c>
      <c r="K456" s="69" t="n">
        <v>330</v>
      </c>
      <c r="L456" s="71" t="n">
        <v>53</v>
      </c>
      <c r="M456" s="72" t="n">
        <v>33015335.54</v>
      </c>
      <c r="N456" s="72" t="n"/>
      <c r="O456" s="72" t="n">
        <v>1890360.42</v>
      </c>
      <c r="P456" s="72" t="n">
        <v>0</v>
      </c>
      <c r="Q456" s="72" t="n">
        <v>912584.57</v>
      </c>
      <c r="R456" s="72" t="n">
        <v>7276125.78</v>
      </c>
      <c r="S456" s="72" t="n">
        <v>22936264.78</v>
      </c>
      <c r="T456" s="69" t="n">
        <v>20354.87</v>
      </c>
      <c r="U456" s="69" t="n">
        <v>23251.71</v>
      </c>
      <c r="V456" s="70" t="n">
        <v>2026</v>
      </c>
      <c r="W456" s="74" t="n">
        <v>706427.67</v>
      </c>
      <c r="X456" s="74" t="n">
        <f aca="false" ca="false" dt2D="false" dtr="false" t="normal">+(J456*11.55+K456*23.1)*12*0.85</f>
        <v>206156.8971</v>
      </c>
      <c r="Y456" s="74" t="n">
        <f aca="false" ca="false" dt2D="false" dtr="false" t="normal">+(J456*11.55+K456*23.1)*12*30</f>
        <v>7276125.78</v>
      </c>
      <c r="Z456" s="64" t="n"/>
      <c r="AA456" s="74" t="n">
        <f aca="false" ca="false" dt2D="false" dtr="false" t="normal">SUM(AB456:AP456)</f>
        <v>33015335.54053944</v>
      </c>
      <c r="AB456" s="74" t="n">
        <v>4829984.89</v>
      </c>
      <c r="AC456" s="74" t="n">
        <v>2129519.48</v>
      </c>
      <c r="AD456" s="74" t="n">
        <v>0</v>
      </c>
      <c r="AE456" s="74" t="n">
        <v>1716448.62</v>
      </c>
      <c r="AF456" s="74" t="n">
        <v>0</v>
      </c>
      <c r="AG456" s="74" t="n">
        <v>0</v>
      </c>
      <c r="AH456" s="74" t="n">
        <v>0</v>
      </c>
      <c r="AI456" s="74" t="n">
        <v>0</v>
      </c>
      <c r="AJ456" s="74" t="n">
        <v>9086752.8</v>
      </c>
      <c r="AK456" s="74" t="n">
        <v>0</v>
      </c>
      <c r="AL456" s="74" t="n">
        <v>6050649</v>
      </c>
      <c r="AM456" s="74" t="n">
        <v>5088725.08</v>
      </c>
      <c r="AN456" s="74" t="n">
        <v>3151072.365</v>
      </c>
      <c r="AO456" s="74" t="n">
        <v>330153.3554</v>
      </c>
      <c r="AP456" s="74" t="n">
        <v>632029.95013944</v>
      </c>
      <c r="AQ456" s="5" t="n">
        <f aca="false" ca="false" dt2D="false" dtr="false" t="normal">COUNTIF(AB456:AM456, "&gt;0")</f>
        <v>6</v>
      </c>
    </row>
    <row customHeight="true" ht="12.75" outlineLevel="0" r="457">
      <c r="A457" s="67" t="n">
        <f aca="false" ca="false" dt2D="false" dtr="false" t="normal">+A456+1</f>
        <v>444</v>
      </c>
      <c r="B457" s="67" t="n">
        <f aca="false" ca="false" dt2D="false" dtr="false" t="normal">+B456+1</f>
        <v>273</v>
      </c>
      <c r="C457" s="68" t="s">
        <v>233</v>
      </c>
      <c r="D457" s="67" t="s">
        <v>570</v>
      </c>
      <c r="E457" s="69" t="s">
        <v>264</v>
      </c>
      <c r="F457" s="70" t="s">
        <v>58</v>
      </c>
      <c r="G457" s="70" t="n">
        <v>4</v>
      </c>
      <c r="H457" s="70" t="n">
        <v>2</v>
      </c>
      <c r="I457" s="69" t="n">
        <v>1257.1</v>
      </c>
      <c r="J457" s="69" t="n">
        <v>1257.1</v>
      </c>
      <c r="K457" s="69" t="n">
        <v>0</v>
      </c>
      <c r="L457" s="71" t="n">
        <v>53</v>
      </c>
      <c r="M457" s="72" t="n">
        <v>15293690.04</v>
      </c>
      <c r="N457" s="72" t="n"/>
      <c r="O457" s="72" t="n">
        <v>713067.37</v>
      </c>
      <c r="P457" s="72" t="n">
        <v>0</v>
      </c>
      <c r="Q457" s="72" t="n">
        <v>619632.25</v>
      </c>
      <c r="R457" s="72" t="n">
        <v>5227021.8</v>
      </c>
      <c r="S457" s="72" t="n">
        <v>8733968.62</v>
      </c>
      <c r="T457" s="69" t="n">
        <v>10553.73</v>
      </c>
      <c r="U457" s="69" t="n">
        <v>12165.85</v>
      </c>
      <c r="V457" s="70" t="n">
        <v>2026</v>
      </c>
      <c r="W457" s="74" t="n">
        <v>471533.3</v>
      </c>
      <c r="X457" s="74" t="n">
        <f aca="false" ca="false" dt2D="false" dtr="false" t="normal">+(J457*11.55+K457*23.1)*12*0.85</f>
        <v>148098.951</v>
      </c>
      <c r="Y457" s="74" t="n">
        <f aca="false" ca="false" dt2D="false" dtr="false" t="normal">+(J457*11.55+K457*23.1)*12*30</f>
        <v>5227021.8</v>
      </c>
      <c r="Z457" s="64" t="n"/>
      <c r="AA457" s="74" t="n">
        <f aca="false" ca="false" dt2D="false" dtr="false" t="normal">SUM(AB457:AP457)</f>
        <v>15293690.042613178</v>
      </c>
      <c r="AB457" s="74" t="n">
        <v>0</v>
      </c>
      <c r="AC457" s="74" t="n">
        <v>1885344.1</v>
      </c>
      <c r="AD457" s="74" t="n">
        <v>0</v>
      </c>
      <c r="AE457" s="74" t="n">
        <v>1519636.85</v>
      </c>
      <c r="AF457" s="74" t="n">
        <v>0</v>
      </c>
      <c r="AG457" s="74" t="n">
        <v>0</v>
      </c>
      <c r="AH457" s="74" t="n">
        <v>0</v>
      </c>
      <c r="AI457" s="74" t="n">
        <v>0</v>
      </c>
      <c r="AJ457" s="74" t="n">
        <v>0</v>
      </c>
      <c r="AK457" s="74" t="n">
        <v>0</v>
      </c>
      <c r="AL457" s="74" t="n">
        <v>5356868.3</v>
      </c>
      <c r="AM457" s="74" t="n">
        <v>4505240.68</v>
      </c>
      <c r="AN457" s="74" t="n">
        <v>1583538.8259</v>
      </c>
      <c r="AO457" s="74" t="n">
        <v>152936.9004</v>
      </c>
      <c r="AP457" s="74" t="n">
        <v>290124.38631318</v>
      </c>
      <c r="AQ457" s="5" t="n">
        <f aca="false" ca="false" dt2D="false" dtr="false" t="normal">COUNTIF(AB457:AM457, "&gt;0")</f>
        <v>4</v>
      </c>
    </row>
    <row outlineLevel="0" r="458">
      <c r="A458" s="67" t="n">
        <f aca="false" ca="false" dt2D="false" dtr="false" t="normal">+A457+1</f>
        <v>445</v>
      </c>
      <c r="B458" s="67" t="n">
        <f aca="false" ca="false" dt2D="false" dtr="false" t="normal">+B457+1</f>
        <v>274</v>
      </c>
      <c r="C458" s="68" t="s">
        <v>233</v>
      </c>
      <c r="D458" s="67" t="s">
        <v>571</v>
      </c>
      <c r="E458" s="69" t="s">
        <v>76</v>
      </c>
      <c r="F458" s="70" t="s">
        <v>58</v>
      </c>
      <c r="G458" s="70" t="n">
        <v>9</v>
      </c>
      <c r="H458" s="70" t="n">
        <v>1</v>
      </c>
      <c r="I458" s="69" t="n">
        <v>2007</v>
      </c>
      <c r="J458" s="69" t="n">
        <v>2007</v>
      </c>
      <c r="K458" s="69" t="n">
        <v>0</v>
      </c>
      <c r="L458" s="71" t="n">
        <v>82</v>
      </c>
      <c r="M458" s="72" t="n">
        <v>3296698.2</v>
      </c>
      <c r="N458" s="72" t="n"/>
      <c r="O458" s="72" t="n">
        <v>0</v>
      </c>
      <c r="P458" s="72" t="n">
        <v>0</v>
      </c>
      <c r="Q458" s="72" t="n">
        <v>314235.99</v>
      </c>
      <c r="R458" s="72" t="n">
        <v>2982462.21</v>
      </c>
      <c r="S458" s="72" t="n">
        <v>0</v>
      </c>
      <c r="T458" s="69" t="n">
        <v>1430.63</v>
      </c>
      <c r="U458" s="69" t="n">
        <v>1642.6</v>
      </c>
      <c r="V458" s="70" t="n">
        <v>2026</v>
      </c>
      <c r="W458" s="77" t="n"/>
      <c r="X458" s="74" t="n">
        <f aca="false" ca="false" dt2D="false" dtr="false" t="normal">+(J458*15.35+K458*26.02)*12*0.85</f>
        <v>314235.99</v>
      </c>
      <c r="Y458" s="77" t="e">
        <f aca="false" ca="false" dt2D="false" dtr="false" t="normal">+(J458*15.35+K458*26.02)*12*30-'[1]Приложение №1'!$S$274-'[1]Приложение №1'!$S$465</f>
        <v>#REF!</v>
      </c>
      <c r="Z458" s="64" t="n"/>
      <c r="AA458" s="78" t="n">
        <f aca="false" ca="false" dt2D="false" dtr="false" t="normal">SUM(AB458:AP458)</f>
        <v>3296698.1959172</v>
      </c>
      <c r="AB458" s="74" t="n">
        <v>0</v>
      </c>
      <c r="AC458" s="74" t="n">
        <v>0</v>
      </c>
      <c r="AD458" s="74" t="n">
        <v>2871272.48</v>
      </c>
      <c r="AE458" s="74" t="n">
        <v>0</v>
      </c>
      <c r="AF458" s="74" t="n">
        <v>0</v>
      </c>
      <c r="AG458" s="74" t="n">
        <v>0</v>
      </c>
      <c r="AH458" s="74" t="n">
        <v>0</v>
      </c>
      <c r="AI458" s="74" t="n">
        <v>0</v>
      </c>
      <c r="AJ458" s="74" t="n">
        <v>0</v>
      </c>
      <c r="AK458" s="74" t="n">
        <v>0</v>
      </c>
      <c r="AL458" s="74" t="n">
        <v>0</v>
      </c>
      <c r="AM458" s="74" t="n">
        <v>0</v>
      </c>
      <c r="AN458" s="74" t="n">
        <v>329669.82</v>
      </c>
      <c r="AO458" s="74" t="n">
        <v>32966.982</v>
      </c>
      <c r="AP458" s="74" t="n">
        <v>62788.9139172</v>
      </c>
      <c r="AQ458" s="5" t="n">
        <f aca="false" ca="false" dt2D="false" dtr="false" t="normal">COUNTIF(AB458:AM458, "&gt;0")</f>
        <v>1</v>
      </c>
    </row>
    <row customHeight="true" ht="12.75" outlineLevel="0" r="459">
      <c r="A459" s="67" t="n">
        <f aca="false" ca="false" dt2D="false" dtr="false" t="normal">+A458+1</f>
        <v>446</v>
      </c>
      <c r="B459" s="67" t="n">
        <f aca="false" ca="false" dt2D="false" dtr="false" t="normal">+B458+1</f>
        <v>275</v>
      </c>
      <c r="C459" s="68" t="s">
        <v>233</v>
      </c>
      <c r="D459" s="67" t="s">
        <v>572</v>
      </c>
      <c r="E459" s="69" t="s">
        <v>134</v>
      </c>
      <c r="F459" s="70" t="s">
        <v>58</v>
      </c>
      <c r="G459" s="70" t="n">
        <v>4</v>
      </c>
      <c r="H459" s="70" t="n">
        <v>2</v>
      </c>
      <c r="I459" s="69" t="n">
        <v>1322.8</v>
      </c>
      <c r="J459" s="69" t="n">
        <v>1280.1</v>
      </c>
      <c r="K459" s="69" t="n">
        <v>42.7</v>
      </c>
      <c r="L459" s="71" t="n">
        <v>67</v>
      </c>
      <c r="M459" s="72" t="n">
        <v>25704557.01</v>
      </c>
      <c r="N459" s="72" t="n"/>
      <c r="O459" s="72" t="n">
        <v>1475862.83</v>
      </c>
      <c r="P459" s="72" t="n">
        <v>0</v>
      </c>
      <c r="Q459" s="72" t="n">
        <v>604099.91</v>
      </c>
      <c r="R459" s="72" t="n">
        <v>5677749</v>
      </c>
      <c r="S459" s="72" t="n">
        <v>17946845.27</v>
      </c>
      <c r="T459" s="69" t="n">
        <v>16953.25</v>
      </c>
      <c r="U459" s="69" t="n">
        <v>19431.93</v>
      </c>
      <c r="V459" s="70" t="n">
        <v>2026</v>
      </c>
      <c r="W459" s="74" t="n">
        <v>443230.35</v>
      </c>
      <c r="X459" s="74" t="n">
        <f aca="false" ca="false" dt2D="false" dtr="false" t="normal">+(J459*11.55+K459*23.1)*12*0.85</f>
        <v>160869.55500000002</v>
      </c>
      <c r="Y459" s="74" t="n">
        <f aca="false" ca="false" dt2D="false" dtr="false" t="normal">+(J459*11.55+K459*23.1)*12*30</f>
        <v>5677749.000000001</v>
      </c>
      <c r="Z459" s="64" t="n"/>
      <c r="AA459" s="74" t="n">
        <f aca="false" ca="false" dt2D="false" dtr="false" t="normal">SUM(AB459:AP459)</f>
        <v>25704557.01161106</v>
      </c>
      <c r="AB459" s="74" t="n">
        <v>0</v>
      </c>
      <c r="AC459" s="74" t="n">
        <v>1983878.11</v>
      </c>
      <c r="AD459" s="74" t="n">
        <v>0</v>
      </c>
      <c r="AE459" s="74" t="n">
        <v>1599057.85</v>
      </c>
      <c r="AF459" s="74" t="n">
        <v>0</v>
      </c>
      <c r="AG459" s="74" t="n">
        <v>0</v>
      </c>
      <c r="AH459" s="74" t="n">
        <v>0</v>
      </c>
      <c r="AI459" s="74" t="n">
        <v>0</v>
      </c>
      <c r="AJ459" s="74" t="n">
        <v>8465294.71</v>
      </c>
      <c r="AK459" s="74" t="n">
        <v>0</v>
      </c>
      <c r="AL459" s="74" t="n">
        <v>5636835.09</v>
      </c>
      <c r="AM459" s="74" t="n">
        <v>4740698.73</v>
      </c>
      <c r="AN459" s="74" t="n">
        <v>2531340.902</v>
      </c>
      <c r="AO459" s="74" t="n">
        <v>257045.5701</v>
      </c>
      <c r="AP459" s="74" t="n">
        <v>490406.04951106</v>
      </c>
      <c r="AQ459" s="5" t="n">
        <f aca="false" ca="false" dt2D="false" dtr="false" t="normal">COUNTIF(AB459:AM459, "&gt;0")</f>
        <v>5</v>
      </c>
    </row>
    <row customHeight="true" ht="12.75" outlineLevel="0" r="460">
      <c r="A460" s="67" t="n">
        <f aca="false" ca="false" dt2D="false" dtr="false" t="normal">+A459+1</f>
        <v>447</v>
      </c>
      <c r="B460" s="67" t="n">
        <f aca="false" ca="false" dt2D="false" dtr="false" t="normal">+B459+1</f>
        <v>276</v>
      </c>
      <c r="C460" s="68" t="s">
        <v>233</v>
      </c>
      <c r="D460" s="67" t="s">
        <v>573</v>
      </c>
      <c r="E460" s="69" t="s">
        <v>141</v>
      </c>
      <c r="F460" s="70" t="s">
        <v>58</v>
      </c>
      <c r="G460" s="70" t="n">
        <v>4</v>
      </c>
      <c r="H460" s="70" t="n">
        <v>2</v>
      </c>
      <c r="I460" s="69" t="n">
        <v>1360</v>
      </c>
      <c r="J460" s="69" t="n">
        <v>1360</v>
      </c>
      <c r="K460" s="69" t="n">
        <v>0</v>
      </c>
      <c r="L460" s="71" t="n">
        <v>56</v>
      </c>
      <c r="M460" s="72" t="n">
        <v>16545556.01</v>
      </c>
      <c r="N460" s="72" t="n"/>
      <c r="O460" s="72" t="n">
        <v>807790.91</v>
      </c>
      <c r="P460" s="72" t="n">
        <v>0</v>
      </c>
      <c r="Q460" s="72" t="n">
        <v>391487.25</v>
      </c>
      <c r="R460" s="72" t="n">
        <v>5654880</v>
      </c>
      <c r="S460" s="72" t="n">
        <v>9691397.86</v>
      </c>
      <c r="T460" s="69" t="n">
        <v>10553.73</v>
      </c>
      <c r="U460" s="69" t="n">
        <v>12165.85</v>
      </c>
      <c r="V460" s="70" t="n">
        <v>2026</v>
      </c>
      <c r="W460" s="74" t="n">
        <v>231265.65</v>
      </c>
      <c r="X460" s="74" t="n">
        <f aca="false" ca="false" dt2D="false" dtr="false" t="normal">+(J460*11.55+K460*23.1)*12*0.85</f>
        <v>160221.60000000003</v>
      </c>
      <c r="Y460" s="74" t="n">
        <f aca="false" ca="false" dt2D="false" dtr="false" t="normal">+(J460*11.55+K460*23.1)*12*30</f>
        <v>5654880.000000001</v>
      </c>
      <c r="Z460" s="64" t="n"/>
      <c r="AA460" s="74" t="n">
        <f aca="false" ca="false" dt2D="false" dtr="false" t="normal">SUM(AB460:AP460)</f>
        <v>16545556.012201598</v>
      </c>
      <c r="AB460" s="74" t="n">
        <v>0</v>
      </c>
      <c r="AC460" s="74" t="n">
        <v>2039669.06</v>
      </c>
      <c r="AD460" s="74" t="n">
        <v>0</v>
      </c>
      <c r="AE460" s="74" t="n">
        <v>1644026.82</v>
      </c>
      <c r="AF460" s="74" t="n">
        <v>0</v>
      </c>
      <c r="AG460" s="74" t="n">
        <v>0</v>
      </c>
      <c r="AH460" s="74" t="n">
        <v>0</v>
      </c>
      <c r="AI460" s="74" t="n">
        <v>0</v>
      </c>
      <c r="AJ460" s="74" t="n">
        <v>0</v>
      </c>
      <c r="AK460" s="74" t="n">
        <v>0</v>
      </c>
      <c r="AL460" s="74" t="n">
        <v>5795355.09</v>
      </c>
      <c r="AM460" s="74" t="n">
        <v>4874017.45</v>
      </c>
      <c r="AN460" s="74" t="n">
        <v>1713159.496</v>
      </c>
      <c r="AO460" s="74" t="n">
        <v>165455.56</v>
      </c>
      <c r="AP460" s="74" t="n">
        <v>313872.5362016</v>
      </c>
      <c r="AQ460" s="5" t="n">
        <f aca="false" ca="false" dt2D="false" dtr="false" t="normal">COUNTIF(AB460:AM460, "&gt;0")</f>
        <v>4</v>
      </c>
    </row>
    <row customHeight="true" ht="12.75" outlineLevel="0" r="461">
      <c r="A461" s="67" t="n">
        <f aca="false" ca="false" dt2D="false" dtr="false" t="normal">+A460+1</f>
        <v>448</v>
      </c>
      <c r="B461" s="67" t="n">
        <f aca="false" ca="false" dt2D="false" dtr="false" t="normal">+B460+1</f>
        <v>277</v>
      </c>
      <c r="C461" s="68" t="s">
        <v>233</v>
      </c>
      <c r="D461" s="67" t="s">
        <v>574</v>
      </c>
      <c r="E461" s="69" t="s">
        <v>141</v>
      </c>
      <c r="F461" s="70" t="s">
        <v>58</v>
      </c>
      <c r="G461" s="70" t="n">
        <v>4</v>
      </c>
      <c r="H461" s="70" t="n">
        <v>3</v>
      </c>
      <c r="I461" s="69" t="n">
        <v>2035.1</v>
      </c>
      <c r="J461" s="69" t="n">
        <v>1988.4</v>
      </c>
      <c r="K461" s="69" t="n">
        <v>46.6999999999998</v>
      </c>
      <c r="L461" s="71" t="n">
        <v>101</v>
      </c>
      <c r="M461" s="72" t="n">
        <v>21254340.19</v>
      </c>
      <c r="N461" s="72" t="n"/>
      <c r="O461" s="72" t="n">
        <v>1610105.74</v>
      </c>
      <c r="P461" s="72" t="n">
        <v>0</v>
      </c>
      <c r="Q461" s="72" t="n">
        <v>245256.86</v>
      </c>
      <c r="R461" s="72" t="n">
        <v>958115.73</v>
      </c>
      <c r="S461" s="72" t="n">
        <v>18440861.86</v>
      </c>
      <c r="T461" s="69" t="n">
        <v>9053.97</v>
      </c>
      <c r="U461" s="69" t="n">
        <v>10443.88</v>
      </c>
      <c r="V461" s="70" t="n">
        <v>2026</v>
      </c>
      <c r="W461" s="77" t="n"/>
      <c r="X461" s="74" t="n">
        <f aca="false" ca="false" dt2D="false" dtr="false" t="normal">+(J461*11.55+K461*23.1)*12*0.85</f>
        <v>245256.85799999998</v>
      </c>
      <c r="Y461" s="77" t="e">
        <f aca="false" ca="false" dt2D="false" dtr="false" t="normal">+(J461*11.55+K461*23.1)*12*30-'[1]Приложение №1'!$S$663-'[4]Приложение №1'!$S$465-'[4]Приложение №1'!$S$781</f>
        <v>#REF!</v>
      </c>
      <c r="Z461" s="64" t="n"/>
      <c r="AA461" s="74" t="n">
        <f aca="false" ca="false" dt2D="false" dtr="false" t="normal">SUM(AB461:AP461)</f>
        <v>21254340.18532796</v>
      </c>
      <c r="AB461" s="74" t="n">
        <v>0</v>
      </c>
      <c r="AC461" s="74" t="n">
        <v>0</v>
      </c>
      <c r="AD461" s="74" t="n">
        <v>0</v>
      </c>
      <c r="AE461" s="74" t="n">
        <v>2460116.89</v>
      </c>
      <c r="AF461" s="74" t="n">
        <v>0</v>
      </c>
      <c r="AG461" s="74" t="n">
        <v>0</v>
      </c>
      <c r="AH461" s="74" t="n">
        <v>0</v>
      </c>
      <c r="AI461" s="74" t="n">
        <v>0</v>
      </c>
      <c r="AJ461" s="74" t="n">
        <v>0</v>
      </c>
      <c r="AK461" s="74" t="n">
        <v>0</v>
      </c>
      <c r="AL461" s="74" t="n">
        <v>8672152.31</v>
      </c>
      <c r="AM461" s="74" t="n">
        <v>7293465.37</v>
      </c>
      <c r="AN461" s="74" t="n">
        <v>2213128.7167</v>
      </c>
      <c r="AO461" s="74" t="n">
        <v>212543.4019</v>
      </c>
      <c r="AP461" s="74" t="n">
        <v>402933.49672796</v>
      </c>
      <c r="AQ461" s="5" t="n">
        <f aca="false" ca="false" dt2D="false" dtr="false" t="normal">COUNTIF(AB461:AM461, "&gt;0")</f>
        <v>3</v>
      </c>
    </row>
    <row customHeight="true" ht="12.75" outlineLevel="0" r="462">
      <c r="A462" s="67" t="n">
        <f aca="false" ca="false" dt2D="false" dtr="false" t="normal">+A461+1</f>
        <v>449</v>
      </c>
      <c r="B462" s="67" t="n">
        <f aca="false" ca="false" dt2D="false" dtr="false" t="normal">+B461+1</f>
        <v>278</v>
      </c>
      <c r="C462" s="68" t="s">
        <v>233</v>
      </c>
      <c r="D462" s="67" t="s">
        <v>575</v>
      </c>
      <c r="E462" s="69" t="s">
        <v>141</v>
      </c>
      <c r="F462" s="70" t="s">
        <v>58</v>
      </c>
      <c r="G462" s="70" t="n">
        <v>4</v>
      </c>
      <c r="H462" s="70" t="n">
        <v>2</v>
      </c>
      <c r="I462" s="69" t="n">
        <v>1288.25</v>
      </c>
      <c r="J462" s="69" t="n">
        <v>1288.25</v>
      </c>
      <c r="K462" s="69" t="n">
        <v>0</v>
      </c>
      <c r="L462" s="71" t="n">
        <v>53</v>
      </c>
      <c r="M462" s="72" t="n">
        <v>25033183.82</v>
      </c>
      <c r="N462" s="72" t="n"/>
      <c r="O462" s="72" t="n">
        <v>1479514.28</v>
      </c>
      <c r="P462" s="72" t="n">
        <v>0</v>
      </c>
      <c r="Q462" s="72" t="n">
        <v>386668.26</v>
      </c>
      <c r="R462" s="72" t="n">
        <v>5356543.5</v>
      </c>
      <c r="S462" s="72" t="n">
        <v>17810457.78</v>
      </c>
      <c r="T462" s="69" t="n">
        <v>16953.25</v>
      </c>
      <c r="U462" s="69" t="n">
        <v>19431.93</v>
      </c>
      <c r="V462" s="70" t="n">
        <v>2026</v>
      </c>
      <c r="W462" s="74" t="n">
        <v>234899.53</v>
      </c>
      <c r="X462" s="74" t="n">
        <f aca="false" ca="false" dt2D="false" dtr="false" t="normal">+(J462*11.55+K462*23.1)*12*0.85</f>
        <v>151768.7325</v>
      </c>
      <c r="Y462" s="74" t="n">
        <f aca="false" ca="false" dt2D="false" dtr="false" t="normal">+(J462*11.55+K462*23.1)*12*30</f>
        <v>5356543.5</v>
      </c>
      <c r="Z462" s="64" t="n"/>
      <c r="AA462" s="74" t="n">
        <f aca="false" ca="false" dt2D="false" dtr="false" t="normal">SUM(AB462:AP462)</f>
        <v>25033183.81689026</v>
      </c>
      <c r="AB462" s="74" t="n">
        <v>0</v>
      </c>
      <c r="AC462" s="74" t="n">
        <v>1932061.51</v>
      </c>
      <c r="AD462" s="74" t="n">
        <v>0</v>
      </c>
      <c r="AE462" s="74" t="n">
        <v>1557292.31</v>
      </c>
      <c r="AF462" s="74" t="n">
        <v>0</v>
      </c>
      <c r="AG462" s="74" t="n">
        <v>0</v>
      </c>
      <c r="AH462" s="74" t="n">
        <v>0</v>
      </c>
      <c r="AI462" s="74" t="n">
        <v>0</v>
      </c>
      <c r="AJ462" s="74" t="n">
        <v>8244191.04</v>
      </c>
      <c r="AK462" s="74" t="n">
        <v>0</v>
      </c>
      <c r="AL462" s="74" t="n">
        <v>5489607.5</v>
      </c>
      <c r="AM462" s="74" t="n">
        <v>4616877.19</v>
      </c>
      <c r="AN462" s="74" t="n">
        <v>2465225.2159</v>
      </c>
      <c r="AO462" s="74" t="n">
        <v>250331.8382</v>
      </c>
      <c r="AP462" s="74" t="n">
        <v>477597.21279026</v>
      </c>
      <c r="AQ462" s="5" t="n">
        <f aca="false" ca="false" dt2D="false" dtr="false" t="normal">COUNTIF(AB462:AM462, "&gt;0")</f>
        <v>5</v>
      </c>
    </row>
    <row customHeight="true" ht="12.75" outlineLevel="0" r="463">
      <c r="A463" s="67" t="n">
        <f aca="false" ca="false" dt2D="false" dtr="false" t="normal">+A462+1</f>
        <v>450</v>
      </c>
      <c r="B463" s="67" t="n">
        <f aca="false" ca="false" dt2D="false" dtr="false" t="normal">+B462+1</f>
        <v>279</v>
      </c>
      <c r="C463" s="68" t="s">
        <v>233</v>
      </c>
      <c r="D463" s="67" t="s">
        <v>576</v>
      </c>
      <c r="E463" s="69" t="s">
        <v>141</v>
      </c>
      <c r="F463" s="70" t="s">
        <v>58</v>
      </c>
      <c r="G463" s="70" t="n">
        <v>4</v>
      </c>
      <c r="H463" s="70" t="n">
        <v>2</v>
      </c>
      <c r="I463" s="69" t="n">
        <v>1284</v>
      </c>
      <c r="J463" s="69" t="n">
        <v>1284</v>
      </c>
      <c r="K463" s="69" t="n">
        <v>0</v>
      </c>
      <c r="L463" s="71" t="n">
        <v>70</v>
      </c>
      <c r="M463" s="72" t="n">
        <v>15620951.4</v>
      </c>
      <c r="N463" s="72" t="n"/>
      <c r="O463" s="72" t="n">
        <v>763856.51</v>
      </c>
      <c r="P463" s="72" t="n">
        <v>0</v>
      </c>
      <c r="Q463" s="72" t="n">
        <v>320434.98</v>
      </c>
      <c r="R463" s="72" t="n">
        <v>5338872</v>
      </c>
      <c r="S463" s="72" t="n">
        <v>9197787.9</v>
      </c>
      <c r="T463" s="69" t="n">
        <v>10553.73</v>
      </c>
      <c r="U463" s="69" t="n">
        <v>12165.85</v>
      </c>
      <c r="V463" s="70" t="n">
        <v>2026</v>
      </c>
      <c r="W463" s="74" t="n">
        <v>169166.94</v>
      </c>
      <c r="X463" s="74" t="n">
        <f aca="false" ca="false" dt2D="false" dtr="false" t="normal">+(J463*11.55+K463*23.1)*12*0.85</f>
        <v>151268.04</v>
      </c>
      <c r="Y463" s="74" t="n">
        <f aca="false" ca="false" dt2D="false" dtr="false" t="normal">+(J463*11.55+K463*23.1)*12*30</f>
        <v>5338872.000000001</v>
      </c>
      <c r="Z463" s="64" t="n"/>
      <c r="AA463" s="74" t="n">
        <f aca="false" ca="false" dt2D="false" dtr="false" t="normal">SUM(AB463:AP463)</f>
        <v>15620951.396755038</v>
      </c>
      <c r="AB463" s="74" t="n">
        <v>0</v>
      </c>
      <c r="AC463" s="74" t="n">
        <v>1925687.55</v>
      </c>
      <c r="AD463" s="74" t="n">
        <v>0</v>
      </c>
      <c r="AE463" s="74" t="n">
        <v>1552154.73</v>
      </c>
      <c r="AF463" s="74" t="n">
        <v>0</v>
      </c>
      <c r="AG463" s="74" t="n">
        <v>0</v>
      </c>
      <c r="AH463" s="74" t="n">
        <v>0</v>
      </c>
      <c r="AI463" s="74" t="n">
        <v>0</v>
      </c>
      <c r="AJ463" s="74" t="n">
        <v>0</v>
      </c>
      <c r="AK463" s="74" t="n">
        <v>0</v>
      </c>
      <c r="AL463" s="74" t="n">
        <v>5471497.01</v>
      </c>
      <c r="AM463" s="74" t="n">
        <v>4601645.88</v>
      </c>
      <c r="AN463" s="74" t="n">
        <v>1617424.1124</v>
      </c>
      <c r="AO463" s="74" t="n">
        <v>156209.514</v>
      </c>
      <c r="AP463" s="74" t="n">
        <v>296332.60035504</v>
      </c>
      <c r="AQ463" s="5" t="n">
        <f aca="false" ca="false" dt2D="false" dtr="false" t="normal">COUNTIF(AB463:AM463, "&gt;0")</f>
        <v>4</v>
      </c>
    </row>
    <row customHeight="true" ht="12.75" outlineLevel="0" r="464">
      <c r="A464" s="67" t="n">
        <f aca="false" ca="false" dt2D="false" dtr="false" t="normal">+A463+1</f>
        <v>451</v>
      </c>
      <c r="B464" s="67" t="n">
        <f aca="false" ca="false" dt2D="false" dtr="false" t="normal">+B463+1</f>
        <v>280</v>
      </c>
      <c r="C464" s="68" t="s">
        <v>233</v>
      </c>
      <c r="D464" s="67" t="s">
        <v>577</v>
      </c>
      <c r="E464" s="69" t="s">
        <v>141</v>
      </c>
      <c r="F464" s="70" t="s">
        <v>58</v>
      </c>
      <c r="G464" s="70" t="n">
        <v>4</v>
      </c>
      <c r="H464" s="70" t="n">
        <v>2</v>
      </c>
      <c r="I464" s="69" t="n">
        <v>1279.2</v>
      </c>
      <c r="J464" s="69" t="n">
        <v>1279.2</v>
      </c>
      <c r="K464" s="69" t="n">
        <v>0</v>
      </c>
      <c r="L464" s="71" t="n">
        <v>66</v>
      </c>
      <c r="M464" s="72" t="n">
        <v>15562555.31</v>
      </c>
      <c r="N464" s="72" t="n"/>
      <c r="O464" s="72" t="n">
        <v>756959.36</v>
      </c>
      <c r="P464" s="72" t="n">
        <v>0</v>
      </c>
      <c r="Q464" s="72" t="n">
        <v>397483.53</v>
      </c>
      <c r="R464" s="72" t="n">
        <v>5318913.6</v>
      </c>
      <c r="S464" s="72" t="n">
        <v>9089198.82</v>
      </c>
      <c r="T464" s="69" t="n">
        <v>10553.73</v>
      </c>
      <c r="U464" s="69" t="n">
        <v>12165.85</v>
      </c>
      <c r="V464" s="70" t="n">
        <v>2026</v>
      </c>
      <c r="W464" s="74" t="n">
        <v>246780.98</v>
      </c>
      <c r="X464" s="74" t="n">
        <f aca="false" ca="false" dt2D="false" dtr="false" t="normal">+(J464*11.55+K464*23.1)*12*0.85</f>
        <v>150702.55200000003</v>
      </c>
      <c r="Y464" s="74" t="n">
        <f aca="false" ca="false" dt2D="false" dtr="false" t="normal">+(J464*11.55+K464*23.1)*12*30</f>
        <v>5318913.600000001</v>
      </c>
      <c r="Z464" s="64" t="n"/>
      <c r="AA464" s="74" t="n">
        <f aca="false" ca="false" dt2D="false" dtr="false" t="normal">SUM(AB464:AP464)</f>
        <v>15562555.313845256</v>
      </c>
      <c r="AB464" s="74" t="n">
        <v>0</v>
      </c>
      <c r="AC464" s="74" t="n">
        <v>1918488.72</v>
      </c>
      <c r="AD464" s="74" t="n">
        <v>0</v>
      </c>
      <c r="AE464" s="74" t="n">
        <v>1546352.28</v>
      </c>
      <c r="AF464" s="74" t="n">
        <v>0</v>
      </c>
      <c r="AG464" s="74" t="n">
        <v>0</v>
      </c>
      <c r="AH464" s="74" t="n">
        <v>0</v>
      </c>
      <c r="AI464" s="74" t="n">
        <v>0</v>
      </c>
      <c r="AJ464" s="74" t="n">
        <v>0</v>
      </c>
      <c r="AK464" s="74" t="n">
        <v>0</v>
      </c>
      <c r="AL464" s="74" t="n">
        <v>5451042.81</v>
      </c>
      <c r="AM464" s="74" t="n">
        <v>4584443.47</v>
      </c>
      <c r="AN464" s="74" t="n">
        <v>1611377.666</v>
      </c>
      <c r="AO464" s="74" t="n">
        <v>155625.5531</v>
      </c>
      <c r="AP464" s="74" t="n">
        <v>295224.81474526</v>
      </c>
      <c r="AQ464" s="5" t="n">
        <f aca="false" ca="false" dt2D="false" dtr="false" t="normal">COUNTIF(AB464:AM464, "&gt;0")</f>
        <v>4</v>
      </c>
    </row>
    <row customHeight="true" ht="12.75" outlineLevel="0" r="465">
      <c r="A465" s="67" t="n">
        <f aca="false" ca="false" dt2D="false" dtr="false" t="normal">+A464+1</f>
        <v>452</v>
      </c>
      <c r="B465" s="67" t="n">
        <f aca="false" ca="false" dt2D="false" dtr="false" t="normal">+B464+1</f>
        <v>281</v>
      </c>
      <c r="C465" s="68" t="s">
        <v>233</v>
      </c>
      <c r="D465" s="67" t="s">
        <v>578</v>
      </c>
      <c r="E465" s="69" t="s">
        <v>264</v>
      </c>
      <c r="F465" s="70" t="s">
        <v>58</v>
      </c>
      <c r="G465" s="70" t="n">
        <v>4</v>
      </c>
      <c r="H465" s="70" t="n">
        <v>2</v>
      </c>
      <c r="I465" s="69" t="n">
        <v>1299.8</v>
      </c>
      <c r="J465" s="69" t="n">
        <v>951</v>
      </c>
      <c r="K465" s="69" t="n">
        <v>348.8</v>
      </c>
      <c r="L465" s="71" t="n">
        <v>39</v>
      </c>
      <c r="M465" s="72" t="n">
        <v>25257622.63</v>
      </c>
      <c r="N465" s="72" t="n"/>
      <c r="O465" s="72" t="n">
        <v>1381136.19</v>
      </c>
      <c r="P465" s="72" t="n">
        <v>0</v>
      </c>
      <c r="Q465" s="72" t="n">
        <v>406763.09</v>
      </c>
      <c r="R465" s="72" t="n">
        <v>6854878.8</v>
      </c>
      <c r="S465" s="72" t="n">
        <v>16614844.55</v>
      </c>
      <c r="T465" s="69" t="n">
        <v>16953.25</v>
      </c>
      <c r="U465" s="69" t="n">
        <v>19431.93</v>
      </c>
      <c r="V465" s="70" t="n">
        <v>2026</v>
      </c>
      <c r="W465" s="74" t="n">
        <v>212541.52</v>
      </c>
      <c r="X465" s="74" t="n">
        <f aca="false" ca="false" dt2D="false" dtr="false" t="normal">+(J465*11.55+K465*23.1)*12*0.85</f>
        <v>194221.56600000002</v>
      </c>
      <c r="Y465" s="74" t="n">
        <f aca="false" ca="false" dt2D="false" dtr="false" t="normal">+(J465*11.55+K465*23.1)*12*30</f>
        <v>6854878.800000001</v>
      </c>
      <c r="Z465" s="64" t="n"/>
      <c r="AA465" s="74" t="n">
        <f aca="false" ca="false" dt2D="false" dtr="false" t="normal">SUM(AB465:AP465)</f>
        <v>25257622.62521278</v>
      </c>
      <c r="AB465" s="74" t="n">
        <v>0</v>
      </c>
      <c r="AC465" s="74" t="n">
        <v>1949383.71</v>
      </c>
      <c r="AD465" s="74" t="n">
        <v>0</v>
      </c>
      <c r="AE465" s="74" t="n">
        <v>1571254.46</v>
      </c>
      <c r="AF465" s="74" t="n">
        <v>0</v>
      </c>
      <c r="AG465" s="74" t="n">
        <v>0</v>
      </c>
      <c r="AH465" s="74" t="n">
        <v>0</v>
      </c>
      <c r="AI465" s="74" t="n">
        <v>0</v>
      </c>
      <c r="AJ465" s="74" t="n">
        <v>8318105.58</v>
      </c>
      <c r="AK465" s="74" t="n">
        <v>0</v>
      </c>
      <c r="AL465" s="74" t="n">
        <v>5538825.4</v>
      </c>
      <c r="AM465" s="74" t="n">
        <v>4658270.5</v>
      </c>
      <c r="AN465" s="74" t="n">
        <v>2487327.5661</v>
      </c>
      <c r="AO465" s="74" t="n">
        <v>252576.2262</v>
      </c>
      <c r="AP465" s="74" t="n">
        <v>481879.18291278</v>
      </c>
      <c r="AQ465" s="5" t="n">
        <f aca="false" ca="false" dt2D="false" dtr="false" t="normal">COUNTIF(AB465:AM465, "&gt;0")</f>
        <v>5</v>
      </c>
    </row>
    <row customHeight="true" ht="12.75" outlineLevel="0" r="466">
      <c r="A466" s="67" t="n">
        <f aca="false" ca="false" dt2D="false" dtr="false" t="normal">+A465+1</f>
        <v>453</v>
      </c>
      <c r="B466" s="67" t="n">
        <f aca="false" ca="false" dt2D="false" dtr="false" t="normal">+B465+1</f>
        <v>282</v>
      </c>
      <c r="C466" s="68" t="s">
        <v>233</v>
      </c>
      <c r="D466" s="67" t="s">
        <v>579</v>
      </c>
      <c r="E466" s="69" t="s">
        <v>264</v>
      </c>
      <c r="F466" s="70" t="s">
        <v>58</v>
      </c>
      <c r="G466" s="70" t="n">
        <v>4</v>
      </c>
      <c r="H466" s="70" t="n">
        <v>2</v>
      </c>
      <c r="I466" s="69" t="n">
        <v>1253.19</v>
      </c>
      <c r="J466" s="69" t="n">
        <v>1181.29</v>
      </c>
      <c r="K466" s="69" t="n">
        <v>71.9000000000001</v>
      </c>
      <c r="L466" s="71" t="n">
        <v>60</v>
      </c>
      <c r="M466" s="72" t="n">
        <v>15246121.56</v>
      </c>
      <c r="N466" s="72" t="n"/>
      <c r="O466" s="72" t="n">
        <v>732050.04</v>
      </c>
      <c r="P466" s="72" t="n">
        <v>0</v>
      </c>
      <c r="Q466" s="72" t="n">
        <v>195550.3</v>
      </c>
      <c r="R466" s="72" t="n">
        <v>5509724.22</v>
      </c>
      <c r="S466" s="72" t="n">
        <v>8808797</v>
      </c>
      <c r="T466" s="69" t="n">
        <v>10553.73</v>
      </c>
      <c r="U466" s="69" t="n">
        <v>12165.85</v>
      </c>
      <c r="V466" s="70" t="n">
        <v>2026</v>
      </c>
      <c r="W466" s="74" t="n">
        <v>39441.4500000001</v>
      </c>
      <c r="X466" s="74" t="n">
        <f aca="false" ca="false" dt2D="false" dtr="false" t="normal">+(J466*11.55+K466*23.1)*12*0.85</f>
        <v>156108.85290000003</v>
      </c>
      <c r="Y466" s="74" t="n">
        <f aca="false" ca="false" dt2D="false" dtr="false" t="normal">+(J466*11.55+K466*23.1)*12*30</f>
        <v>5509724.220000002</v>
      </c>
      <c r="Z466" s="64" t="n"/>
      <c r="AA466" s="74" t="n">
        <f aca="false" ca="false" dt2D="false" dtr="false" t="normal">SUM(AB466:AP466)</f>
        <v>15246121.559849922</v>
      </c>
      <c r="AB466" s="74" t="n">
        <v>0</v>
      </c>
      <c r="AC466" s="74" t="n">
        <v>1879480.04</v>
      </c>
      <c r="AD466" s="74" t="n">
        <v>0</v>
      </c>
      <c r="AE466" s="74" t="n">
        <v>1514910.27</v>
      </c>
      <c r="AF466" s="74" t="n">
        <v>0</v>
      </c>
      <c r="AG466" s="74" t="n">
        <v>0</v>
      </c>
      <c r="AH466" s="74" t="n">
        <v>0</v>
      </c>
      <c r="AI466" s="74" t="n">
        <v>0</v>
      </c>
      <c r="AJ466" s="74" t="n">
        <v>0</v>
      </c>
      <c r="AK466" s="74" t="n">
        <v>0</v>
      </c>
      <c r="AL466" s="74" t="n">
        <v>5340206.65</v>
      </c>
      <c r="AM466" s="74" t="n">
        <v>4491227.89</v>
      </c>
      <c r="AN466" s="74" t="n">
        <v>1578613.4916</v>
      </c>
      <c r="AO466" s="74" t="n">
        <v>152461.2156</v>
      </c>
      <c r="AP466" s="74" t="n">
        <v>289222.00264992</v>
      </c>
      <c r="AQ466" s="5" t="n">
        <f aca="false" ca="false" dt2D="false" dtr="false" t="normal">COUNTIF(AB466:AM466, "&gt;0")</f>
        <v>4</v>
      </c>
    </row>
    <row customHeight="true" ht="12.75" outlineLevel="0" r="467">
      <c r="A467" s="67" t="n">
        <f aca="false" ca="false" dt2D="false" dtr="false" t="normal">+A466+1</f>
        <v>454</v>
      </c>
      <c r="B467" s="67" t="n">
        <f aca="false" ca="false" dt2D="false" dtr="false" t="normal">+B466+1</f>
        <v>283</v>
      </c>
      <c r="C467" s="68" t="s">
        <v>233</v>
      </c>
      <c r="D467" s="67" t="s">
        <v>580</v>
      </c>
      <c r="E467" s="69" t="s">
        <v>209</v>
      </c>
      <c r="F467" s="70" t="s">
        <v>58</v>
      </c>
      <c r="G467" s="70" t="n">
        <v>4</v>
      </c>
      <c r="H467" s="70" t="n">
        <v>2</v>
      </c>
      <c r="I467" s="69" t="n">
        <v>1273</v>
      </c>
      <c r="J467" s="69" t="n">
        <v>1273</v>
      </c>
      <c r="K467" s="69" t="n">
        <v>0</v>
      </c>
      <c r="L467" s="71" t="n">
        <v>50</v>
      </c>
      <c r="M467" s="72" t="n">
        <v>15487127.05</v>
      </c>
      <c r="N467" s="72" t="n"/>
      <c r="O467" s="72" t="n">
        <v>758176.51</v>
      </c>
      <c r="P467" s="72" t="n">
        <v>0</v>
      </c>
      <c r="Q467" s="72" t="n">
        <v>318697.39</v>
      </c>
      <c r="R467" s="72" t="n">
        <v>5293134</v>
      </c>
      <c r="S467" s="72" t="n">
        <v>9117119.16</v>
      </c>
      <c r="T467" s="69" t="n">
        <v>10553.73</v>
      </c>
      <c r="U467" s="69" t="n">
        <v>12165.85</v>
      </c>
      <c r="V467" s="70" t="n">
        <v>2026</v>
      </c>
      <c r="W467" s="74" t="n">
        <v>168725.26</v>
      </c>
      <c r="X467" s="74" t="n">
        <f aca="false" ca="false" dt2D="false" dtr="false" t="normal">+(J467*11.55+K467*23.1)*12*0.85</f>
        <v>149972.13</v>
      </c>
      <c r="Y467" s="74" t="n">
        <f aca="false" ca="false" dt2D="false" dtr="false" t="normal">+(J467*11.55+K467*23.1)*12*30</f>
        <v>5293134.000000001</v>
      </c>
      <c r="Z467" s="64" t="n"/>
      <c r="AA467" s="74" t="n">
        <f aca="false" ca="false" dt2D="false" dtr="false" t="normal">SUM(AB467:AP467)</f>
        <v>15487127.051229881</v>
      </c>
      <c r="AB467" s="74" t="n">
        <v>0</v>
      </c>
      <c r="AC467" s="74" t="n">
        <v>1909190.23</v>
      </c>
      <c r="AD467" s="74" t="n">
        <v>0</v>
      </c>
      <c r="AE467" s="74" t="n">
        <v>1538857.45</v>
      </c>
      <c r="AF467" s="74" t="n">
        <v>0</v>
      </c>
      <c r="AG467" s="74" t="n">
        <v>0</v>
      </c>
      <c r="AH467" s="74" t="n">
        <v>0</v>
      </c>
      <c r="AI467" s="74" t="n">
        <v>0</v>
      </c>
      <c r="AJ467" s="74" t="n">
        <v>0</v>
      </c>
      <c r="AK467" s="74" t="n">
        <v>0</v>
      </c>
      <c r="AL467" s="74" t="n">
        <v>5424622.82</v>
      </c>
      <c r="AM467" s="74" t="n">
        <v>4562223.68</v>
      </c>
      <c r="AN467" s="74" t="n">
        <v>1603567.6753</v>
      </c>
      <c r="AO467" s="74" t="n">
        <v>154871.2705</v>
      </c>
      <c r="AP467" s="74" t="n">
        <v>293793.92542988</v>
      </c>
      <c r="AQ467" s="5" t="n">
        <f aca="false" ca="false" dt2D="false" dtr="false" t="normal">COUNTIF(AB467:AM467, "&gt;0")</f>
        <v>4</v>
      </c>
    </row>
    <row customHeight="true" ht="12.75" outlineLevel="0" r="468">
      <c r="A468" s="67" t="n">
        <f aca="false" ca="false" dt2D="false" dtr="false" t="normal">+A467+1</f>
        <v>455</v>
      </c>
      <c r="B468" s="67" t="n">
        <f aca="false" ca="false" dt2D="false" dtr="false" t="normal">+B467+1</f>
        <v>284</v>
      </c>
      <c r="C468" s="68" t="s">
        <v>233</v>
      </c>
      <c r="D468" s="67" t="s">
        <v>581</v>
      </c>
      <c r="E468" s="69" t="s">
        <v>66</v>
      </c>
      <c r="F468" s="70" t="s">
        <v>58</v>
      </c>
      <c r="G468" s="70" t="n">
        <v>4</v>
      </c>
      <c r="H468" s="70" t="n">
        <v>3</v>
      </c>
      <c r="I468" s="69" t="n">
        <v>2108.1</v>
      </c>
      <c r="J468" s="69" t="n">
        <v>2050.7</v>
      </c>
      <c r="K468" s="69" t="n">
        <v>57.4000000000001</v>
      </c>
      <c r="L468" s="71" t="n">
        <v>91</v>
      </c>
      <c r="M468" s="72" t="n">
        <v>10314237.63</v>
      </c>
      <c r="N468" s="72" t="n"/>
      <c r="O468" s="72" t="n">
        <v>770916.4</v>
      </c>
      <c r="P468" s="72" t="n">
        <v>0</v>
      </c>
      <c r="Q468" s="72" t="n">
        <v>255117.56</v>
      </c>
      <c r="R468" s="72" t="n">
        <v>3458333.72</v>
      </c>
      <c r="S468" s="72" t="n">
        <v>5829869.95</v>
      </c>
      <c r="T468" s="69" t="n">
        <v>4261.29</v>
      </c>
      <c r="U468" s="69" t="n">
        <v>4892.67</v>
      </c>
      <c r="V468" s="70" t="n">
        <v>2026</v>
      </c>
      <c r="W468" s="77" t="n"/>
      <c r="X468" s="74" t="n">
        <f aca="false" ca="false" dt2D="false" dtr="false" t="normal">+(J468*11.55+K468*23.1)*12*0.85</f>
        <v>255117.55500000002</v>
      </c>
      <c r="Y468" s="77" t="e">
        <f aca="false" ca="false" dt2D="false" dtr="false" t="normal">+(J468*11.55+K468*23.1)*12*30-'[1]Приложение №1'!$S$472-'[4]Приложение №1'!$S$161-'[3]Приложение №1'!$S$554</f>
        <v>#REF!</v>
      </c>
      <c r="Z468" s="64" t="n"/>
      <c r="AA468" s="74" t="n">
        <f aca="false" ca="false" dt2D="false" dtr="false" t="normal">SUM(AB468:AP468)</f>
        <v>10314237.62920098</v>
      </c>
      <c r="AB468" s="74" t="n">
        <v>0</v>
      </c>
      <c r="AC468" s="74" t="n">
        <v>0</v>
      </c>
      <c r="AD468" s="74" t="n">
        <v>0</v>
      </c>
      <c r="AE468" s="74" t="n">
        <v>0</v>
      </c>
      <c r="AF468" s="74" t="n">
        <v>0</v>
      </c>
      <c r="AG468" s="74" t="n">
        <v>0</v>
      </c>
      <c r="AH468" s="74" t="n">
        <v>0</v>
      </c>
      <c r="AI468" s="74" t="n">
        <v>0</v>
      </c>
      <c r="AJ468" s="74" t="n">
        <v>0</v>
      </c>
      <c r="AK468" s="74" t="n">
        <v>0</v>
      </c>
      <c r="AL468" s="74" t="n">
        <v>8983226.52</v>
      </c>
      <c r="AM468" s="74" t="n">
        <v>0</v>
      </c>
      <c r="AN468" s="74" t="n">
        <v>1031423.763</v>
      </c>
      <c r="AO468" s="74" t="n">
        <v>103142.3763</v>
      </c>
      <c r="AP468" s="74" t="n">
        <v>196444.96990098</v>
      </c>
      <c r="AQ468" s="5" t="n">
        <f aca="false" ca="false" dt2D="false" dtr="false" t="normal">COUNTIF(AB468:AM468, "&gt;0")</f>
        <v>1</v>
      </c>
    </row>
    <row customHeight="true" ht="12.75" outlineLevel="0" r="469">
      <c r="A469" s="67" t="n">
        <f aca="false" ca="false" dt2D="false" dtr="false" t="normal">+A468+1</f>
        <v>456</v>
      </c>
      <c r="B469" s="67" t="n">
        <f aca="false" ca="false" dt2D="false" dtr="false" t="normal">+B468+1</f>
        <v>285</v>
      </c>
      <c r="C469" s="68" t="s">
        <v>233</v>
      </c>
      <c r="D469" s="67" t="s">
        <v>582</v>
      </c>
      <c r="E469" s="69" t="s">
        <v>209</v>
      </c>
      <c r="F469" s="70" t="s">
        <v>58</v>
      </c>
      <c r="G469" s="70" t="n">
        <v>4</v>
      </c>
      <c r="H469" s="70" t="n">
        <v>2</v>
      </c>
      <c r="I469" s="69" t="n">
        <v>1276.3</v>
      </c>
      <c r="J469" s="69" t="n">
        <v>1187.9</v>
      </c>
      <c r="K469" s="69" t="n">
        <v>88.3999999999999</v>
      </c>
      <c r="L469" s="71" t="n">
        <v>51</v>
      </c>
      <c r="M469" s="72" t="n">
        <v>15527274.34</v>
      </c>
      <c r="N469" s="72" t="n"/>
      <c r="O469" s="72" t="n">
        <v>733819.3</v>
      </c>
      <c r="P469" s="72" t="n">
        <v>0</v>
      </c>
      <c r="Q469" s="72" t="n">
        <v>286085.72</v>
      </c>
      <c r="R469" s="72" t="n">
        <v>5674422.6</v>
      </c>
      <c r="S469" s="72" t="n">
        <v>8832946.72</v>
      </c>
      <c r="T469" s="69" t="n">
        <v>10553.73</v>
      </c>
      <c r="U469" s="69" t="n">
        <v>12165.85</v>
      </c>
      <c r="V469" s="70" t="n">
        <v>2026</v>
      </c>
      <c r="W469" s="74" t="n">
        <v>125310.41</v>
      </c>
      <c r="X469" s="74" t="n">
        <f aca="false" ca="false" dt2D="false" dtr="false" t="normal">+(J469*11.55+K469*23.1)*12*0.85</f>
        <v>160775.30699999997</v>
      </c>
      <c r="Y469" s="74" t="n">
        <f aca="false" ca="false" dt2D="false" dtr="false" t="normal">+(J469*11.55+K469*23.1)*12*30</f>
        <v>5674422.6</v>
      </c>
      <c r="Z469" s="64" t="n"/>
      <c r="AA469" s="74" t="n">
        <f aca="false" ca="false" dt2D="false" dtr="false" t="normal">SUM(AB469:AP469)</f>
        <v>15527274.337212842</v>
      </c>
      <c r="AB469" s="74" t="n">
        <v>0</v>
      </c>
      <c r="AC469" s="74" t="n">
        <v>1914139.42</v>
      </c>
      <c r="AD469" s="74" t="n">
        <v>0</v>
      </c>
      <c r="AE469" s="74" t="n">
        <v>1542846.63</v>
      </c>
      <c r="AF469" s="74" t="n">
        <v>0</v>
      </c>
      <c r="AG469" s="74" t="n">
        <v>0</v>
      </c>
      <c r="AH469" s="74" t="n">
        <v>0</v>
      </c>
      <c r="AI469" s="74" t="n">
        <v>0</v>
      </c>
      <c r="AJ469" s="74" t="n">
        <v>0</v>
      </c>
      <c r="AK469" s="74" t="n">
        <v>0</v>
      </c>
      <c r="AL469" s="74" t="n">
        <v>5438685.07</v>
      </c>
      <c r="AM469" s="74" t="n">
        <v>4574050.34</v>
      </c>
      <c r="AN469" s="74" t="n">
        <v>1607724.6059</v>
      </c>
      <c r="AO469" s="74" t="n">
        <v>155272.7435</v>
      </c>
      <c r="AP469" s="74" t="n">
        <v>294555.52781284</v>
      </c>
      <c r="AQ469" s="5" t="n">
        <f aca="false" ca="false" dt2D="false" dtr="false" t="normal">COUNTIF(AB469:AM469, "&gt;0")</f>
        <v>4</v>
      </c>
    </row>
    <row customHeight="true" ht="12.75" outlineLevel="0" r="470">
      <c r="A470" s="67" t="n">
        <f aca="false" ca="false" dt2D="false" dtr="false" t="normal">+A469+1</f>
        <v>457</v>
      </c>
      <c r="B470" s="67" t="n">
        <f aca="false" ca="false" dt2D="false" dtr="false" t="normal">+B469+1</f>
        <v>286</v>
      </c>
      <c r="C470" s="68" t="s">
        <v>233</v>
      </c>
      <c r="D470" s="67" t="s">
        <v>583</v>
      </c>
      <c r="E470" s="69" t="s">
        <v>76</v>
      </c>
      <c r="F470" s="70" t="s">
        <v>58</v>
      </c>
      <c r="G470" s="70" t="n">
        <v>9</v>
      </c>
      <c r="H470" s="70" t="n">
        <v>3</v>
      </c>
      <c r="I470" s="69" t="n">
        <v>6094.4</v>
      </c>
      <c r="J470" s="69" t="n">
        <v>6094.4</v>
      </c>
      <c r="K470" s="69" t="n">
        <v>0</v>
      </c>
      <c r="L470" s="71" t="n">
        <v>259</v>
      </c>
      <c r="M470" s="72" t="n">
        <v>10010661.44</v>
      </c>
      <c r="N470" s="72" t="n"/>
      <c r="O470" s="72" t="n">
        <v>0</v>
      </c>
      <c r="P470" s="72" t="n">
        <v>0</v>
      </c>
      <c r="Q470" s="72" t="n">
        <v>954200.21</v>
      </c>
      <c r="R470" s="72" t="n">
        <v>9056461.23</v>
      </c>
      <c r="S470" s="72" t="n">
        <v>0</v>
      </c>
      <c r="T470" s="69" t="n">
        <v>1430.63</v>
      </c>
      <c r="U470" s="69" t="n">
        <v>1642.6</v>
      </c>
      <c r="V470" s="70" t="n">
        <v>2026</v>
      </c>
      <c r="W470" s="77" t="n"/>
      <c r="X470" s="74" t="n">
        <f aca="false" ca="false" dt2D="false" dtr="false" t="normal">+(J470*15.35+K470*26.02)*12*0.85</f>
        <v>954200.208</v>
      </c>
      <c r="Y470" s="77" t="e">
        <f aca="false" ca="false" dt2D="false" dtr="false" t="normal">+(J470*15.35+K470*26.02)*12*30-'[1]Приложение №1'!$S$276-'[1]Приложение №1'!$S$467-'[4]Приложение №1'!$S$164-'[4]Приложение №1'!$S$353-'[5]Приложение №3'!$AH$16</f>
        <v>#REF!</v>
      </c>
      <c r="Z470" s="64" t="n"/>
      <c r="AA470" s="74" t="n">
        <f aca="false" ca="false" dt2D="false" dtr="false" t="normal">SUM(AB470:AP470)</f>
        <v>10010661.436186237</v>
      </c>
      <c r="AB470" s="74" t="n">
        <v>0</v>
      </c>
      <c r="AC470" s="74" t="n">
        <v>0</v>
      </c>
      <c r="AD470" s="74" t="n">
        <v>8718825.62</v>
      </c>
      <c r="AE470" s="74" t="n">
        <v>0</v>
      </c>
      <c r="AF470" s="74" t="n">
        <v>0</v>
      </c>
      <c r="AG470" s="74" t="n">
        <v>0</v>
      </c>
      <c r="AH470" s="74" t="n">
        <v>0</v>
      </c>
      <c r="AI470" s="74" t="n">
        <v>0</v>
      </c>
      <c r="AJ470" s="74" t="n">
        <v>0</v>
      </c>
      <c r="AK470" s="74" t="n">
        <v>0</v>
      </c>
      <c r="AL470" s="74" t="n">
        <v>0</v>
      </c>
      <c r="AM470" s="74" t="n">
        <v>0</v>
      </c>
      <c r="AN470" s="74" t="n">
        <v>1001066.144</v>
      </c>
      <c r="AO470" s="74" t="n">
        <v>100106.6144</v>
      </c>
      <c r="AP470" s="74" t="n">
        <v>190663.05778624</v>
      </c>
      <c r="AQ470" s="5" t="n">
        <f aca="false" ca="false" dt2D="false" dtr="false" t="normal">COUNTIF(AB470:AM470, "&gt;0")</f>
        <v>1</v>
      </c>
    </row>
    <row customHeight="true" ht="12.75" outlineLevel="0" r="471">
      <c r="A471" s="67" t="n">
        <f aca="false" ca="false" dt2D="false" dtr="false" t="normal">+A470+1</f>
        <v>458</v>
      </c>
      <c r="B471" s="67" t="n">
        <f aca="false" ca="false" dt2D="false" dtr="false" t="normal">+B470+1</f>
        <v>287</v>
      </c>
      <c r="C471" s="68" t="s">
        <v>233</v>
      </c>
      <c r="D471" s="67" t="s">
        <v>584</v>
      </c>
      <c r="E471" s="69" t="s">
        <v>93</v>
      </c>
      <c r="F471" s="70" t="s">
        <v>58</v>
      </c>
      <c r="G471" s="70" t="n">
        <v>9</v>
      </c>
      <c r="H471" s="70" t="n">
        <v>1</v>
      </c>
      <c r="I471" s="69" t="n">
        <v>2438</v>
      </c>
      <c r="J471" s="69" t="n">
        <v>2438</v>
      </c>
      <c r="K471" s="69" t="n">
        <v>0</v>
      </c>
      <c r="L471" s="71" t="n">
        <v>147</v>
      </c>
      <c r="M471" s="72" t="n">
        <v>24090746.62</v>
      </c>
      <c r="N471" s="72" t="n"/>
      <c r="O471" s="72" t="n">
        <v>1817025.66</v>
      </c>
      <c r="P471" s="72" t="n">
        <v>0</v>
      </c>
      <c r="Q471" s="72" t="n">
        <v>381717.66</v>
      </c>
      <c r="R471" s="72" t="n">
        <v>8785189.05</v>
      </c>
      <c r="S471" s="72" t="n">
        <v>13106814.24</v>
      </c>
      <c r="T471" s="69" t="n">
        <v>8750.5</v>
      </c>
      <c r="U471" s="69" t="n">
        <v>9881.36</v>
      </c>
      <c r="V471" s="70" t="n">
        <v>2026</v>
      </c>
      <c r="W471" s="77" t="n"/>
      <c r="X471" s="74" t="n">
        <f aca="false" ca="false" dt2D="false" dtr="false" t="normal">+(J471*15.35+K471*26.02)*12*0.85</f>
        <v>381717.66</v>
      </c>
      <c r="Y471" s="77" t="e">
        <f aca="false" ca="false" dt2D="false" dtr="false" t="normal">+(J471*15.35+K471*26.02)*12*30-'[1]Приложение №1'!$S$477-'[4]Приложение №1'!$S$468</f>
        <v>#REF!</v>
      </c>
      <c r="Z471" s="64" t="n"/>
      <c r="AA471" s="74" t="n">
        <f aca="false" ca="false" dt2D="false" dtr="false" t="normal">SUM(AB471:AP471)</f>
        <v>24090746.615088087</v>
      </c>
      <c r="AB471" s="74" t="n">
        <v>6704733.26</v>
      </c>
      <c r="AC471" s="74" t="n">
        <v>4601483.31</v>
      </c>
      <c r="AD471" s="74" t="n">
        <v>3487873.6</v>
      </c>
      <c r="AE471" s="74" t="n">
        <v>2527154.11</v>
      </c>
      <c r="AF471" s="74" t="n">
        <v>0</v>
      </c>
      <c r="AG471" s="74" t="n">
        <v>0</v>
      </c>
      <c r="AH471" s="74" t="n">
        <v>0</v>
      </c>
      <c r="AI471" s="74" t="n">
        <v>4012463.55</v>
      </c>
      <c r="AJ471" s="74" t="n">
        <v>0</v>
      </c>
      <c r="AK471" s="74" t="n">
        <v>0</v>
      </c>
      <c r="AL471" s="74" t="n">
        <v>0</v>
      </c>
      <c r="AM471" s="74" t="n">
        <v>0</v>
      </c>
      <c r="AN471" s="74" t="n">
        <v>2049606.3366</v>
      </c>
      <c r="AO471" s="74" t="n">
        <v>240907.4662</v>
      </c>
      <c r="AP471" s="74" t="n">
        <v>466524.98228808</v>
      </c>
      <c r="AQ471" s="5" t="n">
        <f aca="false" ca="false" dt2D="false" dtr="false" t="normal">COUNTIF(AB471:AM471, "&gt;0")</f>
        <v>5</v>
      </c>
    </row>
    <row customHeight="true" ht="12.75" outlineLevel="0" r="472">
      <c r="A472" s="67" t="n">
        <f aca="false" ca="false" dt2D="false" dtr="false" t="normal">+A471+1</f>
        <v>459</v>
      </c>
      <c r="B472" s="67" t="n">
        <f aca="false" ca="false" dt2D="false" dtr="false" t="normal">+B471+1</f>
        <v>288</v>
      </c>
      <c r="C472" s="68" t="s">
        <v>233</v>
      </c>
      <c r="D472" s="67" t="s">
        <v>585</v>
      </c>
      <c r="E472" s="69" t="s">
        <v>199</v>
      </c>
      <c r="F472" s="70" t="s">
        <v>58</v>
      </c>
      <c r="G472" s="70" t="n">
        <v>4</v>
      </c>
      <c r="H472" s="70" t="n">
        <v>3</v>
      </c>
      <c r="I472" s="69" t="n">
        <v>2053.3</v>
      </c>
      <c r="J472" s="69" t="n">
        <v>2008.8</v>
      </c>
      <c r="K472" s="69" t="n">
        <v>44.5000000000002</v>
      </c>
      <c r="L472" s="71" t="n">
        <v>87</v>
      </c>
      <c r="M472" s="72" t="n">
        <v>10792452.79</v>
      </c>
      <c r="N472" s="72" t="n"/>
      <c r="O472" s="72" t="n">
        <v>55404.99</v>
      </c>
      <c r="P472" s="72" t="n">
        <v>0</v>
      </c>
      <c r="Q472" s="72" t="n">
        <v>1386019.32</v>
      </c>
      <c r="R472" s="72" t="n">
        <v>8722652.4</v>
      </c>
      <c r="S472" s="72" t="n">
        <v>628376.09</v>
      </c>
      <c r="T472" s="69" t="n">
        <v>4610.46</v>
      </c>
      <c r="U472" s="69" t="n">
        <v>5256.15</v>
      </c>
      <c r="V472" s="70" t="n">
        <v>2026</v>
      </c>
      <c r="W472" s="74" t="n">
        <v>1138877.5</v>
      </c>
      <c r="X472" s="74" t="n">
        <f aca="false" ca="false" dt2D="false" dtr="false" t="normal">+(J472*11.55+K472*23.1)*12*0.85</f>
        <v>247141.81800000006</v>
      </c>
      <c r="Y472" s="74" t="n">
        <f aca="false" ca="false" dt2D="false" dtr="false" t="normal">+(J472*11.55+K472*23.1)*12*30</f>
        <v>8722652.400000002</v>
      </c>
      <c r="Z472" s="64" t="n"/>
      <c r="AA472" s="74" t="n">
        <f aca="false" ca="false" dt2D="false" dtr="false" t="normal">SUM(AB472:AP472)</f>
        <v>10792452.793316059</v>
      </c>
      <c r="AB472" s="74" t="n">
        <v>6984532.8</v>
      </c>
      <c r="AC472" s="74" t="n">
        <v>0</v>
      </c>
      <c r="AD472" s="74" t="n">
        <v>0</v>
      </c>
      <c r="AE472" s="74" t="n">
        <v>2482117.84</v>
      </c>
      <c r="AF472" s="74" t="n">
        <v>0</v>
      </c>
      <c r="AG472" s="74" t="n">
        <v>0</v>
      </c>
      <c r="AH472" s="74" t="n">
        <v>0</v>
      </c>
      <c r="AI472" s="74" t="n">
        <v>0</v>
      </c>
      <c r="AJ472" s="74" t="n">
        <v>0</v>
      </c>
      <c r="AK472" s="74" t="n">
        <v>0</v>
      </c>
      <c r="AL472" s="74" t="n">
        <v>0</v>
      </c>
      <c r="AM472" s="74" t="n">
        <v>0</v>
      </c>
      <c r="AN472" s="74" t="n">
        <v>1010861.1492</v>
      </c>
      <c r="AO472" s="74" t="n">
        <v>107924.5279</v>
      </c>
      <c r="AP472" s="74" t="n">
        <v>207016.47621606</v>
      </c>
      <c r="AQ472" s="5" t="n">
        <f aca="false" ca="false" dt2D="false" dtr="false" t="normal">COUNTIF(AB472:AM472, "&gt;0")</f>
        <v>2</v>
      </c>
    </row>
    <row customHeight="true" ht="12.75" outlineLevel="0" r="473">
      <c r="A473" s="67" t="n">
        <f aca="false" ca="false" dt2D="false" dtr="false" t="normal">+A472+1</f>
        <v>460</v>
      </c>
      <c r="B473" s="67" t="n">
        <f aca="false" ca="false" dt2D="false" dtr="false" t="normal">+B472+1</f>
        <v>289</v>
      </c>
      <c r="C473" s="68" t="s">
        <v>233</v>
      </c>
      <c r="D473" s="67" t="s">
        <v>586</v>
      </c>
      <c r="E473" s="69" t="s">
        <v>64</v>
      </c>
      <c r="F473" s="70" t="s">
        <v>58</v>
      </c>
      <c r="G473" s="70" t="n">
        <v>9</v>
      </c>
      <c r="H473" s="70" t="n">
        <v>1</v>
      </c>
      <c r="I473" s="69" t="n">
        <v>2128.8</v>
      </c>
      <c r="J473" s="69" t="n">
        <v>2128.8</v>
      </c>
      <c r="K473" s="69" t="n">
        <v>0</v>
      </c>
      <c r="L473" s="71" t="n">
        <v>78</v>
      </c>
      <c r="M473" s="72" t="n">
        <v>17306058.31</v>
      </c>
      <c r="N473" s="72" t="n"/>
      <c r="O473" s="72" t="n">
        <v>1300767.15</v>
      </c>
      <c r="P473" s="72" t="n">
        <v>0</v>
      </c>
      <c r="Q473" s="72" t="n">
        <v>333306.22</v>
      </c>
      <c r="R473" s="72" t="n">
        <v>468112.51</v>
      </c>
      <c r="S473" s="72" t="n">
        <v>15203872.43</v>
      </c>
      <c r="T473" s="69" t="n">
        <v>7104.69</v>
      </c>
      <c r="U473" s="69" t="n">
        <v>8129.49</v>
      </c>
      <c r="V473" s="70" t="n">
        <v>2026</v>
      </c>
      <c r="W473" s="77" t="n"/>
      <c r="X473" s="74" t="n">
        <f aca="false" ca="false" dt2D="false" dtr="false" t="normal">+(J473*15.35+K473*26.02)*12*0.85</f>
        <v>333306.216</v>
      </c>
      <c r="Y473" s="77" t="e">
        <f aca="false" ca="false" dt2D="false" dtr="false" t="normal">+(J473*15.35+K473*26.02)*12*30-'[1]Приложение №1'!$S$277-'[1]Приложение №1'!$S$339-'[4]Приложение №1'!$S$167-'[4]Приложение №1'!$S$355-'[4]Приложение №1'!$S$470</f>
        <v>#REF!</v>
      </c>
      <c r="Z473" s="64" t="n"/>
      <c r="AA473" s="74" t="n">
        <f aca="false" ca="false" dt2D="false" dtr="false" t="normal">SUM(AB473:AP473)</f>
        <v>17306058.31159692</v>
      </c>
      <c r="AB473" s="74" t="n">
        <v>5854403.68</v>
      </c>
      <c r="AC473" s="74" t="n">
        <v>4017898.96</v>
      </c>
      <c r="AD473" s="74" t="n">
        <v>3045523.1</v>
      </c>
      <c r="AE473" s="74" t="n">
        <v>2206647.12</v>
      </c>
      <c r="AF473" s="74" t="n">
        <v>0</v>
      </c>
      <c r="AG473" s="74" t="n">
        <v>0</v>
      </c>
      <c r="AH473" s="74" t="n">
        <v>0</v>
      </c>
      <c r="AI473" s="74" t="n">
        <v>0</v>
      </c>
      <c r="AJ473" s="74" t="n">
        <v>0</v>
      </c>
      <c r="AK473" s="74" t="n">
        <v>0</v>
      </c>
      <c r="AL473" s="74" t="n">
        <v>0</v>
      </c>
      <c r="AM473" s="74" t="n">
        <v>0</v>
      </c>
      <c r="AN473" s="74" t="n">
        <v>1677783.279</v>
      </c>
      <c r="AO473" s="74" t="n">
        <v>173060.5832</v>
      </c>
      <c r="AP473" s="74" t="n">
        <v>330741.58939692</v>
      </c>
      <c r="AQ473" s="5" t="n">
        <f aca="false" ca="false" dt2D="false" dtr="false" t="normal">COUNTIF(AB473:AM473, "&gt;0")</f>
        <v>4</v>
      </c>
    </row>
    <row customHeight="true" ht="12.75" outlineLevel="0" r="474">
      <c r="A474" s="67" t="n">
        <f aca="false" ca="false" dt2D="false" dtr="false" t="normal">+A473+1</f>
        <v>461</v>
      </c>
      <c r="B474" s="67" t="n">
        <f aca="false" ca="false" dt2D="false" dtr="false" t="normal">+B473+1</f>
        <v>290</v>
      </c>
      <c r="C474" s="68" t="s">
        <v>233</v>
      </c>
      <c r="D474" s="67" t="s">
        <v>587</v>
      </c>
      <c r="E474" s="69" t="s">
        <v>134</v>
      </c>
      <c r="F474" s="70" t="s">
        <v>58</v>
      </c>
      <c r="G474" s="70" t="n">
        <v>4</v>
      </c>
      <c r="H474" s="70" t="n">
        <v>3</v>
      </c>
      <c r="I474" s="69" t="n">
        <v>2049.7</v>
      </c>
      <c r="J474" s="69" t="n">
        <v>2049.7</v>
      </c>
      <c r="K474" s="69" t="n">
        <v>0</v>
      </c>
      <c r="L474" s="71" t="n">
        <v>124</v>
      </c>
      <c r="M474" s="72" t="n">
        <v>32765745.82</v>
      </c>
      <c r="N474" s="72" t="n"/>
      <c r="O474" s="72" t="n">
        <v>1821174.56</v>
      </c>
      <c r="P474" s="72" t="n">
        <v>0</v>
      </c>
      <c r="Q474" s="72" t="n">
        <v>502121.7</v>
      </c>
      <c r="R474" s="72" t="n">
        <v>8522652.6</v>
      </c>
      <c r="S474" s="72" t="n">
        <v>21919796.96</v>
      </c>
      <c r="T474" s="69" t="n">
        <v>13955.34</v>
      </c>
      <c r="U474" s="69" t="n">
        <v>15985.63</v>
      </c>
      <c r="V474" s="70" t="n">
        <v>2026</v>
      </c>
      <c r="W474" s="74" t="n">
        <v>260646.54</v>
      </c>
      <c r="X474" s="74" t="n">
        <f aca="false" ca="false" dt2D="false" dtr="false" t="normal">+(J474*11.55+K474*23.1)*12*0.85</f>
        <v>241475.15699999998</v>
      </c>
      <c r="Y474" s="74" t="n">
        <f aca="false" ca="false" dt2D="false" dtr="false" t="normal">+(J474*11.55+K474*23.1)*12*30</f>
        <v>8522652.6</v>
      </c>
      <c r="Z474" s="64" t="n"/>
      <c r="AA474" s="75" t="n">
        <f aca="false" ca="false" dt2D="false" dtr="false" t="normal">SUM(AB474:AP474)</f>
        <v>32765745.815988902</v>
      </c>
      <c r="AB474" s="74" t="n">
        <v>6972287</v>
      </c>
      <c r="AC474" s="74" t="n">
        <v>3074051.23</v>
      </c>
      <c r="AD474" s="74" t="n">
        <v>0</v>
      </c>
      <c r="AE474" s="74" t="n">
        <v>2477766</v>
      </c>
      <c r="AF474" s="74" t="n">
        <v>0</v>
      </c>
      <c r="AG474" s="74" t="n">
        <v>0</v>
      </c>
      <c r="AH474" s="74" t="n">
        <v>0</v>
      </c>
      <c r="AI474" s="74" t="n">
        <v>0</v>
      </c>
      <c r="AJ474" s="74" t="n">
        <v>0</v>
      </c>
      <c r="AK474" s="74" t="n">
        <v>0</v>
      </c>
      <c r="AL474" s="74" t="n">
        <v>8734367.15</v>
      </c>
      <c r="AM474" s="74" t="n">
        <v>7345789.38</v>
      </c>
      <c r="AN474" s="74" t="n">
        <v>3208310.3483</v>
      </c>
      <c r="AO474" s="74" t="n">
        <v>327657.4582</v>
      </c>
      <c r="AP474" s="74" t="n">
        <v>625517.2494889</v>
      </c>
      <c r="AQ474" s="5" t="n">
        <f aca="false" ca="false" dt2D="false" dtr="false" t="normal">COUNTIF(AB474:AM474, "&gt;0")</f>
        <v>5</v>
      </c>
    </row>
    <row customHeight="true" ht="12.75" outlineLevel="0" r="475">
      <c r="A475" s="67" t="n">
        <f aca="false" ca="false" dt2D="false" dtr="false" t="normal">+A474+1</f>
        <v>462</v>
      </c>
      <c r="B475" s="67" t="n">
        <f aca="false" ca="false" dt2D="false" dtr="false" t="normal">+B474+1</f>
        <v>291</v>
      </c>
      <c r="C475" s="68" t="s">
        <v>588</v>
      </c>
      <c r="D475" s="67" t="s">
        <v>589</v>
      </c>
      <c r="E475" s="69" t="s">
        <v>72</v>
      </c>
      <c r="F475" s="70" t="s">
        <v>58</v>
      </c>
      <c r="G475" s="70" t="n">
        <v>5</v>
      </c>
      <c r="H475" s="70" t="n">
        <v>3</v>
      </c>
      <c r="I475" s="69" t="n">
        <v>2953.7</v>
      </c>
      <c r="J475" s="69" t="n">
        <v>2881.9</v>
      </c>
      <c r="K475" s="69" t="n">
        <v>71.7999999999997</v>
      </c>
      <c r="L475" s="71" t="n">
        <v>93</v>
      </c>
      <c r="M475" s="72" t="n">
        <v>21811272.76</v>
      </c>
      <c r="N475" s="72" t="n"/>
      <c r="O475" s="72" t="n">
        <v>600358.16</v>
      </c>
      <c r="P475" s="72" t="n">
        <v>0</v>
      </c>
      <c r="Q475" s="72" t="n">
        <v>1498191.33</v>
      </c>
      <c r="R475" s="72" t="n">
        <v>12580029</v>
      </c>
      <c r="S475" s="72" t="n">
        <v>7132694.28</v>
      </c>
      <c r="T475" s="69" t="n">
        <v>6506.22</v>
      </c>
      <c r="U475" s="69" t="n">
        <v>7384.39</v>
      </c>
      <c r="V475" s="70" t="n">
        <v>2026</v>
      </c>
      <c r="W475" s="74" t="n">
        <v>1141757.17</v>
      </c>
      <c r="X475" s="74" t="n">
        <f aca="false" ca="false" dt2D="false" dtr="false" t="normal">+(J475*11.55+K475*23.1)*12*0.85</f>
        <v>356434.1549999999</v>
      </c>
      <c r="Y475" s="74" t="n">
        <f aca="false" ca="false" dt2D="false" dtr="false" t="normal">+(J475*11.55+K475*23.1)*12*30</f>
        <v>12580028.999999998</v>
      </c>
      <c r="Z475" s="64" t="n"/>
      <c r="AA475" s="75" t="n">
        <f aca="false" ca="false" dt2D="false" dtr="false" t="normal">SUM(AB475:AP475)</f>
        <v>21811272.76272982</v>
      </c>
      <c r="AB475" s="74" t="n">
        <v>10047345.52</v>
      </c>
      <c r="AC475" s="74" t="n">
        <v>4429831.25</v>
      </c>
      <c r="AD475" s="74" t="n">
        <v>4740259.27</v>
      </c>
      <c r="AE475" s="74" t="n">
        <v>0</v>
      </c>
      <c r="AF475" s="74" t="n">
        <v>0</v>
      </c>
      <c r="AG475" s="74" t="n">
        <v>0</v>
      </c>
      <c r="AH475" s="74" t="n">
        <v>0</v>
      </c>
      <c r="AI475" s="74" t="n">
        <v>0</v>
      </c>
      <c r="AJ475" s="74" t="n">
        <v>0</v>
      </c>
      <c r="AK475" s="74" t="n">
        <v>0</v>
      </c>
      <c r="AL475" s="74" t="n">
        <v>0</v>
      </c>
      <c r="AM475" s="74" t="n">
        <v>0</v>
      </c>
      <c r="AN475" s="74" t="n">
        <v>1955477.5912</v>
      </c>
      <c r="AO475" s="74" t="n">
        <v>218112.7275</v>
      </c>
      <c r="AP475" s="74" t="n">
        <v>420246.40402982</v>
      </c>
      <c r="AQ475" s="5" t="n">
        <f aca="false" ca="false" dt2D="false" dtr="false" t="normal">COUNTIF(AB475:AM475, "&gt;0")</f>
        <v>3</v>
      </c>
    </row>
    <row customHeight="true" ht="12.75" outlineLevel="0" r="476">
      <c r="A476" s="67" t="n">
        <f aca="false" ca="false" dt2D="false" dtr="false" t="normal">+A475+1</f>
        <v>463</v>
      </c>
      <c r="B476" s="67" t="n">
        <f aca="false" ca="false" dt2D="false" dtr="false" t="normal">+B475+1</f>
        <v>292</v>
      </c>
      <c r="C476" s="68" t="s">
        <v>588</v>
      </c>
      <c r="D476" s="67" t="s">
        <v>590</v>
      </c>
      <c r="E476" s="69" t="s">
        <v>68</v>
      </c>
      <c r="F476" s="70" t="s">
        <v>58</v>
      </c>
      <c r="G476" s="70" t="n">
        <v>5</v>
      </c>
      <c r="H476" s="70" t="n">
        <v>3</v>
      </c>
      <c r="I476" s="69" t="n">
        <v>2887.9</v>
      </c>
      <c r="J476" s="69" t="n">
        <v>2887.9</v>
      </c>
      <c r="K476" s="69" t="n">
        <v>0</v>
      </c>
      <c r="L476" s="71" t="n">
        <v>101</v>
      </c>
      <c r="M476" s="72" t="n">
        <v>21325379.88</v>
      </c>
      <c r="N476" s="72" t="n"/>
      <c r="O476" s="72" t="n">
        <v>593442.93</v>
      </c>
      <c r="P476" s="72" t="n">
        <v>0</v>
      </c>
      <c r="Q476" s="72" t="n">
        <v>1573781.67</v>
      </c>
      <c r="R476" s="72" t="n">
        <v>12007888.2</v>
      </c>
      <c r="S476" s="72" t="n">
        <v>7150267.08</v>
      </c>
      <c r="T476" s="69" t="n">
        <v>6506.22</v>
      </c>
      <c r="U476" s="69" t="n">
        <v>7384.39</v>
      </c>
      <c r="V476" s="70" t="n">
        <v>2026</v>
      </c>
      <c r="W476" s="74" t="n">
        <v>1233558.17</v>
      </c>
      <c r="X476" s="74" t="n">
        <f aca="false" ca="false" dt2D="false" dtr="false" t="normal">+(J476*11.55+K476*23.1)*12*0.85</f>
        <v>340223.49900000007</v>
      </c>
      <c r="Y476" s="74" t="n">
        <f aca="false" ca="false" dt2D="false" dtr="false" t="normal">+(J476*11.55+K476*23.1)*12*30</f>
        <v>12007888.200000001</v>
      </c>
      <c r="Z476" s="64" t="n"/>
      <c r="AA476" s="75" t="n">
        <f aca="false" ca="false" dt2D="false" dtr="false" t="normal">SUM(AB476:AP476)</f>
        <v>21325379.87785296</v>
      </c>
      <c r="AB476" s="74" t="n">
        <v>9823519.35</v>
      </c>
      <c r="AC476" s="74" t="n">
        <v>4331147.25</v>
      </c>
      <c r="AD476" s="74" t="n">
        <v>4634659.83</v>
      </c>
      <c r="AE476" s="74" t="n">
        <v>0</v>
      </c>
      <c r="AF476" s="74" t="n">
        <v>0</v>
      </c>
      <c r="AG476" s="74" t="n">
        <v>0</v>
      </c>
      <c r="AH476" s="74" t="n">
        <v>0</v>
      </c>
      <c r="AI476" s="74" t="n">
        <v>0</v>
      </c>
      <c r="AJ476" s="74" t="n">
        <v>0</v>
      </c>
      <c r="AK476" s="74" t="n">
        <v>0</v>
      </c>
      <c r="AL476" s="74" t="n">
        <v>0</v>
      </c>
      <c r="AM476" s="74" t="n">
        <v>0</v>
      </c>
      <c r="AN476" s="74" t="n">
        <v>1911915.1348</v>
      </c>
      <c r="AO476" s="74" t="n">
        <v>213253.7988</v>
      </c>
      <c r="AP476" s="74" t="n">
        <v>410884.51425296</v>
      </c>
      <c r="AQ476" s="5" t="n">
        <f aca="false" ca="false" dt2D="false" dtr="false" t="normal">COUNTIF(AB476:AM476, "&gt;0")</f>
        <v>3</v>
      </c>
    </row>
    <row customHeight="true" ht="12.75" outlineLevel="0" r="477">
      <c r="A477" s="67" t="n">
        <f aca="false" ca="false" dt2D="false" dtr="false" t="normal">+A476+1</f>
        <v>464</v>
      </c>
      <c r="B477" s="67" t="n">
        <f aca="false" ca="false" dt2D="false" dtr="false" t="normal">+B476+1</f>
        <v>293</v>
      </c>
      <c r="C477" s="68" t="s">
        <v>588</v>
      </c>
      <c r="D477" s="67" t="s">
        <v>591</v>
      </c>
      <c r="E477" s="69" t="s">
        <v>68</v>
      </c>
      <c r="F477" s="70" t="s">
        <v>58</v>
      </c>
      <c r="G477" s="70" t="n">
        <v>5</v>
      </c>
      <c r="H477" s="70" t="n">
        <v>3</v>
      </c>
      <c r="I477" s="69" t="n">
        <v>2850.5</v>
      </c>
      <c r="J477" s="69" t="n">
        <v>2850.5</v>
      </c>
      <c r="K477" s="69" t="n">
        <v>0</v>
      </c>
      <c r="L477" s="71" t="n">
        <v>110</v>
      </c>
      <c r="M477" s="72" t="n">
        <v>21049203.7</v>
      </c>
      <c r="N477" s="72" t="n"/>
      <c r="O477" s="72" t="n">
        <v>608843.56</v>
      </c>
      <c r="P477" s="72" t="n">
        <v>0</v>
      </c>
      <c r="Q477" s="72" t="n">
        <v>1300173.36</v>
      </c>
      <c r="R477" s="72" t="n">
        <v>11852379</v>
      </c>
      <c r="S477" s="72" t="n">
        <v>7287807.78</v>
      </c>
      <c r="T477" s="69" t="n">
        <v>6506.22</v>
      </c>
      <c r="U477" s="69" t="n">
        <v>7384.39</v>
      </c>
      <c r="V477" s="70" t="n">
        <v>2026</v>
      </c>
      <c r="W477" s="74" t="n">
        <v>964355.95</v>
      </c>
      <c r="X477" s="74" t="n">
        <f aca="false" ca="false" dt2D="false" dtr="false" t="normal">+(J477*11.55+K477*23.1)*12*0.85</f>
        <v>335817.405</v>
      </c>
      <c r="Y477" s="74" t="n">
        <f aca="false" ca="false" dt2D="false" dtr="false" t="normal">+(J477*11.55+K477*23.1)*12*30</f>
        <v>11852379.000000002</v>
      </c>
      <c r="Z477" s="64" t="n"/>
      <c r="AA477" s="75" t="n">
        <f aca="false" ca="false" dt2D="false" dtr="false" t="normal">SUM(AB477:AP477)</f>
        <v>21049203.697947122</v>
      </c>
      <c r="AB477" s="74" t="n">
        <v>9696299.01</v>
      </c>
      <c r="AC477" s="74" t="n">
        <v>4275056.36</v>
      </c>
      <c r="AD477" s="74" t="n">
        <v>4574638.26</v>
      </c>
      <c r="AE477" s="74" t="n">
        <v>0</v>
      </c>
      <c r="AF477" s="74" t="n">
        <v>0</v>
      </c>
      <c r="AG477" s="74" t="n">
        <v>0</v>
      </c>
      <c r="AH477" s="74" t="n">
        <v>0</v>
      </c>
      <c r="AI477" s="74" t="n">
        <v>0</v>
      </c>
      <c r="AJ477" s="74" t="n">
        <v>0</v>
      </c>
      <c r="AK477" s="74" t="n">
        <v>0</v>
      </c>
      <c r="AL477" s="74" t="n">
        <v>0</v>
      </c>
      <c r="AM477" s="74" t="n">
        <v>0</v>
      </c>
      <c r="AN477" s="74" t="n">
        <v>1887154.7122</v>
      </c>
      <c r="AO477" s="74" t="n">
        <v>210492.037</v>
      </c>
      <c r="AP477" s="74" t="n">
        <v>405563.31874712</v>
      </c>
      <c r="AQ477" s="5" t="n">
        <f aca="false" ca="false" dt2D="false" dtr="false" t="normal">COUNTIF(AB477:AM477, "&gt;0")</f>
        <v>3</v>
      </c>
    </row>
    <row customHeight="true" ht="12.75" outlineLevel="0" r="478">
      <c r="A478" s="67" t="n">
        <f aca="false" ca="false" dt2D="false" dtr="false" t="normal">+A477+1</f>
        <v>465</v>
      </c>
      <c r="B478" s="67" t="n">
        <f aca="false" ca="false" dt2D="false" dtr="false" t="normal">+B477+1</f>
        <v>294</v>
      </c>
      <c r="C478" s="68" t="s">
        <v>588</v>
      </c>
      <c r="D478" s="67" t="s">
        <v>592</v>
      </c>
      <c r="E478" s="69" t="s">
        <v>68</v>
      </c>
      <c r="F478" s="70" t="s">
        <v>58</v>
      </c>
      <c r="G478" s="70" t="n">
        <v>5</v>
      </c>
      <c r="H478" s="70" t="n">
        <v>3</v>
      </c>
      <c r="I478" s="69" t="n">
        <v>2886.3</v>
      </c>
      <c r="J478" s="69" t="n">
        <v>2886.3</v>
      </c>
      <c r="K478" s="69" t="n">
        <v>0</v>
      </c>
      <c r="L478" s="71" t="n">
        <v>103</v>
      </c>
      <c r="M478" s="72" t="n">
        <v>21313564.86</v>
      </c>
      <c r="N478" s="72" t="n"/>
      <c r="O478" s="72" t="n">
        <v>604711.4</v>
      </c>
      <c r="P478" s="72" t="n">
        <v>0</v>
      </c>
      <c r="Q478" s="72" t="n">
        <v>1450990.35</v>
      </c>
      <c r="R478" s="72" t="n">
        <v>12001235.4</v>
      </c>
      <c r="S478" s="72" t="n">
        <v>7256627.71</v>
      </c>
      <c r="T478" s="69" t="n">
        <v>6506.22</v>
      </c>
      <c r="U478" s="69" t="n">
        <v>7384.39</v>
      </c>
      <c r="V478" s="70" t="n">
        <v>2026</v>
      </c>
      <c r="W478" s="74" t="n">
        <v>1110955.35</v>
      </c>
      <c r="X478" s="74" t="n">
        <f aca="false" ca="false" dt2D="false" dtr="false" t="normal">+(J478*11.55+K478*23.1)*12*0.85</f>
        <v>340035.003</v>
      </c>
      <c r="Y478" s="74" t="n">
        <f aca="false" ca="false" dt2D="false" dtr="false" t="normal">+(J478*11.55+K478*23.1)*12*30</f>
        <v>12001235.400000002</v>
      </c>
      <c r="Z478" s="64" t="n"/>
      <c r="AA478" s="75" t="n">
        <f aca="false" ca="false" dt2D="false" dtr="false" t="normal">SUM(AB478:AP478)</f>
        <v>21313564.86270538</v>
      </c>
      <c r="AB478" s="74" t="n">
        <v>9818076.77</v>
      </c>
      <c r="AC478" s="74" t="n">
        <v>4328747.65</v>
      </c>
      <c r="AD478" s="74" t="n">
        <v>4632092.06</v>
      </c>
      <c r="AE478" s="74" t="n">
        <v>0</v>
      </c>
      <c r="AF478" s="74" t="n">
        <v>0</v>
      </c>
      <c r="AG478" s="74" t="n">
        <v>0</v>
      </c>
      <c r="AH478" s="74" t="n">
        <v>0</v>
      </c>
      <c r="AI478" s="74" t="n">
        <v>0</v>
      </c>
      <c r="AJ478" s="74" t="n">
        <v>0</v>
      </c>
      <c r="AK478" s="74" t="n">
        <v>0</v>
      </c>
      <c r="AL478" s="74" t="n">
        <v>0</v>
      </c>
      <c r="AM478" s="74" t="n">
        <v>0</v>
      </c>
      <c r="AN478" s="74" t="n">
        <v>1910855.8648</v>
      </c>
      <c r="AO478" s="74" t="n">
        <v>213135.6485</v>
      </c>
      <c r="AP478" s="74" t="n">
        <v>410656.86940538</v>
      </c>
      <c r="AQ478" s="5" t="n">
        <f aca="false" ca="false" dt2D="false" dtr="false" t="normal">COUNTIF(AB478:AM478, "&gt;0")</f>
        <v>3</v>
      </c>
    </row>
    <row customHeight="true" ht="12.75" outlineLevel="0" r="479">
      <c r="A479" s="67" t="n">
        <f aca="false" ca="false" dt2D="false" dtr="false" t="normal">+A478+1</f>
        <v>466</v>
      </c>
      <c r="B479" s="67" t="n">
        <f aca="false" ca="false" dt2D="false" dtr="false" t="normal">+B478+1</f>
        <v>295</v>
      </c>
      <c r="C479" s="68" t="s">
        <v>588</v>
      </c>
      <c r="D479" s="67" t="s">
        <v>593</v>
      </c>
      <c r="E479" s="69" t="s">
        <v>107</v>
      </c>
      <c r="F479" s="70" t="s">
        <v>58</v>
      </c>
      <c r="G479" s="70" t="n">
        <v>5</v>
      </c>
      <c r="H479" s="70" t="n">
        <v>3</v>
      </c>
      <c r="I479" s="69" t="n">
        <v>2882.6</v>
      </c>
      <c r="J479" s="69" t="n">
        <v>2882.6</v>
      </c>
      <c r="K479" s="69" t="n">
        <v>0</v>
      </c>
      <c r="L479" s="71" t="n">
        <v>106</v>
      </c>
      <c r="M479" s="72" t="n">
        <v>21286242.6</v>
      </c>
      <c r="N479" s="72" t="n"/>
      <c r="O479" s="72" t="n">
        <v>607115.14</v>
      </c>
      <c r="P479" s="72" t="n">
        <v>0</v>
      </c>
      <c r="Q479" s="72" t="n">
        <v>1431996.83</v>
      </c>
      <c r="R479" s="72" t="n">
        <v>11985850.8</v>
      </c>
      <c r="S479" s="72" t="n">
        <v>7261279.84</v>
      </c>
      <c r="T479" s="69" t="n">
        <v>6506.22</v>
      </c>
      <c r="U479" s="69" t="n">
        <v>7384.39</v>
      </c>
      <c r="V479" s="70" t="n">
        <v>2026</v>
      </c>
      <c r="W479" s="74" t="n">
        <v>1092397.72</v>
      </c>
      <c r="X479" s="74" t="n">
        <f aca="false" ca="false" dt2D="false" dtr="false" t="normal">+(J479*11.55+K479*23.1)*12*0.85</f>
        <v>339599.10599999997</v>
      </c>
      <c r="Y479" s="74" t="n">
        <f aca="false" ca="false" dt2D="false" dtr="false" t="normal">+(J479*11.55+K479*23.1)*12*30</f>
        <v>11985850.799999999</v>
      </c>
      <c r="Z479" s="64" t="n"/>
      <c r="AA479" s="75" t="n">
        <f aca="false" ca="false" dt2D="false" dtr="false" t="normal">SUM(AB479:AP479)</f>
        <v>21286242.601521302</v>
      </c>
      <c r="AB479" s="74" t="n">
        <v>9805490.8</v>
      </c>
      <c r="AC479" s="74" t="n">
        <v>4323198.54</v>
      </c>
      <c r="AD479" s="74" t="n">
        <v>4626154.09</v>
      </c>
      <c r="AE479" s="74" t="n">
        <v>0</v>
      </c>
      <c r="AF479" s="74" t="n">
        <v>0</v>
      </c>
      <c r="AG479" s="74" t="n">
        <v>0</v>
      </c>
      <c r="AH479" s="74" t="n">
        <v>0</v>
      </c>
      <c r="AI479" s="74" t="n">
        <v>0</v>
      </c>
      <c r="AJ479" s="74" t="n">
        <v>0</v>
      </c>
      <c r="AK479" s="74" t="n">
        <v>0</v>
      </c>
      <c r="AL479" s="74" t="n">
        <v>0</v>
      </c>
      <c r="AM479" s="74" t="n">
        <v>0</v>
      </c>
      <c r="AN479" s="74" t="n">
        <v>1908406.3044</v>
      </c>
      <c r="AO479" s="74" t="n">
        <v>212862.4261</v>
      </c>
      <c r="AP479" s="74" t="n">
        <v>410130.4410213</v>
      </c>
      <c r="AQ479" s="5" t="n">
        <f aca="false" ca="false" dt2D="false" dtr="false" t="normal">COUNTIF(AB479:AM479, "&gt;0")</f>
        <v>3</v>
      </c>
    </row>
    <row customHeight="true" ht="12.75" outlineLevel="0" r="480">
      <c r="A480" s="67" t="n">
        <f aca="false" ca="false" dt2D="false" dtr="false" t="normal">+A479+1</f>
        <v>467</v>
      </c>
      <c r="B480" s="67" t="n">
        <f aca="false" ca="false" dt2D="false" dtr="false" t="normal">+B479+1</f>
        <v>296</v>
      </c>
      <c r="C480" s="68" t="s">
        <v>594</v>
      </c>
      <c r="D480" s="67" t="s">
        <v>595</v>
      </c>
      <c r="E480" s="69" t="s">
        <v>186</v>
      </c>
      <c r="F480" s="70" t="s">
        <v>58</v>
      </c>
      <c r="G480" s="70" t="n">
        <v>2</v>
      </c>
      <c r="H480" s="70" t="n">
        <v>2</v>
      </c>
      <c r="I480" s="69" t="n">
        <v>967.4</v>
      </c>
      <c r="J480" s="69" t="n">
        <v>967.4</v>
      </c>
      <c r="K480" s="69" t="n">
        <v>0</v>
      </c>
      <c r="L480" s="71" t="n">
        <v>59</v>
      </c>
      <c r="M480" s="72" t="n">
        <v>701123.15</v>
      </c>
      <c r="N480" s="72" t="n"/>
      <c r="O480" s="72" t="n">
        <v>0</v>
      </c>
      <c r="P480" s="72" t="n">
        <v>0</v>
      </c>
      <c r="Q480" s="72" t="n">
        <v>701123.15</v>
      </c>
      <c r="R480" s="72" t="n">
        <v>0</v>
      </c>
      <c r="S480" s="72" t="n">
        <v>0</v>
      </c>
      <c r="T480" s="69" t="n">
        <v>489.38</v>
      </c>
      <c r="U480" s="69" t="n">
        <v>724.75</v>
      </c>
      <c r="V480" s="70" t="n">
        <v>2026</v>
      </c>
      <c r="W480" s="74" t="n">
        <v>584187.41</v>
      </c>
      <c r="X480" s="74" t="n">
        <f aca="false" ca="false" dt2D="false" dtr="false" t="normal">+(J480*11.55+K480*23.1)*12*0.85</f>
        <v>113969.39400000001</v>
      </c>
      <c r="Y480" s="74" t="n">
        <f aca="false" ca="false" dt2D="false" dtr="false" t="normal">+(J480*11.55+K480*23.1)*12*30</f>
        <v>4022449.2</v>
      </c>
      <c r="Z480" s="64" t="n"/>
      <c r="AA480" s="74" t="n">
        <f aca="false" ca="false" dt2D="false" dtr="false" t="normal">SUM(AB480:AP480)</f>
        <v>701123.1509329</v>
      </c>
      <c r="AB480" s="74" t="n">
        <v>0</v>
      </c>
      <c r="AC480" s="74" t="n">
        <v>0</v>
      </c>
      <c r="AD480" s="74" t="n">
        <v>0</v>
      </c>
      <c r="AE480" s="74" t="n">
        <v>0</v>
      </c>
      <c r="AF480" s="74" t="n">
        <v>473422.19</v>
      </c>
      <c r="AG480" s="74" t="n">
        <v>0</v>
      </c>
      <c r="AH480" s="74" t="n">
        <v>0</v>
      </c>
      <c r="AI480" s="74" t="n">
        <v>0</v>
      </c>
      <c r="AJ480" s="74" t="n">
        <v>0</v>
      </c>
      <c r="AK480" s="74" t="n">
        <v>0</v>
      </c>
      <c r="AL480" s="74" t="n">
        <v>0</v>
      </c>
      <c r="AM480" s="74" t="n">
        <v>0</v>
      </c>
      <c r="AN480" s="74" t="n">
        <v>210336.945</v>
      </c>
      <c r="AO480" s="74" t="n">
        <v>7011.2315</v>
      </c>
      <c r="AP480" s="74" t="n">
        <v>10352.7844329</v>
      </c>
      <c r="AQ480" s="5" t="n">
        <f aca="false" ca="false" dt2D="false" dtr="false" t="normal">COUNTIF(AB480:AM480, "&gt;0")</f>
        <v>1</v>
      </c>
    </row>
    <row customHeight="true" ht="12.75" outlineLevel="0" r="481">
      <c r="A481" s="67" t="n">
        <f aca="false" ca="false" dt2D="false" dtr="false" t="normal">+A480+1</f>
        <v>468</v>
      </c>
      <c r="B481" s="67" t="n">
        <f aca="false" ca="false" dt2D="false" dtr="false" t="normal">+B480+1</f>
        <v>297</v>
      </c>
      <c r="C481" s="68" t="s">
        <v>594</v>
      </c>
      <c r="D481" s="67" t="s">
        <v>596</v>
      </c>
      <c r="E481" s="69" t="s">
        <v>61</v>
      </c>
      <c r="F481" s="70" t="s">
        <v>58</v>
      </c>
      <c r="G481" s="70" t="n">
        <v>2</v>
      </c>
      <c r="H481" s="70" t="n">
        <v>2</v>
      </c>
      <c r="I481" s="69" t="n">
        <v>978.3</v>
      </c>
      <c r="J481" s="69" t="n">
        <v>978.3</v>
      </c>
      <c r="K481" s="69" t="n">
        <v>0</v>
      </c>
      <c r="L481" s="71" t="n">
        <v>43</v>
      </c>
      <c r="M481" s="72" t="n">
        <v>11739688.05</v>
      </c>
      <c r="N481" s="72" t="n"/>
      <c r="O481" s="72" t="n">
        <v>576707.85</v>
      </c>
      <c r="P481" s="72" t="n">
        <v>0</v>
      </c>
      <c r="Q481" s="72" t="n">
        <v>115253.52</v>
      </c>
      <c r="R481" s="72" t="n">
        <v>4032587.49</v>
      </c>
      <c r="S481" s="72" t="n">
        <v>7015139.19</v>
      </c>
      <c r="T481" s="69" t="n">
        <v>10568.96</v>
      </c>
      <c r="U481" s="69" t="n">
        <v>12000.09</v>
      </c>
      <c r="V481" s="70" t="n">
        <v>2026</v>
      </c>
      <c r="W481" s="77" t="n"/>
      <c r="X481" s="74" t="n">
        <f aca="false" ca="false" dt2D="false" dtr="false" t="normal">+(J481*11.55+K481*23.1)*12*0.85</f>
        <v>115253.523</v>
      </c>
      <c r="Y481" s="77" t="e">
        <f aca="false" ca="false" dt2D="false" dtr="false" t="normal">+(J481*11.55+K481*23.1)*12*30-'[4]Приложение №1'!$S$172</f>
        <v>#REF!</v>
      </c>
      <c r="Z481" s="64" t="n"/>
      <c r="AA481" s="75" t="n">
        <f aca="false" ca="false" dt2D="false" dtr="false" t="normal">SUM(AB481:AP481)</f>
        <v>11739688.046843</v>
      </c>
      <c r="AB481" s="74" t="n">
        <v>0</v>
      </c>
      <c r="AC481" s="74" t="n">
        <v>0</v>
      </c>
      <c r="AD481" s="74" t="n">
        <v>0</v>
      </c>
      <c r="AE481" s="74" t="n">
        <v>0</v>
      </c>
      <c r="AF481" s="74" t="n">
        <v>0</v>
      </c>
      <c r="AG481" s="74" t="n">
        <v>0</v>
      </c>
      <c r="AH481" s="74" t="n">
        <v>0</v>
      </c>
      <c r="AI481" s="74" t="n">
        <v>0</v>
      </c>
      <c r="AJ481" s="74" t="n">
        <v>10339612.85</v>
      </c>
      <c r="AK481" s="74" t="n">
        <v>0</v>
      </c>
      <c r="AL481" s="74" t="n">
        <v>0</v>
      </c>
      <c r="AM481" s="74" t="n">
        <v>0</v>
      </c>
      <c r="AN481" s="74" t="n">
        <v>1056571.9245</v>
      </c>
      <c r="AO481" s="74" t="n">
        <v>117396.8805</v>
      </c>
      <c r="AP481" s="74" t="n">
        <v>226106.391843</v>
      </c>
      <c r="AQ481" s="5" t="n">
        <f aca="false" ca="false" dt2D="false" dtr="false" t="normal">COUNTIF(AB481:AM481, "&gt;0")</f>
        <v>1</v>
      </c>
    </row>
    <row customHeight="true" ht="12.75" outlineLevel="0" r="482">
      <c r="A482" s="67" t="n">
        <f aca="false" ca="false" dt2D="false" dtr="false" t="normal">+A481+1</f>
        <v>469</v>
      </c>
      <c r="B482" s="67" t="n">
        <f aca="false" ca="false" dt2D="false" dtr="false" t="normal">+B481+1</f>
        <v>298</v>
      </c>
      <c r="C482" s="68" t="s">
        <v>594</v>
      </c>
      <c r="D482" s="67" t="s">
        <v>597</v>
      </c>
      <c r="E482" s="69" t="s">
        <v>114</v>
      </c>
      <c r="F482" s="70" t="s">
        <v>58</v>
      </c>
      <c r="G482" s="70" t="n">
        <v>4</v>
      </c>
      <c r="H482" s="70" t="n">
        <v>4</v>
      </c>
      <c r="I482" s="69" t="n">
        <v>2649.3</v>
      </c>
      <c r="J482" s="69" t="n">
        <v>2649.3</v>
      </c>
      <c r="K482" s="69" t="n">
        <v>0</v>
      </c>
      <c r="L482" s="71" t="n">
        <v>193</v>
      </c>
      <c r="M482" s="72" t="n">
        <v>18669299.18</v>
      </c>
      <c r="N482" s="72" t="n"/>
      <c r="O482" s="72" t="n">
        <v>444567.52</v>
      </c>
      <c r="P482" s="72" t="n">
        <v>0</v>
      </c>
      <c r="Q482" s="72" t="n">
        <v>1870588.43</v>
      </c>
      <c r="R482" s="72" t="n">
        <v>11015789.4</v>
      </c>
      <c r="S482" s="72" t="n">
        <v>5338353.83</v>
      </c>
      <c r="T482" s="69" t="n">
        <v>6032.89</v>
      </c>
      <c r="U482" s="69" t="n">
        <v>7046.88</v>
      </c>
      <c r="V482" s="70" t="n">
        <v>2026</v>
      </c>
      <c r="W482" s="74" t="n">
        <v>1558474.4</v>
      </c>
      <c r="X482" s="74" t="n">
        <f aca="false" ca="false" dt2D="false" dtr="false" t="normal">+(J482*11.55+K482*23.1)*12*0.85</f>
        <v>312114.03300000005</v>
      </c>
      <c r="Y482" s="74" t="n">
        <f aca="false" ca="false" dt2D="false" dtr="false" t="normal">+(J482*11.55+K482*23.1)*12*30</f>
        <v>11015789.4</v>
      </c>
      <c r="Z482" s="64" t="n"/>
      <c r="AA482" s="74" t="n">
        <f aca="false" ca="false" dt2D="false" dtr="false" t="normal">SUM(AB482:AP482)</f>
        <v>18669299.182392064</v>
      </c>
      <c r="AB482" s="74" t="n">
        <v>5865759.95</v>
      </c>
      <c r="AC482" s="74" t="n">
        <v>3151079.83</v>
      </c>
      <c r="AD482" s="74" t="n">
        <v>3330966.18</v>
      </c>
      <c r="AE482" s="74" t="n">
        <v>2539827.84</v>
      </c>
      <c r="AF482" s="74" t="n">
        <v>1095306.12</v>
      </c>
      <c r="AG482" s="74" t="n">
        <v>0</v>
      </c>
      <c r="AH482" s="74" t="n">
        <v>0</v>
      </c>
      <c r="AI482" s="74" t="n">
        <v>0</v>
      </c>
      <c r="AJ482" s="74" t="n">
        <v>0</v>
      </c>
      <c r="AK482" s="74" t="n">
        <v>0</v>
      </c>
      <c r="AL482" s="74" t="n">
        <v>0</v>
      </c>
      <c r="AM482" s="74" t="n">
        <v>0</v>
      </c>
      <c r="AN482" s="74" t="n">
        <v>2150151.7452</v>
      </c>
      <c r="AO482" s="74" t="n">
        <v>186692.9919</v>
      </c>
      <c r="AP482" s="74" t="n">
        <v>349514.52529206</v>
      </c>
      <c r="AQ482" s="5" t="n">
        <f aca="false" ca="false" dt2D="false" dtr="false" t="normal">COUNTIF(AB482:AM482, "&gt;0")</f>
        <v>5</v>
      </c>
    </row>
    <row customHeight="true" ht="12.75" outlineLevel="0" r="483">
      <c r="A483" s="67" t="n">
        <f aca="false" ca="false" dt2D="false" dtr="false" t="normal">+A482+1</f>
        <v>470</v>
      </c>
      <c r="B483" s="67" t="n">
        <f aca="false" ca="false" dt2D="false" dtr="false" t="normal">+B482+1</f>
        <v>299</v>
      </c>
      <c r="C483" s="68" t="s">
        <v>594</v>
      </c>
      <c r="D483" s="67" t="s">
        <v>598</v>
      </c>
      <c r="E483" s="69" t="s">
        <v>136</v>
      </c>
      <c r="F483" s="70" t="s">
        <v>58</v>
      </c>
      <c r="G483" s="70" t="n">
        <v>4</v>
      </c>
      <c r="H483" s="70" t="n">
        <v>2</v>
      </c>
      <c r="I483" s="69" t="n">
        <v>1783.1</v>
      </c>
      <c r="J483" s="69" t="n">
        <v>1783.1</v>
      </c>
      <c r="K483" s="69" t="n">
        <v>0</v>
      </c>
      <c r="L483" s="71" t="n">
        <v>77</v>
      </c>
      <c r="M483" s="72" t="n">
        <v>5678602.91</v>
      </c>
      <c r="N483" s="72" t="n"/>
      <c r="O483" s="72" t="n">
        <v>0</v>
      </c>
      <c r="P483" s="72" t="n">
        <v>0</v>
      </c>
      <c r="Q483" s="72" t="n">
        <v>1212847.16</v>
      </c>
      <c r="R483" s="72" t="n">
        <v>4465755.75</v>
      </c>
      <c r="S483" s="72" t="n">
        <v>0</v>
      </c>
      <c r="T483" s="69" t="n">
        <v>2773.71</v>
      </c>
      <c r="U483" s="69" t="n">
        <v>3184.68</v>
      </c>
      <c r="V483" s="70" t="n">
        <v>2026</v>
      </c>
      <c r="W483" s="74" t="n">
        <v>1002780.15</v>
      </c>
      <c r="X483" s="74" t="n">
        <f aca="false" ca="false" dt2D="false" dtr="false" t="normal">+(J483*11.55+K483*23.1)*12*0.85</f>
        <v>210067.011</v>
      </c>
      <c r="Y483" s="74" t="n">
        <f aca="false" ca="false" dt2D="false" dtr="false" t="normal">+(J483*11.55+K483*23.1)*12*30</f>
        <v>7414129.8</v>
      </c>
      <c r="Z483" s="64" t="n"/>
      <c r="AA483" s="74" t="n">
        <f aca="false" ca="false" dt2D="false" dtr="false" t="normal">SUM(AB483:AP483)</f>
        <v>5678602.91112386</v>
      </c>
      <c r="AB483" s="74" t="n">
        <v>0</v>
      </c>
      <c r="AC483" s="74" t="n">
        <v>0</v>
      </c>
      <c r="AD483" s="74" t="n">
        <v>0</v>
      </c>
      <c r="AE483" s="74" t="n">
        <v>0</v>
      </c>
      <c r="AF483" s="74" t="n">
        <v>0</v>
      </c>
      <c r="AG483" s="74" t="n">
        <v>0</v>
      </c>
      <c r="AH483" s="74" t="n">
        <v>0</v>
      </c>
      <c r="AI483" s="74" t="n">
        <v>0</v>
      </c>
      <c r="AJ483" s="74" t="n">
        <v>0</v>
      </c>
      <c r="AK483" s="74" t="n">
        <v>0</v>
      </c>
      <c r="AL483" s="74" t="n">
        <v>0</v>
      </c>
      <c r="AM483" s="74" t="n">
        <v>4945801.92</v>
      </c>
      <c r="AN483" s="74" t="n">
        <v>567860.291</v>
      </c>
      <c r="AO483" s="74" t="n">
        <v>56786.0291</v>
      </c>
      <c r="AP483" s="74" t="n">
        <v>108154.67102386</v>
      </c>
      <c r="AQ483" s="5" t="n">
        <f aca="false" ca="false" dt2D="false" dtr="false" t="normal">COUNTIF(AB483:AM483, "&gt;0")</f>
        <v>1</v>
      </c>
    </row>
    <row customHeight="true" ht="12.75" outlineLevel="0" r="484">
      <c r="A484" s="67" t="n">
        <f aca="false" ca="false" dt2D="false" dtr="false" t="normal">+A483+1</f>
        <v>471</v>
      </c>
      <c r="B484" s="67" t="n">
        <f aca="false" ca="false" dt2D="false" dtr="false" t="normal">+B483+1</f>
        <v>300</v>
      </c>
      <c r="C484" s="68" t="s">
        <v>599</v>
      </c>
      <c r="D484" s="67" t="s">
        <v>600</v>
      </c>
      <c r="E484" s="69" t="s">
        <v>107</v>
      </c>
      <c r="F484" s="70" t="s">
        <v>58</v>
      </c>
      <c r="G484" s="70" t="n">
        <v>4</v>
      </c>
      <c r="H484" s="70" t="n">
        <v>2</v>
      </c>
      <c r="I484" s="69" t="n">
        <v>1348.1</v>
      </c>
      <c r="J484" s="69" t="n">
        <v>1348.1</v>
      </c>
      <c r="K484" s="69" t="n">
        <v>0</v>
      </c>
      <c r="L484" s="71" t="n">
        <v>46</v>
      </c>
      <c r="M484" s="72" t="n">
        <v>5360045.6</v>
      </c>
      <c r="N484" s="72" t="n"/>
      <c r="O484" s="72" t="n">
        <v>398614.43</v>
      </c>
      <c r="P484" s="72" t="n">
        <v>0</v>
      </c>
      <c r="Q484" s="72" t="n">
        <v>158819.66</v>
      </c>
      <c r="R484" s="72" t="n">
        <v>402351.14</v>
      </c>
      <c r="S484" s="72" t="n">
        <v>4400260.38</v>
      </c>
      <c r="T484" s="69" t="n">
        <v>3479.83</v>
      </c>
      <c r="U484" s="69" t="n">
        <v>3976</v>
      </c>
      <c r="V484" s="70" t="n">
        <v>2026</v>
      </c>
      <c r="W484" s="77" t="n"/>
      <c r="X484" s="74" t="n">
        <f aca="false" ca="false" dt2D="false" dtr="false" t="normal">+(J484*11.55+K484*23.1)*12*0.85</f>
        <v>158819.661</v>
      </c>
      <c r="Y484" s="77" t="e">
        <f aca="false" ca="false" dt2D="false" dtr="false" t="normal">+(J484*11.55+K484*23.1)*12*30-'[4]Приложение №1'!$S$480-'[4]Приложение №1'!$S$823</f>
        <v>#REF!</v>
      </c>
      <c r="Z484" s="64" t="n"/>
      <c r="AA484" s="74" t="n">
        <f aca="false" ca="false" dt2D="false" dtr="false" t="normal">SUM(AB484:AP484)</f>
        <v>5360045.6005862</v>
      </c>
      <c r="AB484" s="74" t="n">
        <v>3279095.14</v>
      </c>
      <c r="AC484" s="74" t="n">
        <v>0</v>
      </c>
      <c r="AD484" s="74" t="n">
        <v>0</v>
      </c>
      <c r="AE484" s="74" t="n">
        <v>1412067.86</v>
      </c>
      <c r="AF484" s="74" t="n">
        <v>0</v>
      </c>
      <c r="AG484" s="74" t="n">
        <v>0</v>
      </c>
      <c r="AH484" s="74" t="n">
        <v>0</v>
      </c>
      <c r="AI484" s="74" t="n">
        <v>0</v>
      </c>
      <c r="AJ484" s="74" t="n">
        <v>0</v>
      </c>
      <c r="AK484" s="74" t="n">
        <v>0</v>
      </c>
      <c r="AL484" s="74" t="n">
        <v>0</v>
      </c>
      <c r="AM484" s="74" t="n">
        <v>0</v>
      </c>
      <c r="AN484" s="74" t="n">
        <v>512695.911</v>
      </c>
      <c r="AO484" s="74" t="n">
        <v>53600.456</v>
      </c>
      <c r="AP484" s="74" t="n">
        <v>102586.2335862</v>
      </c>
      <c r="AQ484" s="5" t="n">
        <f aca="false" ca="false" dt2D="false" dtr="false" t="normal">COUNTIF(AB484:AM484, "&gt;0")</f>
        <v>2</v>
      </c>
    </row>
    <row customHeight="true" ht="12.75" outlineLevel="0" r="485">
      <c r="A485" s="67" t="n">
        <f aca="false" ca="false" dt2D="false" dtr="false" t="normal">+A484+1</f>
        <v>472</v>
      </c>
      <c r="B485" s="67" t="n">
        <f aca="false" ca="false" dt2D="false" dtr="false" t="normal">+B484+1</f>
        <v>301</v>
      </c>
      <c r="C485" s="68" t="s">
        <v>599</v>
      </c>
      <c r="D485" s="67" t="s">
        <v>601</v>
      </c>
      <c r="E485" s="69" t="s">
        <v>83</v>
      </c>
      <c r="F485" s="70" t="s">
        <v>58</v>
      </c>
      <c r="G485" s="70" t="n">
        <v>3</v>
      </c>
      <c r="H485" s="70" t="n">
        <v>1</v>
      </c>
      <c r="I485" s="69" t="n">
        <v>730.3</v>
      </c>
      <c r="J485" s="69" t="n">
        <v>730.3</v>
      </c>
      <c r="K485" s="69" t="n">
        <v>0</v>
      </c>
      <c r="L485" s="71" t="n">
        <v>20</v>
      </c>
      <c r="M485" s="72" t="n">
        <v>11423907.63</v>
      </c>
      <c r="N485" s="72" t="n"/>
      <c r="O485" s="72" t="n">
        <v>868918.02</v>
      </c>
      <c r="P485" s="72" t="n">
        <v>0</v>
      </c>
      <c r="Q485" s="72" t="n">
        <v>86036.64</v>
      </c>
      <c r="R485" s="72" t="n">
        <v>1222386.12</v>
      </c>
      <c r="S485" s="72" t="n">
        <v>9246566.85</v>
      </c>
      <c r="T485" s="69" t="n">
        <v>13714.11</v>
      </c>
      <c r="U485" s="69" t="n">
        <v>15642.76</v>
      </c>
      <c r="V485" s="70" t="n">
        <v>2026</v>
      </c>
      <c r="W485" s="77" t="n"/>
      <c r="X485" s="74" t="n">
        <f aca="false" ca="false" dt2D="false" dtr="false" t="normal">+(J485*11.55+K485*23.1)*12*0.85</f>
        <v>86036.643</v>
      </c>
      <c r="Y485" s="77" t="e">
        <f aca="false" ca="false" dt2D="false" dtr="false" t="normal">+(J485*11.55+K485*23.1)*12*30-'[1]Приложение №1'!$S$280-'[4]Приложение №1'!$S$822</f>
        <v>#REF!</v>
      </c>
      <c r="Z485" s="64" t="n"/>
      <c r="AA485" s="74" t="n">
        <f aca="false" ca="false" dt2D="false" dtr="false" t="normal">SUM(AB485:AP485)</f>
        <v>11423907.633689862</v>
      </c>
      <c r="AB485" s="74" t="n">
        <v>2990229.99</v>
      </c>
      <c r="AC485" s="74" t="n">
        <v>0</v>
      </c>
      <c r="AD485" s="74" t="n">
        <v>0</v>
      </c>
      <c r="AE485" s="74" t="n">
        <v>0</v>
      </c>
      <c r="AF485" s="74" t="n">
        <v>0</v>
      </c>
      <c r="AG485" s="74" t="n">
        <v>0</v>
      </c>
      <c r="AH485" s="74" t="n">
        <v>0</v>
      </c>
      <c r="AI485" s="74" t="n">
        <v>0</v>
      </c>
      <c r="AJ485" s="74" t="n">
        <v>0</v>
      </c>
      <c r="AK485" s="74" t="n">
        <v>0</v>
      </c>
      <c r="AL485" s="74" t="n">
        <v>7025187.4</v>
      </c>
      <c r="AM485" s="74" t="n">
        <v>0</v>
      </c>
      <c r="AN485" s="74" t="n">
        <v>1075234.2738</v>
      </c>
      <c r="AO485" s="74" t="n">
        <v>114239.0763</v>
      </c>
      <c r="AP485" s="74" t="n">
        <v>219016.89358986</v>
      </c>
      <c r="AQ485" s="5" t="n">
        <f aca="false" ca="false" dt2D="false" dtr="false" t="normal">COUNTIF(AB485:AM485, "&gt;0")</f>
        <v>2</v>
      </c>
    </row>
    <row outlineLevel="0" r="486">
      <c r="A486" s="67" t="n">
        <f aca="false" ca="false" dt2D="false" dtr="false" t="normal">+A485+1</f>
        <v>473</v>
      </c>
      <c r="B486" s="67" t="n">
        <f aca="false" ca="false" dt2D="false" dtr="false" t="normal">+B485+1</f>
        <v>302</v>
      </c>
      <c r="C486" s="68" t="s">
        <v>599</v>
      </c>
      <c r="D486" s="67" t="s">
        <v>602</v>
      </c>
      <c r="E486" s="69" t="s">
        <v>76</v>
      </c>
      <c r="F486" s="70" t="s">
        <v>58</v>
      </c>
      <c r="G486" s="70" t="n">
        <v>5</v>
      </c>
      <c r="H486" s="70" t="n">
        <v>3</v>
      </c>
      <c r="I486" s="69" t="n">
        <v>2949.9</v>
      </c>
      <c r="J486" s="69" t="n">
        <v>2949.9</v>
      </c>
      <c r="K486" s="69" t="n">
        <v>0</v>
      </c>
      <c r="L486" s="71" t="n">
        <v>91</v>
      </c>
      <c r="M486" s="72" t="n">
        <v>3671445.54</v>
      </c>
      <c r="N486" s="72" t="n"/>
      <c r="O486" s="72" t="n">
        <v>1059380.43</v>
      </c>
      <c r="P486" s="72" t="n">
        <v>0</v>
      </c>
      <c r="Q486" s="72" t="n">
        <v>347527.72</v>
      </c>
      <c r="R486" s="72" t="n">
        <v>1659722.2</v>
      </c>
      <c r="S486" s="72" t="n">
        <v>604815.19</v>
      </c>
      <c r="T486" s="69" t="n">
        <v>1047.45</v>
      </c>
      <c r="U486" s="69" t="n">
        <v>1244.6</v>
      </c>
      <c r="V486" s="70" t="n">
        <v>2026</v>
      </c>
      <c r="W486" s="77" t="n"/>
      <c r="X486" s="74" t="n">
        <f aca="false" ca="false" dt2D="false" dtr="false" t="normal">+(J486*11.55+K486*23.1)*12*0.85</f>
        <v>347527.719</v>
      </c>
      <c r="Y486" s="77" t="e">
        <f aca="false" ca="false" dt2D="false" dtr="false" t="normal">+(J486*11.55+K486*23.1)*12*30-'[4]Приложение №1'!$S$357-'[4]Приложение №1'!$S$825</f>
        <v>#REF!</v>
      </c>
      <c r="Z486" s="64" t="n"/>
      <c r="AA486" s="78" t="n">
        <f aca="false" ca="false" dt2D="false" dtr="false" t="normal">SUM(AB486:AP486)</f>
        <v>3671445.5393181597</v>
      </c>
      <c r="AB486" s="74" t="n">
        <v>0</v>
      </c>
      <c r="AC486" s="74" t="n">
        <v>0</v>
      </c>
      <c r="AD486" s="74" t="n">
        <v>0</v>
      </c>
      <c r="AE486" s="74" t="n">
        <v>3089873.88</v>
      </c>
      <c r="AF486" s="74" t="n">
        <v>0</v>
      </c>
      <c r="AG486" s="74" t="n">
        <v>0</v>
      </c>
      <c r="AH486" s="74" t="n">
        <v>0</v>
      </c>
      <c r="AI486" s="74" t="n">
        <v>0</v>
      </c>
      <c r="AJ486" s="74" t="n">
        <v>0</v>
      </c>
      <c r="AK486" s="74" t="n">
        <v>0</v>
      </c>
      <c r="AL486" s="74" t="n">
        <v>0</v>
      </c>
      <c r="AM486" s="74" t="n">
        <v>0</v>
      </c>
      <c r="AN486" s="74" t="n">
        <v>477287.9202</v>
      </c>
      <c r="AO486" s="74" t="n">
        <v>36714.4554</v>
      </c>
      <c r="AP486" s="74" t="n">
        <v>67569.28371816</v>
      </c>
      <c r="AQ486" s="5" t="n">
        <f aca="false" ca="false" dt2D="false" dtr="false" t="normal">COUNTIF(AB486:AM486, "&gt;0")</f>
        <v>1</v>
      </c>
      <c r="AR486" s="85" t="n"/>
      <c r="AS486" s="85" t="n"/>
    </row>
    <row customHeight="true" ht="12.75" outlineLevel="0" r="487">
      <c r="A487" s="67" t="n">
        <f aca="false" ca="false" dt2D="false" dtr="false" t="normal">+A486+1</f>
        <v>474</v>
      </c>
      <c r="B487" s="67" t="n">
        <f aca="false" ca="false" dt2D="false" dtr="false" t="normal">+B486+1</f>
        <v>303</v>
      </c>
      <c r="C487" s="68" t="s">
        <v>599</v>
      </c>
      <c r="D487" s="67" t="s">
        <v>603</v>
      </c>
      <c r="E487" s="69" t="s">
        <v>124</v>
      </c>
      <c r="F487" s="70" t="s">
        <v>58</v>
      </c>
      <c r="G487" s="70" t="n">
        <v>5</v>
      </c>
      <c r="H487" s="70" t="n">
        <v>3</v>
      </c>
      <c r="I487" s="69" t="n">
        <v>2966.3</v>
      </c>
      <c r="J487" s="69" t="n">
        <v>2966.3</v>
      </c>
      <c r="K487" s="69" t="n">
        <v>0</v>
      </c>
      <c r="L487" s="71" t="n">
        <v>107</v>
      </c>
      <c r="M487" s="72" t="n">
        <v>3691856.98</v>
      </c>
      <c r="N487" s="72" t="n"/>
      <c r="O487" s="72" t="n">
        <v>0</v>
      </c>
      <c r="P487" s="72" t="n">
        <v>0</v>
      </c>
      <c r="Q487" s="72" t="n">
        <v>2081968.4</v>
      </c>
      <c r="R487" s="72" t="n">
        <v>1609888.58</v>
      </c>
      <c r="S487" s="72" t="n">
        <v>0</v>
      </c>
      <c r="T487" s="69" t="n">
        <v>1047.45</v>
      </c>
      <c r="U487" s="69" t="n">
        <v>1244.6</v>
      </c>
      <c r="V487" s="70" t="n">
        <v>2026</v>
      </c>
      <c r="W487" s="74" t="n">
        <v>1732508.6</v>
      </c>
      <c r="X487" s="74" t="n">
        <f aca="false" ca="false" dt2D="false" dtr="false" t="normal">+(J487*11.55+K487*23.1)*12*0.85</f>
        <v>349459.803</v>
      </c>
      <c r="Y487" s="74" t="n">
        <f aca="false" ca="false" dt2D="false" dtr="false" t="normal">+(J487*11.55+K487*23.1)*12*30</f>
        <v>12333875.400000002</v>
      </c>
      <c r="Z487" s="64" t="n"/>
      <c r="AA487" s="78" t="n">
        <f aca="false" ca="false" dt2D="false" dtr="false" t="normal">SUM(AB487:AP487)</f>
        <v>3691856.98305992</v>
      </c>
      <c r="AB487" s="74" t="n">
        <v>0</v>
      </c>
      <c r="AC487" s="74" t="n">
        <v>0</v>
      </c>
      <c r="AD487" s="74" t="n">
        <v>0</v>
      </c>
      <c r="AE487" s="74" t="n">
        <v>3107052.07</v>
      </c>
      <c r="AF487" s="74" t="n">
        <v>0</v>
      </c>
      <c r="AG487" s="74" t="n">
        <v>0</v>
      </c>
      <c r="AH487" s="74" t="n">
        <v>0</v>
      </c>
      <c r="AI487" s="74" t="n">
        <v>0</v>
      </c>
      <c r="AJ487" s="74" t="n">
        <v>0</v>
      </c>
      <c r="AK487" s="74" t="n">
        <v>0</v>
      </c>
      <c r="AL487" s="74" t="n">
        <v>0</v>
      </c>
      <c r="AM487" s="74" t="n">
        <v>0</v>
      </c>
      <c r="AN487" s="74" t="n">
        <v>479941.4074</v>
      </c>
      <c r="AO487" s="74" t="n">
        <v>36918.5698</v>
      </c>
      <c r="AP487" s="74" t="n">
        <v>67944.93585992</v>
      </c>
      <c r="AQ487" s="5" t="n">
        <f aca="false" ca="false" dt2D="false" dtr="false" t="normal">COUNTIF(AB487:AM487, "&gt;0")</f>
        <v>1</v>
      </c>
      <c r="AR487" s="85" t="n"/>
      <c r="AS487" s="85" t="n"/>
    </row>
    <row customHeight="true" ht="12.75" outlineLevel="0" r="488">
      <c r="A488" s="67" t="n">
        <f aca="false" ca="false" dt2D="false" dtr="false" t="normal">+A487+1</f>
        <v>475</v>
      </c>
      <c r="B488" s="67" t="n">
        <f aca="false" ca="false" dt2D="false" dtr="false" t="normal">+B487+1</f>
        <v>304</v>
      </c>
      <c r="C488" s="68" t="s">
        <v>257</v>
      </c>
      <c r="D488" s="67" t="s">
        <v>604</v>
      </c>
      <c r="E488" s="69" t="s">
        <v>66</v>
      </c>
      <c r="F488" s="70" t="s">
        <v>58</v>
      </c>
      <c r="G488" s="70" t="n">
        <v>4</v>
      </c>
      <c r="H488" s="70" t="n">
        <v>4</v>
      </c>
      <c r="I488" s="69" t="n">
        <v>2715.2</v>
      </c>
      <c r="J488" s="69" t="n">
        <v>2715.2</v>
      </c>
      <c r="K488" s="69" t="n">
        <v>0</v>
      </c>
      <c r="L488" s="71" t="n">
        <v>134</v>
      </c>
      <c r="M488" s="72" t="n">
        <v>20902044.02</v>
      </c>
      <c r="N488" s="72" t="n"/>
      <c r="O488" s="72" t="n">
        <v>1577387.44</v>
      </c>
      <c r="P488" s="72" t="n">
        <v>0</v>
      </c>
      <c r="Q488" s="72" t="n">
        <v>319877.71</v>
      </c>
      <c r="R488" s="72" t="n">
        <v>8248960.53</v>
      </c>
      <c r="S488" s="72" t="n">
        <v>10755818.35</v>
      </c>
      <c r="T488" s="69" t="n">
        <v>6590.24</v>
      </c>
      <c r="U488" s="69" t="n">
        <v>7698.16</v>
      </c>
      <c r="V488" s="70" t="n">
        <v>2026</v>
      </c>
      <c r="W488" s="77" t="n"/>
      <c r="X488" s="74" t="n">
        <f aca="false" ca="false" dt2D="false" dtr="false" t="normal">+(J488*11.55+K488*23.1)*12*0.85</f>
        <v>319877.712</v>
      </c>
      <c r="Y488" s="77" t="e">
        <f aca="false" ca="false" dt2D="false" dtr="false" t="normal">+(J488*11.55+K488*23.1)*12*30-'[3]Приложение №1'!$S$706</f>
        <v>#REF!</v>
      </c>
      <c r="Z488" s="64" t="n"/>
      <c r="AA488" s="74" t="n">
        <f aca="false" ca="false" dt2D="false" dtr="false" t="normal">SUM(AB488:AP488)</f>
        <v>20902044.02244092</v>
      </c>
      <c r="AB488" s="74" t="n">
        <v>0</v>
      </c>
      <c r="AC488" s="74" t="n">
        <v>2653605.42</v>
      </c>
      <c r="AD488" s="74" t="n">
        <v>0</v>
      </c>
      <c r="AE488" s="74" t="n">
        <v>0</v>
      </c>
      <c r="AF488" s="74" t="n">
        <v>1072572.95</v>
      </c>
      <c r="AG488" s="74" t="n">
        <v>0</v>
      </c>
      <c r="AH488" s="74" t="n">
        <v>0</v>
      </c>
      <c r="AI488" s="74" t="n">
        <v>0</v>
      </c>
      <c r="AJ488" s="74" t="n">
        <v>0</v>
      </c>
      <c r="AK488" s="74" t="n">
        <v>0</v>
      </c>
      <c r="AL488" s="74" t="n">
        <v>6972111.06</v>
      </c>
      <c r="AM488" s="74" t="n">
        <v>7195538.71</v>
      </c>
      <c r="AN488" s="74" t="n">
        <v>2407893.662</v>
      </c>
      <c r="AO488" s="74" t="n">
        <v>209020.4402</v>
      </c>
      <c r="AP488" s="74" t="n">
        <v>391301.78024092</v>
      </c>
      <c r="AQ488" s="5" t="n">
        <f aca="false" ca="false" dt2D="false" dtr="false" t="normal">COUNTIF(AB488:AM488, "&gt;0")</f>
        <v>4</v>
      </c>
      <c r="AR488" s="85" t="n"/>
      <c r="AS488" s="85" t="n"/>
    </row>
    <row customFormat="true" ht="12.75" outlineLevel="0" r="489" s="81">
      <c r="A489" s="82" t="n"/>
      <c r="B489" s="82" t="n"/>
      <c r="C489" s="82" t="n"/>
      <c r="D489" s="58" t="n">
        <v>2027</v>
      </c>
      <c r="E489" s="83" t="n"/>
      <c r="F489" s="84" t="n"/>
      <c r="G489" s="84" t="n"/>
      <c r="H489" s="84" t="n"/>
      <c r="I489" s="59" t="n">
        <f aca="false" ca="false" dt2D="false" dtr="false" t="normal">SUM(I490:I746)</f>
        <v>773661.8100000002</v>
      </c>
      <c r="J489" s="59" t="n">
        <f aca="false" ca="false" dt2D="false" dtr="false" t="normal">SUM(J490:J746)</f>
        <v>718755.3200000001</v>
      </c>
      <c r="K489" s="59" t="n">
        <f aca="false" ca="false" dt2D="false" dtr="false" t="normal">SUM(K490:K746)</f>
        <v>45357.07000000002</v>
      </c>
      <c r="L489" s="59" t="n">
        <f aca="false" ca="false" dt2D="false" dtr="false" t="normal">SUM(L490:L746)</f>
        <v>31442</v>
      </c>
      <c r="M489" s="60" t="n">
        <v>8713222205.3</v>
      </c>
      <c r="N489" s="60" t="n"/>
      <c r="O489" s="60" t="n">
        <v>444755620</v>
      </c>
      <c r="P489" s="60" t="n">
        <v>0</v>
      </c>
      <c r="Q489" s="60" t="n">
        <v>277068357.1</v>
      </c>
      <c r="R489" s="60" t="n">
        <v>2415595279.3</v>
      </c>
      <c r="S489" s="60" t="n">
        <v>5575802948.91</v>
      </c>
      <c r="T489" s="59" t="n">
        <v>2942948.78</v>
      </c>
      <c r="U489" s="59" t="n">
        <v>3372568.86</v>
      </c>
      <c r="V489" s="59" t="n"/>
      <c r="W489" s="61" t="n">
        <v>608418315.7641</v>
      </c>
      <c r="X489" s="61" t="n"/>
      <c r="Y489" s="61" t="n"/>
      <c r="Z489" s="62" t="n"/>
      <c r="AA489" s="65" t="n">
        <f aca="false" ca="false" dt2D="false" dtr="false" t="normal">SUM(AA490:AA746)</f>
        <v>8686128004.618607</v>
      </c>
      <c r="AB489" s="65" t="n">
        <f aca="false" ca="false" dt2D="false" dtr="false" t="normal">SUM(AB490:AB746)</f>
        <v>1003374316.4200001</v>
      </c>
      <c r="AC489" s="65" t="n">
        <f aca="false" ca="false" dt2D="false" dtr="false" t="normal">SUM(AC490:AC746)</f>
        <v>438196555.16</v>
      </c>
      <c r="AD489" s="65" t="n">
        <f aca="false" ca="false" dt2D="false" dtr="false" t="normal">SUM(AD490:AD746)</f>
        <v>366149157.1100001</v>
      </c>
      <c r="AE489" s="65" t="n">
        <f aca="false" ca="false" dt2D="false" dtr="false" t="normal">SUM(AE490:AE746)</f>
        <v>350987785.7299999</v>
      </c>
      <c r="AF489" s="65" t="n">
        <f aca="false" ca="false" dt2D="false" dtr="false" t="normal">SUM(AF490:AF746)</f>
        <v>61885970.460000016</v>
      </c>
      <c r="AG489" s="65" t="n">
        <f aca="false" ca="false" dt2D="false" dtr="false" t="normal">SUM(AG490:AG746)</f>
        <v>0</v>
      </c>
      <c r="AH489" s="65" t="n">
        <f aca="false" ca="false" dt2D="false" dtr="false" t="normal">SUM(AH490:AH746)</f>
        <v>0</v>
      </c>
      <c r="AI489" s="65" t="n">
        <f aca="false" ca="false" dt2D="false" dtr="false" t="normal">SUM(AI490:AI746)</f>
        <v>88274198.10000001</v>
      </c>
      <c r="AJ489" s="65" t="n">
        <f aca="false" ca="false" dt2D="false" dtr="false" t="normal">SUM(AJ490:AJ746)</f>
        <v>1477811537.2099996</v>
      </c>
      <c r="AK489" s="65" t="n">
        <f aca="false" ca="false" dt2D="false" dtr="false" t="normal">SUM(AK490:AK746)</f>
        <v>157608346.59</v>
      </c>
      <c r="AL489" s="65" t="n">
        <f aca="false" ca="false" dt2D="false" dtr="false" t="normal">SUM(AL490:AL746)</f>
        <v>2625552376.18</v>
      </c>
      <c r="AM489" s="65" t="n">
        <f aca="false" ca="false" dt2D="false" dtr="false" t="normal">SUM(AM490:AM746)</f>
        <v>1010104936.0000004</v>
      </c>
      <c r="AN489" s="65" t="n">
        <f aca="false" ca="false" dt2D="false" dtr="false" t="normal">SUM(AN490:AN746)</f>
        <v>853563496.5320005</v>
      </c>
      <c r="AO489" s="65" t="n">
        <f aca="false" ca="false" dt2D="false" dtr="false" t="normal">SUM(AO490:AO746)</f>
        <v>86861280.04630004</v>
      </c>
      <c r="AP489" s="65" t="n">
        <f aca="false" ca="false" dt2D="false" dtr="false" t="normal">SUM(AP490:AP746)</f>
        <v>165758049.0803062</v>
      </c>
      <c r="AQ489" s="66" t="n">
        <f aca="false" ca="false" dt2D="false" dtr="false" t="normal">SUM(AQ490:AQ746)</f>
        <v>936</v>
      </c>
      <c r="AR489" s="86" t="n"/>
      <c r="AS489" s="87" t="n"/>
    </row>
    <row outlineLevel="0" r="490">
      <c r="A490" s="67" t="n">
        <f aca="false" ca="false" dt2D="false" dtr="false" t="normal">+A488+1</f>
        <v>476</v>
      </c>
      <c r="B490" s="67" t="n">
        <v>1</v>
      </c>
      <c r="C490" s="68" t="s">
        <v>207</v>
      </c>
      <c r="D490" s="67" t="s">
        <v>605</v>
      </c>
      <c r="E490" s="69" t="s">
        <v>307</v>
      </c>
      <c r="F490" s="70" t="s">
        <v>58</v>
      </c>
      <c r="G490" s="70" t="n">
        <v>2</v>
      </c>
      <c r="H490" s="70" t="n">
        <v>2</v>
      </c>
      <c r="I490" s="69" t="n">
        <v>644.29</v>
      </c>
      <c r="J490" s="69" t="n">
        <v>644.29</v>
      </c>
      <c r="K490" s="69" t="n">
        <v>0</v>
      </c>
      <c r="L490" s="71" t="n">
        <v>28</v>
      </c>
      <c r="M490" s="72" t="n">
        <v>5729142.65</v>
      </c>
      <c r="N490" s="72" t="n"/>
      <c r="O490" s="72" t="n">
        <v>2334509</v>
      </c>
      <c r="P490" s="72" t="n">
        <v>0</v>
      </c>
      <c r="Q490" s="72" t="n">
        <v>75903.8</v>
      </c>
      <c r="R490" s="72" t="n">
        <v>2678957.8</v>
      </c>
      <c r="S490" s="72" t="n">
        <v>639771.98</v>
      </c>
      <c r="T490" s="69" t="n">
        <v>7744.68</v>
      </c>
      <c r="U490" s="69" t="n">
        <v>8892.18</v>
      </c>
      <c r="V490" s="70" t="n">
        <v>2027</v>
      </c>
      <c r="W490" s="77" t="n"/>
      <c r="X490" s="74" t="n">
        <f aca="false" ca="false" dt2D="false" dtr="false" t="normal">+(J490*11.55+K490*23.1)*12*0.85</f>
        <v>75903.8049</v>
      </c>
      <c r="Y490" s="77" t="n">
        <f aca="false" ca="false" dt2D="false" dtr="false" t="normal">+(J490*11.55+K490*23.1)*12*30</f>
        <v>2678957.82</v>
      </c>
      <c r="Z490" s="64" t="n"/>
      <c r="AA490" s="78" t="n">
        <f aca="false" ca="false" dt2D="false" dtr="false" t="normal">SUM(AB490:AP490)</f>
        <v>5729142.6524118995</v>
      </c>
      <c r="AB490" s="74" t="n">
        <v>0</v>
      </c>
      <c r="AC490" s="74" t="n">
        <v>0</v>
      </c>
      <c r="AD490" s="74" t="n">
        <v>0</v>
      </c>
      <c r="AE490" s="74" t="n">
        <v>0</v>
      </c>
      <c r="AF490" s="74" t="n">
        <v>0</v>
      </c>
      <c r="AG490" s="74" t="n">
        <v>0</v>
      </c>
      <c r="AH490" s="74" t="n">
        <v>0</v>
      </c>
      <c r="AI490" s="74" t="n">
        <v>0</v>
      </c>
      <c r="AJ490" s="74" t="n">
        <v>0</v>
      </c>
      <c r="AK490" s="74" t="n">
        <v>0</v>
      </c>
      <c r="AL490" s="74" t="n">
        <v>0</v>
      </c>
      <c r="AM490" s="74" t="n">
        <v>4989819.71</v>
      </c>
      <c r="AN490" s="74" t="n">
        <v>572914.265</v>
      </c>
      <c r="AO490" s="74" t="n">
        <v>57291.4265</v>
      </c>
      <c r="AP490" s="74" t="n">
        <v>109117.2509119</v>
      </c>
      <c r="AQ490" s="5" t="n">
        <f aca="false" ca="false" dt2D="false" dtr="false" t="normal">COUNTIF(AB490:AM490, "&gt;0")</f>
        <v>1</v>
      </c>
      <c r="AR490" s="88" t="n"/>
      <c r="AS490" s="85" t="n"/>
    </row>
    <row customHeight="true" ht="12.75" outlineLevel="0" r="491">
      <c r="A491" s="67" t="n">
        <f aca="false" ca="false" dt2D="false" dtr="false" t="normal">+A490+1</f>
        <v>477</v>
      </c>
      <c r="B491" s="67" t="n">
        <f aca="false" ca="false" dt2D="false" dtr="false" t="normal">+B490+1</f>
        <v>2</v>
      </c>
      <c r="C491" s="68" t="s">
        <v>329</v>
      </c>
      <c r="D491" s="67" t="s">
        <v>606</v>
      </c>
      <c r="E491" s="69" t="s">
        <v>68</v>
      </c>
      <c r="F491" s="70" t="s">
        <v>58</v>
      </c>
      <c r="G491" s="70" t="n">
        <v>2</v>
      </c>
      <c r="H491" s="70" t="n">
        <v>2</v>
      </c>
      <c r="I491" s="69" t="n">
        <v>831.7</v>
      </c>
      <c r="J491" s="69" t="n">
        <v>831.7</v>
      </c>
      <c r="K491" s="69" t="n">
        <v>0</v>
      </c>
      <c r="L491" s="71" t="n">
        <v>42</v>
      </c>
      <c r="M491" s="72" t="n">
        <v>16568503.63</v>
      </c>
      <c r="N491" s="72" t="n"/>
      <c r="O491" s="72" t="n">
        <v>5129432.52</v>
      </c>
      <c r="P491" s="72" t="n">
        <v>0</v>
      </c>
      <c r="Q491" s="72" t="n">
        <v>703934.01</v>
      </c>
      <c r="R491" s="72" t="n">
        <v>3458208.6</v>
      </c>
      <c r="S491" s="72" t="n">
        <v>7276928.59</v>
      </c>
      <c r="T491" s="69" t="n">
        <v>17509.14</v>
      </c>
      <c r="U491" s="69" t="n">
        <v>19921.25</v>
      </c>
      <c r="V491" s="70" t="n">
        <v>2027</v>
      </c>
      <c r="W491" s="74" t="n">
        <v>605951.43</v>
      </c>
      <c r="X491" s="74" t="n">
        <f aca="false" ca="false" dt2D="false" dtr="false" t="normal">+(J491*11.55+K491*23.1)*12*0.85</f>
        <v>97982.57699999999</v>
      </c>
      <c r="Y491" s="74" t="n">
        <f aca="false" ca="false" dt2D="false" dtr="false" t="normal">+(J491*11.55+K491*23.1)*12*30</f>
        <v>3458208.5999999996</v>
      </c>
      <c r="Z491" s="64" t="n"/>
      <c r="AA491" s="78" t="n">
        <f aca="false" ca="false" dt2D="false" dtr="false" t="normal">SUM(AB491:AP491)</f>
        <v>16568503.62647086</v>
      </c>
      <c r="AB491" s="74" t="n">
        <v>2893728.81</v>
      </c>
      <c r="AC491" s="74" t="n">
        <v>1760790.05</v>
      </c>
      <c r="AD491" s="74" t="n">
        <v>829688.95</v>
      </c>
      <c r="AE491" s="74" t="n">
        <v>707080.94</v>
      </c>
      <c r="AF491" s="74" t="n">
        <v>0</v>
      </c>
      <c r="AG491" s="74" t="n">
        <v>0</v>
      </c>
      <c r="AH491" s="74" t="n">
        <v>0</v>
      </c>
      <c r="AI491" s="74" t="n">
        <v>0</v>
      </c>
      <c r="AJ491" s="74" t="n">
        <v>8371060.36</v>
      </c>
      <c r="AK491" s="74" t="n">
        <v>0</v>
      </c>
      <c r="AL491" s="74" t="n">
        <v>0</v>
      </c>
      <c r="AM491" s="74" t="n">
        <v>0</v>
      </c>
      <c r="AN491" s="74" t="n">
        <v>1522020.3988</v>
      </c>
      <c r="AO491" s="74" t="n">
        <v>165685.0363</v>
      </c>
      <c r="AP491" s="74" t="n">
        <v>318449.08137086</v>
      </c>
      <c r="AQ491" s="5" t="n">
        <f aca="false" ca="false" dt2D="false" dtr="false" t="normal">COUNTIF(AB491:AM491, "&gt;0")</f>
        <v>5</v>
      </c>
      <c r="AR491" s="85" t="n"/>
      <c r="AS491" s="85" t="n"/>
    </row>
    <row customHeight="true" ht="12.75" outlineLevel="0" r="492">
      <c r="A492" s="67" t="n">
        <f aca="false" ca="false" dt2D="false" dtr="false" t="normal">+A491+1</f>
        <v>478</v>
      </c>
      <c r="B492" s="67" t="n">
        <f aca="false" ca="false" dt2D="false" dtr="false" t="normal">+B491+1</f>
        <v>3</v>
      </c>
      <c r="C492" s="68" t="s">
        <v>329</v>
      </c>
      <c r="D492" s="67" t="s">
        <v>607</v>
      </c>
      <c r="E492" s="69" t="s">
        <v>68</v>
      </c>
      <c r="F492" s="70" t="s">
        <v>58</v>
      </c>
      <c r="G492" s="70" t="n">
        <v>3</v>
      </c>
      <c r="H492" s="70" t="n">
        <v>2</v>
      </c>
      <c r="I492" s="69" t="n">
        <v>953.33</v>
      </c>
      <c r="J492" s="69" t="n">
        <v>953.33</v>
      </c>
      <c r="K492" s="69" t="n">
        <v>0</v>
      </c>
      <c r="L492" s="71" t="n">
        <v>30</v>
      </c>
      <c r="M492" s="72" t="n">
        <v>18991525.25</v>
      </c>
      <c r="N492" s="72" t="n"/>
      <c r="O492" s="72" t="n">
        <v>5874641.43</v>
      </c>
      <c r="P492" s="72" t="n">
        <v>0</v>
      </c>
      <c r="Q492" s="72" t="n">
        <v>809033.31</v>
      </c>
      <c r="R492" s="72" t="n">
        <v>3963946.14</v>
      </c>
      <c r="S492" s="72" t="n">
        <v>8343904.37</v>
      </c>
      <c r="T492" s="69" t="n">
        <v>17509.14</v>
      </c>
      <c r="U492" s="69" t="n">
        <v>19921.25</v>
      </c>
      <c r="V492" s="70" t="n">
        <v>2027</v>
      </c>
      <c r="W492" s="74" t="n">
        <v>696721.5</v>
      </c>
      <c r="X492" s="74" t="n">
        <f aca="false" ca="false" dt2D="false" dtr="false" t="normal">+(J492*11.55+K492*23.1)*12*0.85</f>
        <v>112311.8073</v>
      </c>
      <c r="Y492" s="74" t="n">
        <f aca="false" ca="false" dt2D="false" dtr="false" t="normal">+(J492*11.55+K492*23.1)*12*30</f>
        <v>3963946.14</v>
      </c>
      <c r="Z492" s="64" t="n"/>
      <c r="AA492" s="78" t="n">
        <f aca="false" ca="false" dt2D="false" dtr="false" t="normal">SUM(AB492:AP492)</f>
        <v>18991525.24926686</v>
      </c>
      <c r="AB492" s="74" t="n">
        <v>3316915.33</v>
      </c>
      <c r="AC492" s="74" t="n">
        <v>2018292.62</v>
      </c>
      <c r="AD492" s="74" t="n">
        <v>951024.85</v>
      </c>
      <c r="AE492" s="74" t="n">
        <v>810486.32</v>
      </c>
      <c r="AF492" s="74" t="n">
        <v>0</v>
      </c>
      <c r="AG492" s="74" t="n">
        <v>0</v>
      </c>
      <c r="AH492" s="74" t="n">
        <v>0</v>
      </c>
      <c r="AI492" s="74" t="n">
        <v>0</v>
      </c>
      <c r="AJ492" s="74" t="n">
        <v>9595266.29</v>
      </c>
      <c r="AK492" s="74" t="n">
        <v>0</v>
      </c>
      <c r="AL492" s="74" t="n">
        <v>0</v>
      </c>
      <c r="AM492" s="74" t="n">
        <v>0</v>
      </c>
      <c r="AN492" s="74" t="n">
        <v>1744604.6725</v>
      </c>
      <c r="AO492" s="74" t="n">
        <v>189915.2526</v>
      </c>
      <c r="AP492" s="74" t="n">
        <v>365019.91416686</v>
      </c>
      <c r="AQ492" s="5" t="n">
        <f aca="false" ca="false" dt2D="false" dtr="false" t="normal">COUNTIF(AB492:AM492, "&gt;0")</f>
        <v>5</v>
      </c>
      <c r="AR492" s="85" t="n"/>
      <c r="AS492" s="85" t="n"/>
    </row>
    <row customHeight="true" ht="12.75" outlineLevel="0" r="493">
      <c r="A493" s="67" t="n">
        <f aca="false" ca="false" dt2D="false" dtr="false" t="normal">+A492+1</f>
        <v>479</v>
      </c>
      <c r="B493" s="67" t="n">
        <f aca="false" ca="false" dt2D="false" dtr="false" t="normal">+B492+1</f>
        <v>4</v>
      </c>
      <c r="C493" s="68" t="s">
        <v>329</v>
      </c>
      <c r="D493" s="67" t="s">
        <v>608</v>
      </c>
      <c r="E493" s="69" t="s">
        <v>72</v>
      </c>
      <c r="F493" s="70" t="s">
        <v>58</v>
      </c>
      <c r="G493" s="70" t="n">
        <v>5</v>
      </c>
      <c r="H493" s="70" t="n">
        <v>2</v>
      </c>
      <c r="I493" s="69" t="n">
        <v>2333.57</v>
      </c>
      <c r="J493" s="69" t="n">
        <v>1625.84</v>
      </c>
      <c r="K493" s="69" t="n">
        <v>707.73</v>
      </c>
      <c r="L493" s="71" t="n">
        <v>58</v>
      </c>
      <c r="M493" s="72" t="n">
        <v>28866820.95</v>
      </c>
      <c r="N493" s="72" t="n"/>
      <c r="O493" s="72" t="n">
        <v>1467392.81</v>
      </c>
      <c r="P493" s="72" t="n">
        <v>0</v>
      </c>
      <c r="Q493" s="72" t="n">
        <v>1487759</v>
      </c>
      <c r="R493" s="72" t="n">
        <v>12645725.4</v>
      </c>
      <c r="S493" s="72" t="n">
        <v>13265943.74</v>
      </c>
      <c r="T493" s="69" t="n">
        <v>10857.91</v>
      </c>
      <c r="U493" s="69" t="n">
        <v>12370.24</v>
      </c>
      <c r="V493" s="70" t="n">
        <v>2027</v>
      </c>
      <c r="W493" s="74" t="n">
        <v>1129463.45</v>
      </c>
      <c r="X493" s="74" t="n">
        <f aca="false" ca="false" dt2D="false" dtr="false" t="normal">+(J493*11.55+K493*23.1)*12*0.85</f>
        <v>358295.55299999996</v>
      </c>
      <c r="Y493" s="74" t="n">
        <f aca="false" ca="false" dt2D="false" dtr="false" t="normal">+(J493*11.55+K493*23.1)*12*30</f>
        <v>12645725.4</v>
      </c>
      <c r="Z493" s="64" t="n"/>
      <c r="AA493" s="74" t="n">
        <f aca="false" ca="false" dt2D="false" dtr="false" t="normal">SUM(AB493:AP493)</f>
        <v>28866820.954724718</v>
      </c>
      <c r="AB493" s="74" t="n">
        <v>6368975.47</v>
      </c>
      <c r="AC493" s="74" t="n">
        <v>2575660.58</v>
      </c>
      <c r="AD493" s="74" t="n">
        <v>2756120.23</v>
      </c>
      <c r="AE493" s="74" t="n">
        <v>2076063.19</v>
      </c>
      <c r="AF493" s="74" t="n">
        <v>0</v>
      </c>
      <c r="AG493" s="74" t="n">
        <v>0</v>
      </c>
      <c r="AH493" s="74" t="n">
        <v>0</v>
      </c>
      <c r="AI493" s="74" t="n">
        <v>0</v>
      </c>
      <c r="AJ493" s="74" t="n">
        <v>11560864.43</v>
      </c>
      <c r="AK493" s="74" t="n">
        <v>0</v>
      </c>
      <c r="AL493" s="74" t="n">
        <v>0</v>
      </c>
      <c r="AM493" s="74" t="n">
        <v>0</v>
      </c>
      <c r="AN493" s="74" t="n">
        <v>2686385.0156</v>
      </c>
      <c r="AO493" s="74" t="n">
        <v>288668.2096</v>
      </c>
      <c r="AP493" s="74" t="n">
        <v>554083.82952472</v>
      </c>
      <c r="AQ493" s="5" t="n">
        <f aca="false" ca="false" dt2D="false" dtr="false" t="normal">COUNTIF(AB493:AM493, "&gt;0")</f>
        <v>5</v>
      </c>
      <c r="AR493" s="85" t="n"/>
      <c r="AS493" s="85" t="n"/>
    </row>
    <row customHeight="true" ht="12.75" outlineLevel="0" r="494">
      <c r="A494" s="67" t="n">
        <f aca="false" ca="false" dt2D="false" dtr="false" t="normal">+A493+1</f>
        <v>480</v>
      </c>
      <c r="B494" s="67" t="n">
        <f aca="false" ca="false" dt2D="false" dtr="false" t="normal">+B493+1</f>
        <v>5</v>
      </c>
      <c r="C494" s="68" t="s">
        <v>329</v>
      </c>
      <c r="D494" s="67" t="s">
        <v>609</v>
      </c>
      <c r="E494" s="69" t="s">
        <v>68</v>
      </c>
      <c r="F494" s="70" t="s">
        <v>58</v>
      </c>
      <c r="G494" s="70" t="n">
        <v>5</v>
      </c>
      <c r="H494" s="70" t="n">
        <v>2</v>
      </c>
      <c r="I494" s="69" t="n">
        <v>2220.83</v>
      </c>
      <c r="J494" s="69" t="n">
        <v>1625.4</v>
      </c>
      <c r="K494" s="69" t="n">
        <v>595.43</v>
      </c>
      <c r="L494" s="71" t="n">
        <v>64</v>
      </c>
      <c r="M494" s="72" t="n">
        <v>27472200.09</v>
      </c>
      <c r="N494" s="72" t="n"/>
      <c r="O494" s="72" t="n">
        <v>5897676.35</v>
      </c>
      <c r="P494" s="72" t="n">
        <v>0</v>
      </c>
      <c r="Q494" s="72" t="n">
        <v>1513379.6</v>
      </c>
      <c r="R494" s="72" t="n">
        <v>11710009.08</v>
      </c>
      <c r="S494" s="72" t="n">
        <v>8351135.05</v>
      </c>
      <c r="T494" s="69" t="n">
        <v>10857.91</v>
      </c>
      <c r="U494" s="69" t="n">
        <v>12370.24</v>
      </c>
      <c r="V494" s="70" t="n">
        <v>2027</v>
      </c>
      <c r="W494" s="74" t="n">
        <v>1181596.01</v>
      </c>
      <c r="X494" s="74" t="n">
        <f aca="false" ca="false" dt2D="false" dtr="false" t="normal">+(J494*11.55+K494*23.1)*12*0.85</f>
        <v>331783.5906</v>
      </c>
      <c r="Y494" s="74" t="n">
        <f aca="false" ca="false" dt2D="false" dtr="false" t="normal">+(J494*11.55+K494*23.1)*12*30</f>
        <v>11710009.08</v>
      </c>
      <c r="Z494" s="64" t="n"/>
      <c r="AA494" s="78" t="n">
        <f aca="false" ca="false" dt2D="false" dtr="false" t="normal">SUM(AB494:AP494)</f>
        <v>27472200.087491162</v>
      </c>
      <c r="AB494" s="74" t="n">
        <v>6061275.97</v>
      </c>
      <c r="AC494" s="74" t="n">
        <v>2451224.64</v>
      </c>
      <c r="AD494" s="74" t="n">
        <v>2622965.89</v>
      </c>
      <c r="AE494" s="74" t="n">
        <v>1975763.92</v>
      </c>
      <c r="AF494" s="74" t="n">
        <v>0</v>
      </c>
      <c r="AG494" s="74" t="n">
        <v>0</v>
      </c>
      <c r="AH494" s="74" t="n">
        <v>0</v>
      </c>
      <c r="AI494" s="74" t="n">
        <v>0</v>
      </c>
      <c r="AJ494" s="74" t="n">
        <v>11002333.14</v>
      </c>
      <c r="AK494" s="74" t="n">
        <v>0</v>
      </c>
      <c r="AL494" s="74" t="n">
        <v>0</v>
      </c>
      <c r="AM494" s="74" t="n">
        <v>0</v>
      </c>
      <c r="AN494" s="74" t="n">
        <v>2556599.7297</v>
      </c>
      <c r="AO494" s="74" t="n">
        <v>274722.0009</v>
      </c>
      <c r="AP494" s="74" t="n">
        <v>527314.79689116</v>
      </c>
      <c r="AQ494" s="5" t="n">
        <f aca="false" ca="false" dt2D="false" dtr="false" t="normal">COUNTIF(AB494:AM494, "&gt;0")</f>
        <v>5</v>
      </c>
      <c r="AR494" s="85" t="n"/>
      <c r="AS494" s="85" t="n"/>
    </row>
    <row customHeight="true" ht="12.75" outlineLevel="0" r="495">
      <c r="A495" s="67" t="n">
        <f aca="false" ca="false" dt2D="false" dtr="false" t="normal">+A494+1</f>
        <v>481</v>
      </c>
      <c r="B495" s="67" t="n">
        <f aca="false" ca="false" dt2D="false" dtr="false" t="normal">+B494+1</f>
        <v>6</v>
      </c>
      <c r="C495" s="68" t="s">
        <v>329</v>
      </c>
      <c r="D495" s="67" t="s">
        <v>610</v>
      </c>
      <c r="E495" s="69" t="s">
        <v>64</v>
      </c>
      <c r="F495" s="70" t="s">
        <v>58</v>
      </c>
      <c r="G495" s="70" t="n">
        <v>5</v>
      </c>
      <c r="H495" s="70" t="n">
        <v>2</v>
      </c>
      <c r="I495" s="69" t="n">
        <v>1616.08</v>
      </c>
      <c r="J495" s="69" t="n">
        <v>1616.08</v>
      </c>
      <c r="K495" s="69" t="n">
        <v>0</v>
      </c>
      <c r="L495" s="71" t="n">
        <v>82</v>
      </c>
      <c r="M495" s="72" t="n">
        <v>30958436.51</v>
      </c>
      <c r="N495" s="72" t="n"/>
      <c r="O495" s="72" t="n">
        <v>4819701.98</v>
      </c>
      <c r="P495" s="72" t="n">
        <v>0</v>
      </c>
      <c r="Q495" s="72" t="n">
        <v>1341114.74</v>
      </c>
      <c r="R495" s="72" t="n">
        <v>6719660.64</v>
      </c>
      <c r="S495" s="72" t="n">
        <v>18077959.12</v>
      </c>
      <c r="T495" s="69" t="n">
        <v>16768.43</v>
      </c>
      <c r="U495" s="69" t="n">
        <v>19156.5</v>
      </c>
      <c r="V495" s="70" t="n">
        <v>2027</v>
      </c>
      <c r="W495" s="74" t="n">
        <v>1150724.39</v>
      </c>
      <c r="X495" s="74" t="n">
        <f aca="false" ca="false" dt2D="false" dtr="false" t="normal">+(J495*11.55+K495*23.1)*12*0.85</f>
        <v>190390.38480000003</v>
      </c>
      <c r="Y495" s="74" t="n">
        <f aca="false" ca="false" dt2D="false" dtr="false" t="normal">+(J495*11.55+K495*23.1)*12*30</f>
        <v>6719660.640000001</v>
      </c>
      <c r="Z495" s="64" t="n"/>
      <c r="AA495" s="78" t="n">
        <f aca="false" ca="false" dt2D="false" dtr="false" t="normal">SUM(AB495:AP495)</f>
        <v>30958436.510883983</v>
      </c>
      <c r="AB495" s="74" t="n">
        <v>4410741.42</v>
      </c>
      <c r="AC495" s="74" t="n">
        <v>1783736.31</v>
      </c>
      <c r="AD495" s="74" t="n">
        <v>1908711.03</v>
      </c>
      <c r="AE495" s="74" t="n">
        <v>1437747.4</v>
      </c>
      <c r="AF495" s="74" t="n">
        <v>0</v>
      </c>
      <c r="AG495" s="74" t="n">
        <v>0</v>
      </c>
      <c r="AH495" s="74" t="n">
        <v>0</v>
      </c>
      <c r="AI495" s="74" t="n">
        <v>0</v>
      </c>
      <c r="AJ495" s="74" t="n">
        <v>8006308.7</v>
      </c>
      <c r="AK495" s="74" t="n">
        <v>0</v>
      </c>
      <c r="AL495" s="74" t="n">
        <v>5068182.55</v>
      </c>
      <c r="AM495" s="74" t="n">
        <v>4483691.08</v>
      </c>
      <c r="AN495" s="74" t="n">
        <v>2957130.8191</v>
      </c>
      <c r="AO495" s="74" t="n">
        <v>309584.3652</v>
      </c>
      <c r="AP495" s="74" t="n">
        <v>592602.83658398</v>
      </c>
      <c r="AQ495" s="5" t="n">
        <f aca="false" ca="false" dt2D="false" dtr="false" t="normal">COUNTIF(AB495:AM495, "&gt;0")</f>
        <v>7</v>
      </c>
      <c r="AR495" s="85" t="n"/>
      <c r="AS495" s="85" t="n"/>
    </row>
    <row customHeight="true" ht="12.75" outlineLevel="0" r="496">
      <c r="A496" s="67" t="n">
        <f aca="false" ca="false" dt2D="false" dtr="false" t="normal">+A495+1</f>
        <v>482</v>
      </c>
      <c r="B496" s="67" t="n">
        <f aca="false" ca="false" dt2D="false" dtr="false" t="normal">+B495+1</f>
        <v>7</v>
      </c>
      <c r="C496" s="68" t="s">
        <v>329</v>
      </c>
      <c r="D496" s="67" t="s">
        <v>611</v>
      </c>
      <c r="E496" s="69" t="s">
        <v>68</v>
      </c>
      <c r="F496" s="70" t="s">
        <v>58</v>
      </c>
      <c r="G496" s="70" t="n">
        <v>5</v>
      </c>
      <c r="H496" s="70" t="n">
        <v>2</v>
      </c>
      <c r="I496" s="69" t="n">
        <v>1617.48</v>
      </c>
      <c r="J496" s="69" t="n">
        <v>1617.48</v>
      </c>
      <c r="K496" s="69" t="n">
        <v>0</v>
      </c>
      <c r="L496" s="71" t="n">
        <v>65</v>
      </c>
      <c r="M496" s="72" t="n">
        <v>20008615.79</v>
      </c>
      <c r="N496" s="72" t="n"/>
      <c r="O496" s="72" t="n">
        <v>4931599.77</v>
      </c>
      <c r="P496" s="72" t="n">
        <v>0</v>
      </c>
      <c r="Q496" s="72" t="n">
        <v>1376761.48</v>
      </c>
      <c r="R496" s="72" t="n">
        <v>6725481.84</v>
      </c>
      <c r="S496" s="72" t="n">
        <v>6974772.7</v>
      </c>
      <c r="T496" s="69" t="n">
        <v>10857.91</v>
      </c>
      <c r="U496" s="69" t="n">
        <v>12370.24</v>
      </c>
      <c r="V496" s="70" t="n">
        <v>2027</v>
      </c>
      <c r="W496" s="74" t="n">
        <v>1186206.16</v>
      </c>
      <c r="X496" s="74" t="n">
        <f aca="false" ca="false" dt2D="false" dtr="false" t="normal">+(J496*11.55+K496*23.1)*12*0.85</f>
        <v>190555.3188</v>
      </c>
      <c r="Y496" s="74" t="n">
        <f aca="false" ca="false" dt2D="false" dtr="false" t="normal">+(J496*11.55+K496*23.1)*12*30</f>
        <v>6725481.84</v>
      </c>
      <c r="Z496" s="64" t="n"/>
      <c r="AA496" s="78" t="n">
        <f aca="false" ca="false" dt2D="false" dtr="false" t="normal">SUM(AB496:AP496)</f>
        <v>20008615.790414937</v>
      </c>
      <c r="AB496" s="74" t="n">
        <v>4414562.42</v>
      </c>
      <c r="AC496" s="74" t="n">
        <v>1785281.55</v>
      </c>
      <c r="AD496" s="74" t="n">
        <v>1910364.53</v>
      </c>
      <c r="AE496" s="74" t="n">
        <v>1438992.91</v>
      </c>
      <c r="AF496" s="74" t="n">
        <v>0</v>
      </c>
      <c r="AG496" s="74" t="n">
        <v>0</v>
      </c>
      <c r="AH496" s="74" t="n">
        <v>0</v>
      </c>
      <c r="AI496" s="74" t="n">
        <v>0</v>
      </c>
      <c r="AJ496" s="74" t="n">
        <v>8013244.52</v>
      </c>
      <c r="AK496" s="74" t="n">
        <v>0</v>
      </c>
      <c r="AL496" s="74" t="n">
        <v>0</v>
      </c>
      <c r="AM496" s="74" t="n">
        <v>0</v>
      </c>
      <c r="AN496" s="74" t="n">
        <v>1862028.58</v>
      </c>
      <c r="AO496" s="74" t="n">
        <v>200086.1579</v>
      </c>
      <c r="AP496" s="74" t="n">
        <v>384055.12251494</v>
      </c>
      <c r="AQ496" s="5" t="n">
        <f aca="false" ca="false" dt2D="false" dtr="false" t="normal">COUNTIF(AB496:AM496, "&gt;0")</f>
        <v>5</v>
      </c>
    </row>
    <row customHeight="true" ht="12.75" outlineLevel="0" r="497">
      <c r="A497" s="67" t="n">
        <f aca="false" ca="false" dt2D="false" dtr="false" t="normal">+A496+1</f>
        <v>483</v>
      </c>
      <c r="B497" s="67" t="n">
        <f aca="false" ca="false" dt2D="false" dtr="false" t="normal">+B496+1</f>
        <v>8</v>
      </c>
      <c r="C497" s="68" t="s">
        <v>329</v>
      </c>
      <c r="D497" s="67" t="s">
        <v>612</v>
      </c>
      <c r="E497" s="69" t="s">
        <v>64</v>
      </c>
      <c r="F497" s="70" t="s">
        <v>58</v>
      </c>
      <c r="G497" s="70" t="n">
        <v>5</v>
      </c>
      <c r="H497" s="70" t="n">
        <v>2</v>
      </c>
      <c r="I497" s="69" t="n">
        <v>1614.69</v>
      </c>
      <c r="J497" s="69" t="n">
        <v>1614.69</v>
      </c>
      <c r="K497" s="69" t="n">
        <v>0</v>
      </c>
      <c r="L497" s="71" t="n">
        <v>43</v>
      </c>
      <c r="M497" s="72" t="n">
        <v>19974102.82</v>
      </c>
      <c r="N497" s="72" t="n"/>
      <c r="O497" s="72" t="n">
        <v>4918615.11</v>
      </c>
      <c r="P497" s="72" t="n">
        <v>0</v>
      </c>
      <c r="Q497" s="72" t="n">
        <v>1382567</v>
      </c>
      <c r="R497" s="72" t="n">
        <v>6713881.02</v>
      </c>
      <c r="S497" s="72" t="n">
        <v>6959039.69</v>
      </c>
      <c r="T497" s="69" t="n">
        <v>10857.91</v>
      </c>
      <c r="U497" s="69" t="n">
        <v>12370.24</v>
      </c>
      <c r="V497" s="70" t="n">
        <v>2027</v>
      </c>
      <c r="W497" s="74" t="n">
        <v>1192340.37</v>
      </c>
      <c r="X497" s="74" t="n">
        <f aca="false" ca="false" dt2D="false" dtr="false" t="normal">+(J497*11.55+K497*23.1)*12*0.85</f>
        <v>190226.62889999998</v>
      </c>
      <c r="Y497" s="74" t="n">
        <f aca="false" ca="false" dt2D="false" dtr="false" t="normal">+(J497*11.55+K497*23.1)*12*30</f>
        <v>6713881.02</v>
      </c>
      <c r="Z497" s="64" t="n"/>
      <c r="AA497" s="78" t="n">
        <f aca="false" ca="false" dt2D="false" dtr="false" t="normal">SUM(AB497:AP497)</f>
        <v>19974102.818748996</v>
      </c>
      <c r="AB497" s="74" t="n">
        <v>4406947.72</v>
      </c>
      <c r="AC497" s="74" t="n">
        <v>1782202.11</v>
      </c>
      <c r="AD497" s="74" t="n">
        <v>1907069.33</v>
      </c>
      <c r="AE497" s="74" t="n">
        <v>1436510.79</v>
      </c>
      <c r="AF497" s="74" t="n">
        <v>0</v>
      </c>
      <c r="AG497" s="74" t="n">
        <v>0</v>
      </c>
      <c r="AH497" s="74" t="n">
        <v>0</v>
      </c>
      <c r="AI497" s="74" t="n">
        <v>0</v>
      </c>
      <c r="AJ497" s="74" t="n">
        <v>7999422.42</v>
      </c>
      <c r="AK497" s="74" t="n">
        <v>0</v>
      </c>
      <c r="AL497" s="74" t="n">
        <v>0</v>
      </c>
      <c r="AM497" s="74" t="n">
        <v>0</v>
      </c>
      <c r="AN497" s="74" t="n">
        <v>1858816.7568</v>
      </c>
      <c r="AO497" s="74" t="n">
        <v>199741.0282</v>
      </c>
      <c r="AP497" s="74" t="n">
        <v>383392.663749</v>
      </c>
      <c r="AQ497" s="5" t="n">
        <f aca="false" ca="false" dt2D="false" dtr="false" t="normal">COUNTIF(AB497:AM497, "&gt;0")</f>
        <v>5</v>
      </c>
    </row>
    <row customHeight="true" ht="12.75" outlineLevel="0" r="498">
      <c r="A498" s="67" t="n">
        <f aca="false" ca="false" dt2D="false" dtr="false" t="normal">+A497+1</f>
        <v>484</v>
      </c>
      <c r="B498" s="67" t="n">
        <f aca="false" ca="false" dt2D="false" dtr="false" t="normal">+B497+1</f>
        <v>9</v>
      </c>
      <c r="C498" s="68" t="s">
        <v>360</v>
      </c>
      <c r="D498" s="67" t="s">
        <v>613</v>
      </c>
      <c r="E498" s="69" t="s">
        <v>105</v>
      </c>
      <c r="F498" s="70" t="s">
        <v>362</v>
      </c>
      <c r="G498" s="70" t="n">
        <v>2</v>
      </c>
      <c r="H498" s="70" t="n">
        <v>2</v>
      </c>
      <c r="I498" s="69" t="n">
        <v>260.9</v>
      </c>
      <c r="J498" s="69" t="n">
        <v>260.9</v>
      </c>
      <c r="K498" s="69" t="n">
        <v>0</v>
      </c>
      <c r="L498" s="71" t="n">
        <v>9</v>
      </c>
      <c r="M498" s="72" t="n">
        <v>2170854.97</v>
      </c>
      <c r="N498" s="72" t="n"/>
      <c r="O498" s="72" t="n">
        <v>757494.83</v>
      </c>
      <c r="P498" s="72" t="n">
        <v>0</v>
      </c>
      <c r="Q498" s="72" t="n">
        <v>107869.45</v>
      </c>
      <c r="R498" s="72" t="n">
        <v>257038.68</v>
      </c>
      <c r="S498" s="72" t="n">
        <v>1048452.02</v>
      </c>
      <c r="T498" s="69" t="n">
        <v>7258.16</v>
      </c>
      <c r="U498" s="69" t="n">
        <v>8320.64</v>
      </c>
      <c r="V498" s="70" t="n">
        <v>2027</v>
      </c>
      <c r="W498" s="74" t="n">
        <v>86021.16</v>
      </c>
      <c r="X498" s="74" t="n">
        <f aca="false" ca="false" dt2D="false" dtr="false" t="normal">+(J498*8.21+K498*22.53)*12*0.85</f>
        <v>21848.287800000002</v>
      </c>
      <c r="Y498" s="74" t="n">
        <f aca="false" ca="false" dt2D="false" dtr="false" t="normal">+(J498*8.21+K498*22.53)*12*10</f>
        <v>257038.68000000002</v>
      </c>
      <c r="Z498" s="64" t="n"/>
      <c r="AA498" s="78" t="n">
        <f aca="false" ca="false" dt2D="false" dtr="false" t="normal">SUM(AB498:AP498)</f>
        <v>2170854.97004078</v>
      </c>
      <c r="AB498" s="74" t="n">
        <v>930814.34</v>
      </c>
      <c r="AC498" s="74" t="n">
        <v>332899.28</v>
      </c>
      <c r="AD498" s="74" t="n">
        <v>127763.4</v>
      </c>
      <c r="AE498" s="74" t="n">
        <v>502177.44</v>
      </c>
      <c r="AF498" s="74" t="n">
        <v>0</v>
      </c>
      <c r="AG498" s="74" t="n">
        <v>0</v>
      </c>
      <c r="AH498" s="74" t="n">
        <v>0</v>
      </c>
      <c r="AI498" s="74" t="n">
        <v>0</v>
      </c>
      <c r="AJ498" s="74" t="n">
        <v>0</v>
      </c>
      <c r="AK498" s="74" t="n">
        <v>0</v>
      </c>
      <c r="AL498" s="74" t="n">
        <v>0</v>
      </c>
      <c r="AM498" s="74" t="n">
        <v>0</v>
      </c>
      <c r="AN498" s="74" t="n">
        <v>214081.5726</v>
      </c>
      <c r="AO498" s="74" t="n">
        <v>21708.5497</v>
      </c>
      <c r="AP498" s="74" t="n">
        <v>41410.38774078</v>
      </c>
      <c r="AQ498" s="5" t="n">
        <f aca="false" ca="false" dt2D="false" dtr="false" t="normal">COUNTIF(AB498:AM498, "&gt;0")</f>
        <v>4</v>
      </c>
    </row>
    <row customHeight="true" ht="12.75" outlineLevel="0" r="499">
      <c r="A499" s="67" t="n">
        <f aca="false" ca="false" dt2D="false" dtr="false" t="normal">+A498+1</f>
        <v>485</v>
      </c>
      <c r="B499" s="67" t="n">
        <f aca="false" ca="false" dt2D="false" dtr="false" t="normal">+B498+1</f>
        <v>10</v>
      </c>
      <c r="C499" s="68" t="s">
        <v>360</v>
      </c>
      <c r="D499" s="67" t="s">
        <v>614</v>
      </c>
      <c r="E499" s="69" t="s">
        <v>74</v>
      </c>
      <c r="F499" s="70" t="s">
        <v>362</v>
      </c>
      <c r="G499" s="70" t="n">
        <v>2</v>
      </c>
      <c r="H499" s="70" t="n">
        <v>1</v>
      </c>
      <c r="I499" s="69" t="n">
        <v>289.49</v>
      </c>
      <c r="J499" s="69" t="n">
        <v>289.49</v>
      </c>
      <c r="K499" s="69" t="n">
        <v>0</v>
      </c>
      <c r="L499" s="71" t="n">
        <v>18</v>
      </c>
      <c r="M499" s="72" t="n">
        <v>6156974.65</v>
      </c>
      <c r="N499" s="72" t="n"/>
      <c r="O499" s="72" t="n">
        <v>2401483.29</v>
      </c>
      <c r="P499" s="72" t="n">
        <v>0</v>
      </c>
      <c r="Q499" s="72" t="n">
        <v>55578.1</v>
      </c>
      <c r="R499" s="72" t="n">
        <v>285205.55</v>
      </c>
      <c r="S499" s="72" t="n">
        <v>3414707.71</v>
      </c>
      <c r="T499" s="69" t="n">
        <v>18583.48</v>
      </c>
      <c r="U499" s="69" t="n">
        <v>21268.35</v>
      </c>
      <c r="V499" s="70" t="n">
        <v>2027</v>
      </c>
      <c r="W499" s="74" t="n">
        <v>31335.63</v>
      </c>
      <c r="X499" s="74" t="n">
        <f aca="false" ca="false" dt2D="false" dtr="false" t="normal">+(J499*8.21+K499*22.53)*12*0.85</f>
        <v>24242.471580000005</v>
      </c>
      <c r="Y499" s="74" t="n">
        <f aca="false" ca="false" dt2D="false" dtr="false" t="normal">+(J499*8.21+K499*22.53)*12*10</f>
        <v>285205.54800000007</v>
      </c>
      <c r="Z499" s="64" t="n"/>
      <c r="AA499" s="78" t="n">
        <f aca="false" ca="false" dt2D="false" dtr="false" t="normal">SUM(AB499:AP499)</f>
        <v>6156974.64740664</v>
      </c>
      <c r="AB499" s="74" t="n">
        <v>1032815.04</v>
      </c>
      <c r="AC499" s="74" t="n">
        <v>369379.12</v>
      </c>
      <c r="AD499" s="74" t="n">
        <v>141764.01</v>
      </c>
      <c r="AE499" s="74" t="n">
        <v>557207.15</v>
      </c>
      <c r="AF499" s="74" t="n">
        <v>0</v>
      </c>
      <c r="AG499" s="74" t="n">
        <v>0</v>
      </c>
      <c r="AH499" s="74" t="n">
        <v>0</v>
      </c>
      <c r="AI499" s="74" t="n">
        <v>0</v>
      </c>
      <c r="AJ499" s="74" t="n">
        <v>1262535.23</v>
      </c>
      <c r="AK499" s="74" t="n">
        <v>0</v>
      </c>
      <c r="AL499" s="74" t="n">
        <v>0</v>
      </c>
      <c r="AM499" s="74" t="n">
        <v>2016031.09</v>
      </c>
      <c r="AN499" s="74" t="n">
        <v>598029.426</v>
      </c>
      <c r="AO499" s="74" t="n">
        <v>61569.7464</v>
      </c>
      <c r="AP499" s="74" t="n">
        <v>117643.83500664</v>
      </c>
      <c r="AQ499" s="5" t="n">
        <f aca="false" ca="false" dt2D="false" dtr="false" t="normal">COUNTIF(AB499:AM499, "&gt;0")</f>
        <v>6</v>
      </c>
    </row>
    <row customHeight="true" ht="12.75" outlineLevel="0" r="500">
      <c r="A500" s="67" t="n">
        <f aca="false" ca="false" dt2D="false" dtr="false" t="normal">+A499+1</f>
        <v>486</v>
      </c>
      <c r="B500" s="67" t="n">
        <f aca="false" ca="false" dt2D="false" dtr="false" t="normal">+B499+1</f>
        <v>11</v>
      </c>
      <c r="C500" s="68" t="s">
        <v>360</v>
      </c>
      <c r="D500" s="67" t="s">
        <v>615</v>
      </c>
      <c r="E500" s="69" t="s">
        <v>105</v>
      </c>
      <c r="F500" s="70" t="s">
        <v>362</v>
      </c>
      <c r="G500" s="70" t="n">
        <v>2</v>
      </c>
      <c r="H500" s="70" t="n">
        <v>2</v>
      </c>
      <c r="I500" s="69" t="n">
        <v>831.3</v>
      </c>
      <c r="J500" s="69" t="n">
        <v>831.3</v>
      </c>
      <c r="K500" s="69" t="n">
        <v>0</v>
      </c>
      <c r="L500" s="71" t="n">
        <v>24</v>
      </c>
      <c r="M500" s="72" t="n">
        <v>6916948.03</v>
      </c>
      <c r="N500" s="72" t="n"/>
      <c r="O500" s="72" t="n">
        <v>2394339.2</v>
      </c>
      <c r="P500" s="72" t="n">
        <v>0</v>
      </c>
      <c r="Q500" s="72" t="n">
        <v>300206.41</v>
      </c>
      <c r="R500" s="72" t="n">
        <v>818996.76</v>
      </c>
      <c r="S500" s="72" t="n">
        <v>3403405.66</v>
      </c>
      <c r="T500" s="69" t="n">
        <v>7258.16</v>
      </c>
      <c r="U500" s="69" t="n">
        <v>8320.64</v>
      </c>
      <c r="V500" s="70" t="n">
        <v>2027</v>
      </c>
      <c r="W500" s="74" t="n">
        <v>230591.69</v>
      </c>
      <c r="X500" s="74" t="n">
        <f aca="false" ca="false" dt2D="false" dtr="false" t="normal">+(J500*8.21+K500*22.53)*12*0.85</f>
        <v>69614.7246</v>
      </c>
      <c r="Y500" s="74" t="n">
        <f aca="false" ca="false" dt2D="false" dtr="false" t="normal">+(J500*8.21+K500*22.53)*12*10</f>
        <v>818996.76</v>
      </c>
      <c r="Z500" s="64" t="n"/>
      <c r="AA500" s="78" t="n">
        <f aca="false" ca="false" dt2D="false" dtr="false" t="normal">SUM(AB500:AP500)</f>
        <v>6916948.0345223</v>
      </c>
      <c r="AB500" s="74" t="n">
        <v>2965833.51</v>
      </c>
      <c r="AC500" s="74" t="n">
        <v>1060709.73</v>
      </c>
      <c r="AD500" s="74" t="n">
        <v>407089.77</v>
      </c>
      <c r="AE500" s="74" t="n">
        <v>1600077.06</v>
      </c>
      <c r="AF500" s="74" t="n">
        <v>0</v>
      </c>
      <c r="AG500" s="74" t="n">
        <v>0</v>
      </c>
      <c r="AH500" s="74" t="n">
        <v>0</v>
      </c>
      <c r="AI500" s="74" t="n">
        <v>0</v>
      </c>
      <c r="AJ500" s="74" t="n">
        <v>0</v>
      </c>
      <c r="AK500" s="74" t="n">
        <v>0</v>
      </c>
      <c r="AL500" s="74" t="n">
        <v>0</v>
      </c>
      <c r="AM500" s="74" t="n">
        <v>0</v>
      </c>
      <c r="AN500" s="74" t="n">
        <v>682123.4651</v>
      </c>
      <c r="AO500" s="74" t="n">
        <v>69169.4804</v>
      </c>
      <c r="AP500" s="74" t="n">
        <v>131945.0190223</v>
      </c>
      <c r="AQ500" s="5" t="n">
        <f aca="false" ca="false" dt2D="false" dtr="false" t="normal">COUNTIF(AB500:AM500, "&gt;0")</f>
        <v>4</v>
      </c>
    </row>
    <row customHeight="true" ht="12.75" outlineLevel="0" r="501">
      <c r="A501" s="67" t="n">
        <f aca="false" ca="false" dt2D="false" dtr="false" t="normal">+A500+1</f>
        <v>487</v>
      </c>
      <c r="B501" s="67" t="n">
        <f aca="false" ca="false" dt2D="false" dtr="false" t="normal">+B500+1</f>
        <v>12</v>
      </c>
      <c r="C501" s="68" t="s">
        <v>360</v>
      </c>
      <c r="D501" s="67" t="s">
        <v>616</v>
      </c>
      <c r="E501" s="69" t="s">
        <v>68</v>
      </c>
      <c r="F501" s="70" t="s">
        <v>362</v>
      </c>
      <c r="G501" s="70" t="n">
        <v>2</v>
      </c>
      <c r="H501" s="70" t="n">
        <v>2</v>
      </c>
      <c r="I501" s="69" t="n">
        <v>815.5</v>
      </c>
      <c r="J501" s="69" t="n">
        <v>815.5</v>
      </c>
      <c r="K501" s="69" t="n">
        <v>0</v>
      </c>
      <c r="L501" s="71" t="n">
        <v>46</v>
      </c>
      <c r="M501" s="72" t="n">
        <v>24315959.24</v>
      </c>
      <c r="N501" s="72" t="n"/>
      <c r="O501" s="72" t="n">
        <v>5096295.42</v>
      </c>
      <c r="P501" s="72" t="n">
        <v>0</v>
      </c>
      <c r="Q501" s="72" t="n">
        <v>301359.75</v>
      </c>
      <c r="R501" s="72" t="n">
        <v>803430.6</v>
      </c>
      <c r="S501" s="72" t="n">
        <v>18114873.47</v>
      </c>
      <c r="T501" s="69" t="n">
        <v>26029.17</v>
      </c>
      <c r="U501" s="69" t="n">
        <v>29817.24</v>
      </c>
      <c r="V501" s="70" t="n">
        <v>2027</v>
      </c>
      <c r="W501" s="74" t="n">
        <v>233068.15</v>
      </c>
      <c r="X501" s="74" t="n">
        <f aca="false" ca="false" dt2D="false" dtr="false" t="normal">+(J501*8.21+K501*22.53)*12*0.85</f>
        <v>68291.60100000001</v>
      </c>
      <c r="Y501" s="74" t="n">
        <f aca="false" ca="false" dt2D="false" dtr="false" t="normal">+(J501*8.21+K501*22.53)*12*10</f>
        <v>803430.6000000001</v>
      </c>
      <c r="Z501" s="64" t="n"/>
      <c r="AA501" s="78" t="n">
        <f aca="false" ca="false" dt2D="false" dtr="false" t="normal">SUM(AB501:AP501)</f>
        <v>24315959.24145876</v>
      </c>
      <c r="AB501" s="74" t="n">
        <v>2909463.77</v>
      </c>
      <c r="AC501" s="74" t="n">
        <v>1040549.48</v>
      </c>
      <c r="AD501" s="74" t="n">
        <v>399352.47</v>
      </c>
      <c r="AE501" s="74" t="n">
        <v>1569665.4</v>
      </c>
      <c r="AF501" s="74" t="n">
        <v>0</v>
      </c>
      <c r="AG501" s="74" t="n">
        <v>0</v>
      </c>
      <c r="AH501" s="74" t="n">
        <v>0</v>
      </c>
      <c r="AI501" s="74" t="n">
        <v>0</v>
      </c>
      <c r="AJ501" s="74" t="n">
        <v>3556590.84</v>
      </c>
      <c r="AK501" s="74" t="n">
        <v>0</v>
      </c>
      <c r="AL501" s="74" t="n">
        <v>6071960.15</v>
      </c>
      <c r="AM501" s="74" t="n">
        <v>5679206.02</v>
      </c>
      <c r="AN501" s="74" t="n">
        <v>2381824.6542</v>
      </c>
      <c r="AO501" s="74" t="n">
        <v>243159.5924</v>
      </c>
      <c r="AP501" s="74" t="n">
        <v>464186.86485876</v>
      </c>
      <c r="AQ501" s="5" t="n">
        <f aca="false" ca="false" dt2D="false" dtr="false" t="normal">COUNTIF(AB501:AM501, "&gt;0")</f>
        <v>7</v>
      </c>
    </row>
    <row customHeight="true" ht="12.75" outlineLevel="0" r="502">
      <c r="A502" s="67" t="n">
        <f aca="false" ca="false" dt2D="false" dtr="false" t="normal">+A501+1</f>
        <v>488</v>
      </c>
      <c r="B502" s="67" t="n">
        <f aca="false" ca="false" dt2D="false" dtr="false" t="normal">+B501+1</f>
        <v>13</v>
      </c>
      <c r="C502" s="68" t="s">
        <v>360</v>
      </c>
      <c r="D502" s="67" t="s">
        <v>617</v>
      </c>
      <c r="E502" s="69" t="s">
        <v>89</v>
      </c>
      <c r="F502" s="70" t="s">
        <v>362</v>
      </c>
      <c r="G502" s="70" t="n">
        <v>2</v>
      </c>
      <c r="H502" s="70" t="n">
        <v>2</v>
      </c>
      <c r="I502" s="69" t="n">
        <v>351.2</v>
      </c>
      <c r="J502" s="69" t="n">
        <v>351.2</v>
      </c>
      <c r="K502" s="69" t="n">
        <v>0</v>
      </c>
      <c r="L502" s="71" t="n">
        <v>10</v>
      </c>
      <c r="M502" s="72" t="n">
        <v>10471814.67</v>
      </c>
      <c r="N502" s="72" t="n"/>
      <c r="O502" s="72" t="n">
        <v>4153691.84</v>
      </c>
      <c r="P502" s="72" t="n">
        <v>0</v>
      </c>
      <c r="Q502" s="72" t="n">
        <v>66660.44</v>
      </c>
      <c r="R502" s="72" t="n">
        <v>346002.24</v>
      </c>
      <c r="S502" s="72" t="n">
        <v>5905460.16</v>
      </c>
      <c r="T502" s="69" t="n">
        <v>26029.17</v>
      </c>
      <c r="U502" s="69" t="n">
        <v>29817.24</v>
      </c>
      <c r="V502" s="70" t="n">
        <v>2027</v>
      </c>
      <c r="W502" s="74" t="n">
        <v>37250.25</v>
      </c>
      <c r="X502" s="74" t="n">
        <f aca="false" ca="false" dt2D="false" dtr="false" t="normal">+(J502*8.21+K502*22.53)*12*0.85</f>
        <v>29410.1904</v>
      </c>
      <c r="Y502" s="74" t="n">
        <f aca="false" ca="false" dt2D="false" dtr="false" t="normal">+(J502*8.21+K502*22.53)*12*10</f>
        <v>346002.24</v>
      </c>
      <c r="Z502" s="64" t="n"/>
      <c r="AA502" s="78" t="n">
        <f aca="false" ca="false" dt2D="false" dtr="false" t="normal">SUM(AB502:AP502)</f>
        <v>10471814.673074622</v>
      </c>
      <c r="AB502" s="74" t="n">
        <v>1252978.14</v>
      </c>
      <c r="AC502" s="74" t="n">
        <v>448118.91</v>
      </c>
      <c r="AD502" s="74" t="n">
        <v>171983.55</v>
      </c>
      <c r="AE502" s="74" t="n">
        <v>675985.88</v>
      </c>
      <c r="AF502" s="74" t="n">
        <v>0</v>
      </c>
      <c r="AG502" s="74" t="n">
        <v>0</v>
      </c>
      <c r="AH502" s="74" t="n">
        <v>0</v>
      </c>
      <c r="AI502" s="74" t="n">
        <v>0</v>
      </c>
      <c r="AJ502" s="74" t="n">
        <v>1531667.32</v>
      </c>
      <c r="AK502" s="74" t="n">
        <v>0</v>
      </c>
      <c r="AL502" s="74" t="n">
        <v>2614926.31</v>
      </c>
      <c r="AM502" s="74" t="n">
        <v>2445784.37</v>
      </c>
      <c r="AN502" s="74" t="n">
        <v>1025747.1699</v>
      </c>
      <c r="AO502" s="74" t="n">
        <v>104718.1468</v>
      </c>
      <c r="AP502" s="74" t="n">
        <v>199904.87637462</v>
      </c>
      <c r="AQ502" s="5" t="n">
        <f aca="false" ca="false" dt2D="false" dtr="false" t="normal">COUNTIF(AB502:AM502, "&gt;0")</f>
        <v>7</v>
      </c>
    </row>
    <row customHeight="true" ht="12.75" outlineLevel="0" r="503">
      <c r="A503" s="67" t="n">
        <f aca="false" ca="false" dt2D="false" dtr="false" t="normal">+A502+1</f>
        <v>489</v>
      </c>
      <c r="B503" s="67" t="n">
        <f aca="false" ca="false" dt2D="false" dtr="false" t="normal">+B502+1</f>
        <v>14</v>
      </c>
      <c r="C503" s="68" t="s">
        <v>210</v>
      </c>
      <c r="D503" s="67" t="s">
        <v>618</v>
      </c>
      <c r="E503" s="69" t="s">
        <v>68</v>
      </c>
      <c r="F503" s="70" t="s">
        <v>58</v>
      </c>
      <c r="G503" s="70" t="n">
        <v>5</v>
      </c>
      <c r="H503" s="70" t="n">
        <v>4</v>
      </c>
      <c r="I503" s="69" t="n">
        <v>2834</v>
      </c>
      <c r="J503" s="69" t="n">
        <v>2834</v>
      </c>
      <c r="K503" s="69" t="n">
        <v>0</v>
      </c>
      <c r="L503" s="71" t="n">
        <v>90</v>
      </c>
      <c r="M503" s="72" t="n">
        <v>8499222.69</v>
      </c>
      <c r="N503" s="72" t="n"/>
      <c r="O503" s="72" t="n">
        <v>0</v>
      </c>
      <c r="P503" s="72" t="n">
        <v>0</v>
      </c>
      <c r="Q503" s="72" t="n">
        <v>1366463.78</v>
      </c>
      <c r="R503" s="72" t="n">
        <v>7132758.91</v>
      </c>
      <c r="S503" s="72" t="n">
        <v>0</v>
      </c>
      <c r="T503" s="69" t="n">
        <v>2576.68</v>
      </c>
      <c r="U503" s="69" t="n">
        <v>2999.02</v>
      </c>
      <c r="V503" s="70" t="n">
        <v>2027</v>
      </c>
      <c r="W503" s="74" t="n">
        <v>1032590.24</v>
      </c>
      <c r="X503" s="74" t="n">
        <f aca="false" ca="false" dt2D="false" dtr="false" t="normal">+(J503*11.55+K503*23.1)*12*0.85</f>
        <v>333873.54000000004</v>
      </c>
      <c r="Y503" s="74" t="n">
        <f aca="false" ca="false" dt2D="false" dtr="false" t="normal">+(J503*11.55+K503*23.1)*12*30</f>
        <v>11783772</v>
      </c>
      <c r="Z503" s="64" t="n"/>
      <c r="AA503" s="74" t="n">
        <f aca="false" ca="false" dt2D="false" dtr="false" t="normal">SUM(AB503:AP503)</f>
        <v>8499222.68630236</v>
      </c>
      <c r="AB503" s="74" t="n">
        <v>0</v>
      </c>
      <c r="AC503" s="74" t="n">
        <v>0</v>
      </c>
      <c r="AD503" s="74" t="n">
        <v>4432124.15</v>
      </c>
      <c r="AE503" s="74" t="n">
        <v>2870185.11</v>
      </c>
      <c r="AF503" s="74" t="n">
        <v>0</v>
      </c>
      <c r="AG503" s="74" t="n">
        <v>0</v>
      </c>
      <c r="AH503" s="74" t="n">
        <v>0</v>
      </c>
      <c r="AI503" s="74" t="n">
        <v>0</v>
      </c>
      <c r="AJ503" s="74" t="n">
        <v>0</v>
      </c>
      <c r="AK503" s="74" t="n">
        <v>0</v>
      </c>
      <c r="AL503" s="74" t="n">
        <v>0</v>
      </c>
      <c r="AM503" s="74" t="n">
        <v>0</v>
      </c>
      <c r="AN503" s="74" t="n">
        <v>952234.4858</v>
      </c>
      <c r="AO503" s="74" t="n">
        <v>84992.2268</v>
      </c>
      <c r="AP503" s="74" t="n">
        <v>159686.71370236</v>
      </c>
      <c r="AQ503" s="5" t="n">
        <f aca="false" ca="false" dt2D="false" dtr="false" t="normal">COUNTIF(AB503:AM503, "&gt;0")</f>
        <v>2</v>
      </c>
    </row>
    <row customHeight="true" ht="12.75" outlineLevel="0" r="504">
      <c r="A504" s="67" t="n">
        <f aca="false" ca="false" dt2D="false" dtr="false" t="normal">+A503+1</f>
        <v>490</v>
      </c>
      <c r="B504" s="67" t="n">
        <f aca="false" ca="false" dt2D="false" dtr="false" t="normal">+B503+1</f>
        <v>15</v>
      </c>
      <c r="C504" s="68" t="s">
        <v>210</v>
      </c>
      <c r="D504" s="67" t="s">
        <v>619</v>
      </c>
      <c r="E504" s="69" t="s">
        <v>199</v>
      </c>
      <c r="F504" s="70" t="s">
        <v>58</v>
      </c>
      <c r="G504" s="70" t="n">
        <v>4</v>
      </c>
      <c r="H504" s="70" t="n">
        <v>3</v>
      </c>
      <c r="I504" s="69" t="n">
        <v>2238.2</v>
      </c>
      <c r="J504" s="69" t="n">
        <v>2068.45</v>
      </c>
      <c r="K504" s="69" t="n">
        <v>0</v>
      </c>
      <c r="L504" s="71" t="n">
        <v>74</v>
      </c>
      <c r="M504" s="72" t="n">
        <v>11453111.07</v>
      </c>
      <c r="N504" s="72" t="n"/>
      <c r="O504" s="72" t="n">
        <v>1113082.27</v>
      </c>
      <c r="P504" s="72" t="n">
        <v>0</v>
      </c>
      <c r="Q504" s="72" t="n">
        <v>243684.09</v>
      </c>
      <c r="R504" s="72" t="n">
        <v>6250935.85</v>
      </c>
      <c r="S504" s="72" t="n">
        <v>3845408.85</v>
      </c>
      <c r="T504" s="69" t="n">
        <v>4896.18</v>
      </c>
      <c r="U504" s="69" t="n">
        <v>5537.05</v>
      </c>
      <c r="V504" s="70" t="n">
        <v>2027</v>
      </c>
      <c r="W504" s="77" t="n"/>
      <c r="X504" s="74" t="n">
        <f aca="false" ca="false" dt2D="false" dtr="false" t="normal">+(J504*11.55+K504*23.1)*12*0.85</f>
        <v>243684.09449999998</v>
      </c>
      <c r="Y504" s="77" t="e">
        <f aca="false" ca="false" dt2D="false" dtr="false" t="normal">+(J504*11.55+K504*23.1)*12*30-'[4]Приложение №1'!$S$732-'[3]Приложение №1'!$S$47</f>
        <v>#REF!</v>
      </c>
      <c r="Z504" s="64" t="n"/>
      <c r="AA504" s="74" t="n">
        <f aca="false" ca="false" dt2D="false" dtr="false" t="normal">SUM(AB504:AP504)</f>
        <v>11453111.068895021</v>
      </c>
      <c r="AB504" s="74" t="n">
        <v>6933025.29</v>
      </c>
      <c r="AC504" s="74" t="n">
        <v>3194481.79</v>
      </c>
      <c r="AD504" s="74" t="n">
        <v>0</v>
      </c>
      <c r="AE504" s="74" t="n">
        <v>0</v>
      </c>
      <c r="AF504" s="74" t="n">
        <v>0</v>
      </c>
      <c r="AG504" s="74" t="n">
        <v>0</v>
      </c>
      <c r="AH504" s="74" t="n">
        <v>0</v>
      </c>
      <c r="AI504" s="74" t="n">
        <v>0</v>
      </c>
      <c r="AJ504" s="74" t="n">
        <v>0</v>
      </c>
      <c r="AK504" s="74" t="n">
        <v>0</v>
      </c>
      <c r="AL504" s="74" t="n">
        <v>0</v>
      </c>
      <c r="AM504" s="74" t="n">
        <v>0</v>
      </c>
      <c r="AN504" s="74" t="n">
        <v>989604.81</v>
      </c>
      <c r="AO504" s="74" t="n">
        <v>114531.1107</v>
      </c>
      <c r="AP504" s="74" t="n">
        <v>221468.06819502</v>
      </c>
      <c r="AQ504" s="5" t="n">
        <f aca="false" ca="false" dt2D="false" dtr="false" t="normal">COUNTIF(AB504:AM504, "&gt;0")</f>
        <v>2</v>
      </c>
    </row>
    <row customHeight="true" ht="12.75" outlineLevel="0" r="505">
      <c r="A505" s="67" t="n">
        <f aca="false" ca="false" dt2D="false" dtr="false" t="normal">+A504+1</f>
        <v>491</v>
      </c>
      <c r="B505" s="67" t="n">
        <f aca="false" ca="false" dt2D="false" dtr="false" t="normal">+B504+1</f>
        <v>16</v>
      </c>
      <c r="C505" s="68" t="s">
        <v>223</v>
      </c>
      <c r="D505" s="67" t="s">
        <v>620</v>
      </c>
      <c r="E505" s="69" t="s">
        <v>143</v>
      </c>
      <c r="F505" s="70" t="s">
        <v>58</v>
      </c>
      <c r="G505" s="70" t="n">
        <v>5</v>
      </c>
      <c r="H505" s="70" t="n">
        <v>1</v>
      </c>
      <c r="I505" s="69" t="n">
        <v>1456.4</v>
      </c>
      <c r="J505" s="69" t="n">
        <v>1456.4</v>
      </c>
      <c r="K505" s="69" t="n">
        <v>0</v>
      </c>
      <c r="L505" s="71" t="n">
        <v>49</v>
      </c>
      <c r="M505" s="72" t="n">
        <v>21006225.2</v>
      </c>
      <c r="N505" s="72" t="n"/>
      <c r="O505" s="72" t="n">
        <v>5172136.78</v>
      </c>
      <c r="P505" s="72" t="n">
        <v>0</v>
      </c>
      <c r="Q505" s="72" t="n">
        <v>171578.48</v>
      </c>
      <c r="R505" s="72" t="n">
        <v>322267.87</v>
      </c>
      <c r="S505" s="72" t="n">
        <v>15340242.06</v>
      </c>
      <c r="T505" s="69" t="n">
        <v>12562.11</v>
      </c>
      <c r="U505" s="69" t="n">
        <v>14423.39</v>
      </c>
      <c r="V505" s="70" t="n">
        <v>2027</v>
      </c>
      <c r="W505" s="77" t="n"/>
      <c r="X505" s="74" t="n">
        <f aca="false" ca="false" dt2D="false" dtr="false" t="normal">+(J505*11.55+K505*23.1)*12*0.85</f>
        <v>171578.48400000003</v>
      </c>
      <c r="Y505" s="77" t="e">
        <f aca="false" ca="false" dt2D="false" dtr="false" t="normal">+(J505*11.55+K505*23.1)*12*30-'[4]Приложение №1'!$S$145-'[4]Приложение №1'!$S$333</f>
        <v>#REF!</v>
      </c>
      <c r="Z505" s="64" t="n"/>
      <c r="AA505" s="74" t="n">
        <f aca="false" ca="false" dt2D="false" dtr="false" t="normal">SUM(AB505:AP505)</f>
        <v>21006225.1971592</v>
      </c>
      <c r="AB505" s="74" t="n">
        <v>0</v>
      </c>
      <c r="AC505" s="74" t="n">
        <v>0</v>
      </c>
      <c r="AD505" s="74" t="n">
        <v>0</v>
      </c>
      <c r="AE505" s="74" t="n">
        <v>0</v>
      </c>
      <c r="AF505" s="74" t="n">
        <v>0</v>
      </c>
      <c r="AG505" s="74" t="n">
        <v>0</v>
      </c>
      <c r="AH505" s="74" t="n">
        <v>0</v>
      </c>
      <c r="AI505" s="74" t="n">
        <v>0</v>
      </c>
      <c r="AJ505" s="74" t="n">
        <v>0</v>
      </c>
      <c r="AK505" s="74" t="n">
        <v>0</v>
      </c>
      <c r="AL505" s="74" t="n">
        <v>18295455.86</v>
      </c>
      <c r="AM505" s="74" t="n">
        <v>0</v>
      </c>
      <c r="AN505" s="74" t="n">
        <v>2100622.52</v>
      </c>
      <c r="AO505" s="74" t="n">
        <v>210062.252</v>
      </c>
      <c r="AP505" s="74" t="n">
        <v>400084.5651592</v>
      </c>
      <c r="AQ505" s="5" t="n">
        <f aca="false" ca="false" dt2D="false" dtr="false" t="normal">COUNTIF(AB505:AM505, "&gt;0")</f>
        <v>1</v>
      </c>
    </row>
    <row customHeight="true" ht="12.75" outlineLevel="0" r="506">
      <c r="A506" s="67" t="n">
        <f aca="false" ca="false" dt2D="false" dtr="false" t="normal">+A505+1</f>
        <v>492</v>
      </c>
      <c r="B506" s="67" t="n">
        <f aca="false" ca="false" dt2D="false" dtr="false" t="normal">+B505+1</f>
        <v>17</v>
      </c>
      <c r="C506" s="68" t="s">
        <v>55</v>
      </c>
      <c r="D506" s="68" t="s">
        <v>621</v>
      </c>
      <c r="E506" s="69" t="s">
        <v>80</v>
      </c>
      <c r="F506" s="70" t="s">
        <v>58</v>
      </c>
      <c r="G506" s="70" t="n">
        <v>4</v>
      </c>
      <c r="H506" s="70" t="n">
        <v>6</v>
      </c>
      <c r="I506" s="70" t="n">
        <v>3617.9</v>
      </c>
      <c r="J506" s="70" t="n">
        <v>3617.9</v>
      </c>
      <c r="K506" s="69" t="n">
        <v>0</v>
      </c>
      <c r="L506" s="71" t="n">
        <v>173</v>
      </c>
      <c r="M506" s="72" t="n">
        <v>77125053.57</v>
      </c>
      <c r="N506" s="72" t="n"/>
      <c r="O506" s="72" t="n">
        <v>2790674.87</v>
      </c>
      <c r="P506" s="72" t="n">
        <v>0</v>
      </c>
      <c r="Q506" s="72" t="n">
        <v>2986345.81</v>
      </c>
      <c r="R506" s="72" t="n">
        <v>15043228.2</v>
      </c>
      <c r="S506" s="72" t="n">
        <v>56304804.69</v>
      </c>
      <c r="T506" s="69" t="n">
        <v>18660.6</v>
      </c>
      <c r="U506" s="69" t="n">
        <v>21317.63</v>
      </c>
      <c r="V506" s="70" t="n">
        <v>2027</v>
      </c>
      <c r="W506" s="73" t="n">
        <v>2560121.01</v>
      </c>
      <c r="X506" s="74" t="n">
        <f aca="false" ca="false" dt2D="false" dtr="false" t="normal">+(J506*11.55+K506*23.1)*12*0.85</f>
        <v>426224.79900000006</v>
      </c>
      <c r="Y506" s="74" t="n">
        <f aca="false" ca="false" dt2D="false" dtr="false" t="normal">+(J506*11.55+K506*23.1)*12*30</f>
        <v>15043228.200000001</v>
      </c>
      <c r="Z506" s="64" t="n"/>
      <c r="AA506" s="74" t="n">
        <f aca="false" ca="false" dt2D="false" dtr="false" t="normal">SUM(AB506:AP506)</f>
        <v>77125053.56975591</v>
      </c>
      <c r="AB506" s="74" t="n">
        <v>12091543.06</v>
      </c>
      <c r="AC506" s="74" t="n">
        <v>5824889.31</v>
      </c>
      <c r="AD506" s="74" t="n">
        <v>3557254.55</v>
      </c>
      <c r="AE506" s="74" t="n">
        <v>3440696.39</v>
      </c>
      <c r="AF506" s="74" t="n">
        <v>0</v>
      </c>
      <c r="AG506" s="74" t="n">
        <v>0</v>
      </c>
      <c r="AH506" s="74" t="n">
        <v>0</v>
      </c>
      <c r="AI506" s="74" t="n">
        <v>0</v>
      </c>
      <c r="AJ506" s="74" t="n">
        <v>17468100.72</v>
      </c>
      <c r="AK506" s="74" t="n">
        <v>7272312.41</v>
      </c>
      <c r="AL506" s="74" t="n">
        <v>17857391.38</v>
      </c>
      <c r="AM506" s="74" t="n">
        <v>0</v>
      </c>
      <c r="AN506" s="74" t="n">
        <v>7365260.4014</v>
      </c>
      <c r="AO506" s="74" t="n">
        <v>771250.5358</v>
      </c>
      <c r="AP506" s="74" t="n">
        <v>1476354.81255592</v>
      </c>
      <c r="AQ506" s="5" t="n">
        <f aca="false" ca="false" dt2D="false" dtr="false" t="normal">COUNTIF(AB506:AM506, "&gt;0")</f>
        <v>7</v>
      </c>
    </row>
    <row customHeight="true" ht="12.75" outlineLevel="0" r="507">
      <c r="A507" s="67" t="n">
        <f aca="false" ca="false" dt2D="false" dtr="false" t="normal">+A506+1</f>
        <v>493</v>
      </c>
      <c r="B507" s="67" t="n">
        <f aca="false" ca="false" dt2D="false" dtr="false" t="normal">+B506+1</f>
        <v>18</v>
      </c>
      <c r="C507" s="68" t="s">
        <v>55</v>
      </c>
      <c r="D507" s="68" t="s">
        <v>622</v>
      </c>
      <c r="E507" s="69" t="s">
        <v>80</v>
      </c>
      <c r="F507" s="70" t="s">
        <v>58</v>
      </c>
      <c r="G507" s="70" t="n">
        <v>4</v>
      </c>
      <c r="H507" s="70" t="n">
        <v>4</v>
      </c>
      <c r="I507" s="70" t="n">
        <v>2442.4</v>
      </c>
      <c r="J507" s="70" t="n">
        <v>2442.4</v>
      </c>
      <c r="K507" s="69" t="n">
        <v>0</v>
      </c>
      <c r="L507" s="71" t="n">
        <v>102</v>
      </c>
      <c r="M507" s="72" t="n">
        <v>52066179.52</v>
      </c>
      <c r="N507" s="72" t="n"/>
      <c r="O507" s="72" t="n">
        <v>1884631.17</v>
      </c>
      <c r="P507" s="72" t="n">
        <v>0</v>
      </c>
      <c r="Q507" s="72" t="n">
        <v>1996663.52</v>
      </c>
      <c r="R507" s="72" t="n">
        <v>10155499.2</v>
      </c>
      <c r="S507" s="72" t="n">
        <v>38029385.63</v>
      </c>
      <c r="T507" s="69" t="n">
        <v>18660.6</v>
      </c>
      <c r="U507" s="69" t="n">
        <v>21317.63</v>
      </c>
      <c r="V507" s="70" t="n">
        <v>2027</v>
      </c>
      <c r="W507" s="73" t="n">
        <v>1708924.38</v>
      </c>
      <c r="X507" s="74" t="n">
        <f aca="false" ca="false" dt2D="false" dtr="false" t="normal">+(J507*11.55+K507*23.1)*12*0.85</f>
        <v>287739.14400000003</v>
      </c>
      <c r="Y507" s="74" t="n">
        <f aca="false" ca="false" dt2D="false" dtr="false" t="normal">+(J507*11.55+K507*23.1)*12*30</f>
        <v>10155499.200000001</v>
      </c>
      <c r="Z507" s="64" t="n"/>
      <c r="AA507" s="74" t="n">
        <f aca="false" ca="false" dt2D="false" dtr="false" t="normal">SUM(AB507:AP507)</f>
        <v>52066179.5186688</v>
      </c>
      <c r="AB507" s="74" t="n">
        <v>8162852.7</v>
      </c>
      <c r="AC507" s="74" t="n">
        <v>3932311.47</v>
      </c>
      <c r="AD507" s="74" t="n">
        <v>2401459</v>
      </c>
      <c r="AE507" s="74" t="n">
        <v>2322772.01</v>
      </c>
      <c r="AF507" s="74" t="n">
        <v>0</v>
      </c>
      <c r="AG507" s="74" t="n">
        <v>0</v>
      </c>
      <c r="AH507" s="74" t="n">
        <v>0</v>
      </c>
      <c r="AI507" s="74" t="n">
        <v>0</v>
      </c>
      <c r="AJ507" s="74" t="n">
        <v>11792500.95</v>
      </c>
      <c r="AK507" s="74" t="n">
        <v>4909449.08</v>
      </c>
      <c r="AL507" s="74" t="n">
        <v>12055306.32</v>
      </c>
      <c r="AM507" s="74" t="n">
        <v>0</v>
      </c>
      <c r="AN507" s="74" t="n">
        <v>4972197.1328</v>
      </c>
      <c r="AO507" s="74" t="n">
        <v>520661.7952</v>
      </c>
      <c r="AP507" s="74" t="n">
        <v>996669.0606688</v>
      </c>
      <c r="AQ507" s="5" t="n">
        <f aca="false" ca="false" dt2D="false" dtr="false" t="normal">COUNTIF(AB507:AM507, "&gt;0")</f>
        <v>7</v>
      </c>
    </row>
    <row customHeight="true" ht="12.75" outlineLevel="0" r="508">
      <c r="A508" s="67" t="n">
        <f aca="false" ca="false" dt2D="false" dtr="false" t="normal">+A507+1</f>
        <v>494</v>
      </c>
      <c r="B508" s="67" t="n">
        <f aca="false" ca="false" dt2D="false" dtr="false" t="normal">+B507+1</f>
        <v>19</v>
      </c>
      <c r="C508" s="68" t="s">
        <v>55</v>
      </c>
      <c r="D508" s="68" t="s">
        <v>623</v>
      </c>
      <c r="E508" s="69" t="s">
        <v>93</v>
      </c>
      <c r="F508" s="70" t="s">
        <v>58</v>
      </c>
      <c r="G508" s="70" t="n">
        <v>4</v>
      </c>
      <c r="H508" s="70" t="n">
        <v>4</v>
      </c>
      <c r="I508" s="70" t="n">
        <v>2431.9</v>
      </c>
      <c r="J508" s="70" t="n">
        <v>2431.9</v>
      </c>
      <c r="K508" s="69" t="n">
        <v>0</v>
      </c>
      <c r="L508" s="71" t="n">
        <v>103</v>
      </c>
      <c r="M508" s="72" t="n">
        <v>51842344.4</v>
      </c>
      <c r="N508" s="72" t="n"/>
      <c r="O508" s="72" t="n">
        <v>1873536.19</v>
      </c>
      <c r="P508" s="72" t="n">
        <v>0</v>
      </c>
      <c r="Q508" s="72" t="n">
        <v>2052490.81</v>
      </c>
      <c r="R508" s="72" t="n">
        <v>10111840.2</v>
      </c>
      <c r="S508" s="72" t="n">
        <v>37804477.2</v>
      </c>
      <c r="T508" s="69" t="n">
        <v>18660.6</v>
      </c>
      <c r="U508" s="69" t="n">
        <v>21317.63</v>
      </c>
      <c r="V508" s="70" t="n">
        <v>2027</v>
      </c>
      <c r="W508" s="73" t="n">
        <v>1765988.67</v>
      </c>
      <c r="X508" s="74" t="n">
        <f aca="false" ca="false" dt2D="false" dtr="false" t="normal">+(J508*11.55+K508*23.1)*12*0.85</f>
        <v>286502.139</v>
      </c>
      <c r="Y508" s="74" t="n">
        <f aca="false" ca="false" dt2D="false" dtr="false" t="normal">+(J508*11.55+K508*23.1)*12*30</f>
        <v>10111840.200000001</v>
      </c>
      <c r="Z508" s="64" t="n"/>
      <c r="AA508" s="74" t="n">
        <f aca="false" ca="false" dt2D="false" dtr="false" t="normal">SUM(AB508:AP508)</f>
        <v>51842344.401935756</v>
      </c>
      <c r="AB508" s="74" t="n">
        <v>8127760.18</v>
      </c>
      <c r="AC508" s="74" t="n">
        <v>3915406.26</v>
      </c>
      <c r="AD508" s="74" t="n">
        <v>2391135.01</v>
      </c>
      <c r="AE508" s="74" t="n">
        <v>2312786.3</v>
      </c>
      <c r="AF508" s="74" t="n">
        <v>0</v>
      </c>
      <c r="AG508" s="74" t="n">
        <v>0</v>
      </c>
      <c r="AH508" s="74" t="n">
        <v>0</v>
      </c>
      <c r="AI508" s="74" t="n">
        <v>0</v>
      </c>
      <c r="AJ508" s="74" t="n">
        <v>11741804.4</v>
      </c>
      <c r="AK508" s="74" t="n">
        <v>4888343.12</v>
      </c>
      <c r="AL508" s="74" t="n">
        <v>12003479.95</v>
      </c>
      <c r="AM508" s="74" t="n">
        <v>0</v>
      </c>
      <c r="AN508" s="74" t="n">
        <v>4950821.4076</v>
      </c>
      <c r="AO508" s="74" t="n">
        <v>518423.444</v>
      </c>
      <c r="AP508" s="74" t="n">
        <v>992384.33033576</v>
      </c>
      <c r="AQ508" s="5" t="n">
        <f aca="false" ca="false" dt2D="false" dtr="false" t="normal">COUNTIF(AB508:AM508, "&gt;0")</f>
        <v>7</v>
      </c>
    </row>
    <row customHeight="true" ht="12.75" outlineLevel="0" r="509">
      <c r="A509" s="67" t="n">
        <f aca="false" ca="false" dt2D="false" dtr="false" t="normal">+A508+1</f>
        <v>495</v>
      </c>
      <c r="B509" s="67" t="n">
        <f aca="false" ca="false" dt2D="false" dtr="false" t="normal">+B508+1</f>
        <v>20</v>
      </c>
      <c r="C509" s="68" t="s">
        <v>55</v>
      </c>
      <c r="D509" s="68" t="s">
        <v>624</v>
      </c>
      <c r="E509" s="69" t="s">
        <v>80</v>
      </c>
      <c r="F509" s="70" t="s">
        <v>58</v>
      </c>
      <c r="G509" s="70" t="n">
        <v>4</v>
      </c>
      <c r="H509" s="70" t="n">
        <v>4</v>
      </c>
      <c r="I509" s="70" t="n">
        <v>2434.4</v>
      </c>
      <c r="J509" s="70" t="n">
        <v>2434.4</v>
      </c>
      <c r="K509" s="69" t="n">
        <v>0</v>
      </c>
      <c r="L509" s="71" t="n">
        <v>120</v>
      </c>
      <c r="M509" s="72" t="n">
        <v>51895638.49</v>
      </c>
      <c r="N509" s="72" t="n"/>
      <c r="O509" s="72" t="n">
        <v>1878674.26</v>
      </c>
      <c r="P509" s="72" t="n">
        <v>0</v>
      </c>
      <c r="Q509" s="72" t="n">
        <v>1989612.2</v>
      </c>
      <c r="R509" s="72" t="n">
        <v>10122235.2</v>
      </c>
      <c r="S509" s="72" t="n">
        <v>37905116.82</v>
      </c>
      <c r="T509" s="69" t="n">
        <v>18660.6</v>
      </c>
      <c r="U509" s="69" t="n">
        <v>21317.63</v>
      </c>
      <c r="V509" s="70" t="n">
        <v>2027</v>
      </c>
      <c r="W509" s="73" t="n">
        <v>1702815.54</v>
      </c>
      <c r="X509" s="74" t="n">
        <f aca="false" ca="false" dt2D="false" dtr="false" t="normal">+(J509*11.55+K509*23.1)*12*0.85</f>
        <v>286796.664</v>
      </c>
      <c r="Y509" s="74" t="n">
        <f aca="false" ca="false" dt2D="false" dtr="false" t="normal">+(J509*11.55+K509*23.1)*12*30</f>
        <v>10122235.200000001</v>
      </c>
      <c r="Z509" s="64" t="n"/>
      <c r="AA509" s="74" t="n">
        <f aca="false" ca="false" dt2D="false" dtr="false" t="normal">SUM(AB509:AP509)</f>
        <v>51895638.48549633</v>
      </c>
      <c r="AB509" s="74" t="n">
        <v>8136115.54</v>
      </c>
      <c r="AC509" s="74" t="n">
        <v>3919431.32</v>
      </c>
      <c r="AD509" s="74" t="n">
        <v>2393593.1</v>
      </c>
      <c r="AE509" s="74" t="n">
        <v>2315163.85</v>
      </c>
      <c r="AF509" s="74" t="n">
        <v>0</v>
      </c>
      <c r="AG509" s="74" t="n">
        <v>0</v>
      </c>
      <c r="AH509" s="74" t="n">
        <v>0</v>
      </c>
      <c r="AI509" s="74" t="n">
        <v>0</v>
      </c>
      <c r="AJ509" s="74" t="n">
        <v>11753875.01</v>
      </c>
      <c r="AK509" s="74" t="n">
        <v>4893368.35</v>
      </c>
      <c r="AL509" s="74" t="n">
        <v>12015819.56</v>
      </c>
      <c r="AM509" s="74" t="n">
        <v>0</v>
      </c>
      <c r="AN509" s="74" t="n">
        <v>4955910.8664</v>
      </c>
      <c r="AO509" s="74" t="n">
        <v>518956.3848</v>
      </c>
      <c r="AP509" s="74" t="n">
        <v>993404.50429632</v>
      </c>
      <c r="AQ509" s="5" t="n">
        <f aca="false" ca="false" dt2D="false" dtr="false" t="normal">COUNTIF(AB509:AM509, "&gt;0")</f>
        <v>7</v>
      </c>
    </row>
    <row customHeight="true" ht="12.75" outlineLevel="0" r="510">
      <c r="A510" s="67" t="n">
        <f aca="false" ca="false" dt2D="false" dtr="false" t="normal">+A509+1</f>
        <v>496</v>
      </c>
      <c r="B510" s="67" t="n">
        <f aca="false" ca="false" dt2D="false" dtr="false" t="normal">+B509+1</f>
        <v>21</v>
      </c>
      <c r="C510" s="68" t="s">
        <v>55</v>
      </c>
      <c r="D510" s="68" t="s">
        <v>625</v>
      </c>
      <c r="E510" s="69" t="s">
        <v>80</v>
      </c>
      <c r="F510" s="70" t="s">
        <v>58</v>
      </c>
      <c r="G510" s="70" t="n">
        <v>4</v>
      </c>
      <c r="H510" s="70" t="n">
        <v>4</v>
      </c>
      <c r="I510" s="70" t="n">
        <v>2476.8</v>
      </c>
      <c r="J510" s="70" t="n">
        <v>2324.2</v>
      </c>
      <c r="K510" s="69" t="n">
        <v>152.6</v>
      </c>
      <c r="L510" s="71" t="n">
        <v>96</v>
      </c>
      <c r="M510" s="72" t="n">
        <v>52799505.98</v>
      </c>
      <c r="N510" s="72" t="n"/>
      <c r="O510" s="72" t="n">
        <v>1879073.98</v>
      </c>
      <c r="P510" s="72" t="n">
        <v>0</v>
      </c>
      <c r="Q510" s="72" t="n">
        <v>2076992.66</v>
      </c>
      <c r="R510" s="72" t="n">
        <v>10933045.2</v>
      </c>
      <c r="S510" s="72" t="n">
        <v>37910394.14</v>
      </c>
      <c r="T510" s="69" t="n">
        <v>18660.6</v>
      </c>
      <c r="U510" s="69" t="n">
        <v>21317.63</v>
      </c>
      <c r="V510" s="70" t="n">
        <v>2027</v>
      </c>
      <c r="W510" s="73" t="n">
        <v>1767223.05</v>
      </c>
      <c r="X510" s="74" t="n">
        <f aca="false" ca="false" dt2D="false" dtr="false" t="normal">+(J510*11.55+K510*23.1)*12*0.85</f>
        <v>309769.61399999994</v>
      </c>
      <c r="Y510" s="74" t="n">
        <f aca="false" ca="false" dt2D="false" dtr="false" t="normal">+(J510*11.55+K510*23.1)*12*30</f>
        <v>10933045.2</v>
      </c>
      <c r="Z510" s="64" t="n"/>
      <c r="AA510" s="74" t="n">
        <f aca="false" ca="false" dt2D="false" dtr="false" t="normal">SUM(AB510:AP510)</f>
        <v>52799505.98242112</v>
      </c>
      <c r="AB510" s="74" t="n">
        <v>8277822.45</v>
      </c>
      <c r="AC510" s="74" t="n">
        <v>3987696.14</v>
      </c>
      <c r="AD510" s="74" t="n">
        <v>2435282.37</v>
      </c>
      <c r="AE510" s="74" t="n">
        <v>2355487.11</v>
      </c>
      <c r="AF510" s="74" t="n">
        <v>0</v>
      </c>
      <c r="AG510" s="74" t="n">
        <v>0</v>
      </c>
      <c r="AH510" s="74" t="n">
        <v>0</v>
      </c>
      <c r="AI510" s="74" t="n">
        <v>0</v>
      </c>
      <c r="AJ510" s="74" t="n">
        <v>11958592.51</v>
      </c>
      <c r="AK510" s="74" t="n">
        <v>4978596.25</v>
      </c>
      <c r="AL510" s="74" t="n">
        <v>12225099.36</v>
      </c>
      <c r="AM510" s="74" t="n">
        <v>0</v>
      </c>
      <c r="AN510" s="74" t="n">
        <v>5042228.0792</v>
      </c>
      <c r="AO510" s="74" t="n">
        <v>527995.06</v>
      </c>
      <c r="AP510" s="74" t="n">
        <v>1010706.65322112</v>
      </c>
      <c r="AQ510" s="5" t="n">
        <f aca="false" ca="false" dt2D="false" dtr="false" t="normal">COUNTIF(AB510:AM510, "&gt;0")</f>
        <v>7</v>
      </c>
    </row>
    <row customHeight="true" ht="12.75" outlineLevel="0" r="511">
      <c r="A511" s="67" t="n">
        <f aca="false" ca="false" dt2D="false" dtr="false" t="normal">+A510+1</f>
        <v>497</v>
      </c>
      <c r="B511" s="67" t="n">
        <f aca="false" ca="false" dt2D="false" dtr="false" t="normal">+B510+1</f>
        <v>22</v>
      </c>
      <c r="C511" s="68" t="s">
        <v>55</v>
      </c>
      <c r="D511" s="68" t="s">
        <v>626</v>
      </c>
      <c r="E511" s="69" t="s">
        <v>93</v>
      </c>
      <c r="F511" s="70" t="s">
        <v>58</v>
      </c>
      <c r="G511" s="70" t="n">
        <v>4</v>
      </c>
      <c r="H511" s="70" t="n">
        <v>4</v>
      </c>
      <c r="I511" s="70" t="n">
        <v>2423.2</v>
      </c>
      <c r="J511" s="70" t="n">
        <v>2423.2</v>
      </c>
      <c r="K511" s="69" t="n">
        <v>0</v>
      </c>
      <c r="L511" s="71" t="n">
        <v>117</v>
      </c>
      <c r="M511" s="72" t="n">
        <v>51656881.01</v>
      </c>
      <c r="N511" s="72" t="n"/>
      <c r="O511" s="72" t="n">
        <v>1872363.4</v>
      </c>
      <c r="P511" s="72" t="n">
        <v>0</v>
      </c>
      <c r="Q511" s="72" t="n">
        <v>1922415.06</v>
      </c>
      <c r="R511" s="72" t="n">
        <v>10075665.6</v>
      </c>
      <c r="S511" s="72" t="n">
        <v>37786436.94</v>
      </c>
      <c r="T511" s="69" t="n">
        <v>18660.6</v>
      </c>
      <c r="U511" s="69" t="n">
        <v>21317.63</v>
      </c>
      <c r="V511" s="70" t="n">
        <v>2027</v>
      </c>
      <c r="W511" s="73" t="n">
        <v>1636937.87</v>
      </c>
      <c r="X511" s="74" t="n">
        <f aca="false" ca="false" dt2D="false" dtr="false" t="normal">+(J511*11.55+K511*23.1)*12*0.85</f>
        <v>285477.192</v>
      </c>
      <c r="Y511" s="74" t="n">
        <f aca="false" ca="false" dt2D="false" dtr="false" t="normal">+(J511*11.55+K511*23.1)*12*30</f>
        <v>10075665.600000001</v>
      </c>
      <c r="Z511" s="64" t="n"/>
      <c r="AA511" s="74" t="n">
        <f aca="false" ca="false" dt2D="false" dtr="false" t="normal">SUM(AB511:AP511)</f>
        <v>51656881.00572288</v>
      </c>
      <c r="AB511" s="74" t="n">
        <v>8098683.53</v>
      </c>
      <c r="AC511" s="74" t="n">
        <v>3901399.09</v>
      </c>
      <c r="AD511" s="74" t="n">
        <v>2382580.84</v>
      </c>
      <c r="AE511" s="74" t="n">
        <v>2304512.42</v>
      </c>
      <c r="AF511" s="74" t="n">
        <v>0</v>
      </c>
      <c r="AG511" s="74" t="n">
        <v>0</v>
      </c>
      <c r="AH511" s="74" t="n">
        <v>0</v>
      </c>
      <c r="AI511" s="74" t="n">
        <v>0</v>
      </c>
      <c r="AJ511" s="74" t="n">
        <v>11699798.69</v>
      </c>
      <c r="AK511" s="74" t="n">
        <v>4870855.31</v>
      </c>
      <c r="AL511" s="74" t="n">
        <v>11960538.1</v>
      </c>
      <c r="AM511" s="74" t="n">
        <v>0</v>
      </c>
      <c r="AN511" s="74" t="n">
        <v>4933110.0908</v>
      </c>
      <c r="AO511" s="74" t="n">
        <v>516568.81</v>
      </c>
      <c r="AP511" s="74" t="n">
        <v>988834.12492288</v>
      </c>
      <c r="AQ511" s="5" t="n">
        <f aca="false" ca="false" dt2D="false" dtr="false" t="normal">COUNTIF(AB511:AM511, "&gt;0")</f>
        <v>7</v>
      </c>
    </row>
    <row customHeight="true" ht="12.75" outlineLevel="0" r="512">
      <c r="A512" s="67" t="n">
        <f aca="false" ca="false" dt2D="false" dtr="false" t="normal">+A511+1</f>
        <v>498</v>
      </c>
      <c r="B512" s="67" t="n">
        <f aca="false" ca="false" dt2D="false" dtr="false" t="normal">+B511+1</f>
        <v>23</v>
      </c>
      <c r="C512" s="68" t="s">
        <v>55</v>
      </c>
      <c r="D512" s="68" t="s">
        <v>627</v>
      </c>
      <c r="E512" s="69" t="s">
        <v>93</v>
      </c>
      <c r="F512" s="70" t="s">
        <v>58</v>
      </c>
      <c r="G512" s="70" t="n">
        <v>4</v>
      </c>
      <c r="H512" s="70" t="n">
        <v>4</v>
      </c>
      <c r="I512" s="70" t="n">
        <v>2437.5</v>
      </c>
      <c r="J512" s="70" t="n">
        <v>2437.5</v>
      </c>
      <c r="K512" s="69" t="n">
        <v>0</v>
      </c>
      <c r="L512" s="71" t="n">
        <v>94</v>
      </c>
      <c r="M512" s="72" t="n">
        <v>51961723.15</v>
      </c>
      <c r="N512" s="72" t="n"/>
      <c r="O512" s="72" t="n">
        <v>1880659.85</v>
      </c>
      <c r="P512" s="72" t="n">
        <v>0</v>
      </c>
      <c r="Q512" s="72" t="n">
        <v>2029837.25</v>
      </c>
      <c r="R512" s="72" t="n">
        <v>10135125</v>
      </c>
      <c r="S512" s="72" t="n">
        <v>37916101.05</v>
      </c>
      <c r="T512" s="69" t="n">
        <v>18660.6</v>
      </c>
      <c r="U512" s="69" t="n">
        <v>21317.63</v>
      </c>
      <c r="V512" s="70" t="n">
        <v>2027</v>
      </c>
      <c r="W512" s="73" t="n">
        <v>1742675.37</v>
      </c>
      <c r="X512" s="74" t="n">
        <f aca="false" ca="false" dt2D="false" dtr="false" t="normal">+(J512*11.55+K512*23.1)*12*0.85</f>
        <v>287161.875</v>
      </c>
      <c r="Y512" s="74" t="n">
        <f aca="false" ca="false" dt2D="false" dtr="false" t="normal">+(J512*11.55+K512*23.1)*12*30</f>
        <v>10135125</v>
      </c>
      <c r="Z512" s="64" t="n"/>
      <c r="AA512" s="74" t="n">
        <f aca="false" ca="false" dt2D="false" dtr="false" t="normal">SUM(AB512:AP512)</f>
        <v>51961723.14662675</v>
      </c>
      <c r="AB512" s="74" t="n">
        <v>8146476.19</v>
      </c>
      <c r="AC512" s="74" t="n">
        <v>3924422.38</v>
      </c>
      <c r="AD512" s="74" t="n">
        <v>2396641.14</v>
      </c>
      <c r="AE512" s="74" t="n">
        <v>2318112.01</v>
      </c>
      <c r="AF512" s="74" t="n">
        <v>0</v>
      </c>
      <c r="AG512" s="74" t="n">
        <v>0</v>
      </c>
      <c r="AH512" s="74" t="n">
        <v>0</v>
      </c>
      <c r="AI512" s="74" t="n">
        <v>0</v>
      </c>
      <c r="AJ512" s="74" t="n">
        <v>11768842.57</v>
      </c>
      <c r="AK512" s="74" t="n">
        <v>4899599.63</v>
      </c>
      <c r="AL512" s="74" t="n">
        <v>12031120.68</v>
      </c>
      <c r="AM512" s="74" t="n">
        <v>0</v>
      </c>
      <c r="AN512" s="74" t="n">
        <v>4962221.7952</v>
      </c>
      <c r="AO512" s="74" t="n">
        <v>519617.2314</v>
      </c>
      <c r="AP512" s="74" t="n">
        <v>994669.52002676</v>
      </c>
      <c r="AQ512" s="5" t="n">
        <f aca="false" ca="false" dt2D="false" dtr="false" t="normal">COUNTIF(AB512:AM512, "&gt;0")</f>
        <v>7</v>
      </c>
    </row>
    <row customHeight="true" ht="12.75" outlineLevel="0" r="513">
      <c r="A513" s="67" t="n">
        <f aca="false" ca="false" dt2D="false" dtr="false" t="normal">+A512+1</f>
        <v>499</v>
      </c>
      <c r="B513" s="67" t="n">
        <f aca="false" ca="false" dt2D="false" dtr="false" t="normal">+B512+1</f>
        <v>24</v>
      </c>
      <c r="C513" s="68" t="s">
        <v>55</v>
      </c>
      <c r="D513" s="68" t="s">
        <v>628</v>
      </c>
      <c r="E513" s="69" t="s">
        <v>80</v>
      </c>
      <c r="F513" s="70" t="s">
        <v>58</v>
      </c>
      <c r="G513" s="70" t="n">
        <v>4</v>
      </c>
      <c r="H513" s="70" t="n">
        <v>4</v>
      </c>
      <c r="I513" s="70" t="n">
        <v>2454.1</v>
      </c>
      <c r="J513" s="70" t="n">
        <v>2454.1</v>
      </c>
      <c r="K513" s="69" t="n">
        <v>0</v>
      </c>
      <c r="L513" s="71" t="n">
        <v>90</v>
      </c>
      <c r="M513" s="72" t="n">
        <v>32743927.41</v>
      </c>
      <c r="N513" s="72" t="n"/>
      <c r="O513" s="72" t="n">
        <v>975058.73</v>
      </c>
      <c r="P513" s="72" t="n">
        <v>0</v>
      </c>
      <c r="Q513" s="72" t="n">
        <v>1903628.28</v>
      </c>
      <c r="R513" s="72" t="n">
        <v>10204147.8</v>
      </c>
      <c r="S513" s="72" t="n">
        <v>19661092.6</v>
      </c>
      <c r="T513" s="69" t="n">
        <v>11714.66</v>
      </c>
      <c r="U513" s="69" t="n">
        <v>13342.54</v>
      </c>
      <c r="V513" s="70" t="n">
        <v>2027</v>
      </c>
      <c r="W513" s="73" t="n">
        <v>1614510.76</v>
      </c>
      <c r="X513" s="74" t="n">
        <f aca="false" ca="false" dt2D="false" dtr="false" t="normal">+(J513*11.55+K513*23.1)*12*0.85</f>
        <v>289117.521</v>
      </c>
      <c r="Y513" s="74" t="n">
        <f aca="false" ca="false" dt2D="false" dtr="false" t="normal">+(J513*11.55+K513*23.1)*12*30</f>
        <v>10204147.8</v>
      </c>
      <c r="Z513" s="64" t="n"/>
      <c r="AA513" s="74" t="n">
        <f aca="false" ca="false" dt2D="false" dtr="false" t="normal">SUM(AB513:AP513)</f>
        <v>32743927.411681376</v>
      </c>
      <c r="AB513" s="74" t="n">
        <v>8201955.78</v>
      </c>
      <c r="AC513" s="74" t="n">
        <v>3951148.7</v>
      </c>
      <c r="AD513" s="74" t="n">
        <v>2412962.88</v>
      </c>
      <c r="AE513" s="74" t="n">
        <v>2333898.95</v>
      </c>
      <c r="AF513" s="74" t="n">
        <v>0</v>
      </c>
      <c r="AG513" s="74" t="n">
        <v>0</v>
      </c>
      <c r="AH513" s="74" t="n">
        <v>0</v>
      </c>
      <c r="AI513" s="74" t="n">
        <v>0</v>
      </c>
      <c r="AJ513" s="74" t="n">
        <v>11848991.39</v>
      </c>
      <c r="AK513" s="74" t="n">
        <v>0</v>
      </c>
      <c r="AL513" s="74" t="n">
        <v>0</v>
      </c>
      <c r="AM513" s="74" t="n">
        <v>0</v>
      </c>
      <c r="AN513" s="74" t="n">
        <v>3038848.9592</v>
      </c>
      <c r="AO513" s="74" t="n">
        <v>327439.2741</v>
      </c>
      <c r="AP513" s="74" t="n">
        <v>628681.47838138</v>
      </c>
      <c r="AQ513" s="5" t="n">
        <f aca="false" ca="false" dt2D="false" dtr="false" t="normal">COUNTIF(AB513:AM513, "&gt;0")</f>
        <v>5</v>
      </c>
    </row>
    <row customHeight="true" ht="12.75" outlineLevel="0" r="514">
      <c r="A514" s="67" t="n">
        <f aca="false" ca="false" dt2D="false" dtr="false" t="normal">+A513+1</f>
        <v>500</v>
      </c>
      <c r="B514" s="67" t="n">
        <f aca="false" ca="false" dt2D="false" dtr="false" t="normal">+B513+1</f>
        <v>25</v>
      </c>
      <c r="C514" s="68" t="s">
        <v>62</v>
      </c>
      <c r="D514" s="68" t="s">
        <v>629</v>
      </c>
      <c r="E514" s="69" t="s">
        <v>76</v>
      </c>
      <c r="F514" s="70" t="s">
        <v>58</v>
      </c>
      <c r="G514" s="70" t="n">
        <v>5</v>
      </c>
      <c r="H514" s="70" t="n">
        <v>8</v>
      </c>
      <c r="I514" s="70" t="n">
        <v>6029.9</v>
      </c>
      <c r="J514" s="70" t="n">
        <v>5880</v>
      </c>
      <c r="K514" s="69" t="n">
        <v>149.9</v>
      </c>
      <c r="L514" s="71" t="n">
        <v>198</v>
      </c>
      <c r="M514" s="72" t="n">
        <v>52126435.33</v>
      </c>
      <c r="N514" s="72" t="n"/>
      <c r="O514" s="72" t="n">
        <v>1015895.11</v>
      </c>
      <c r="P514" s="72" t="n">
        <v>0</v>
      </c>
      <c r="Q514" s="72" t="n">
        <v>5006744.74</v>
      </c>
      <c r="R514" s="72" t="n">
        <v>25695608.4</v>
      </c>
      <c r="S514" s="72" t="n">
        <v>20408187.08</v>
      </c>
      <c r="T514" s="69" t="n">
        <v>7529.1</v>
      </c>
      <c r="U514" s="69" t="n">
        <v>8644.66</v>
      </c>
      <c r="V514" s="70" t="n">
        <v>2027</v>
      </c>
      <c r="W514" s="73" t="n">
        <v>4278702.5</v>
      </c>
      <c r="X514" s="74" t="n">
        <f aca="false" ca="false" dt2D="false" dtr="false" t="normal">+(J514*11.55+K514*23.1)*12*0.85</f>
        <v>728042.238</v>
      </c>
      <c r="Y514" s="74" t="n">
        <f aca="false" ca="false" dt2D="false" dtr="false" t="normal">+(J514*11.55+K514*23.1)*12*30</f>
        <v>25695608.400000002</v>
      </c>
      <c r="Z514" s="64" t="n"/>
      <c r="AA514" s="74" t="n">
        <f aca="false" ca="false" dt2D="false" dtr="false" t="normal">SUM(AB514:AP514)</f>
        <v>52126435.33359518</v>
      </c>
      <c r="AB514" s="74" t="n">
        <v>0</v>
      </c>
      <c r="AC514" s="74" t="n">
        <v>9708256.19</v>
      </c>
      <c r="AD514" s="74" t="n">
        <v>5928823.14</v>
      </c>
      <c r="AE514" s="74" t="n">
        <v>0</v>
      </c>
      <c r="AF514" s="74" t="n">
        <v>0</v>
      </c>
      <c r="AG514" s="74" t="n">
        <v>0</v>
      </c>
      <c r="AH514" s="74" t="n">
        <v>0</v>
      </c>
      <c r="AI514" s="74" t="n">
        <v>0</v>
      </c>
      <c r="AJ514" s="74" t="n">
        <v>0</v>
      </c>
      <c r="AK514" s="74" t="n">
        <v>0</v>
      </c>
      <c r="AL514" s="74" t="n">
        <v>29762648.03</v>
      </c>
      <c r="AM514" s="74" t="n">
        <v>0</v>
      </c>
      <c r="AN514" s="74" t="n">
        <v>5212643.533</v>
      </c>
      <c r="AO514" s="74" t="n">
        <v>521264.3533</v>
      </c>
      <c r="AP514" s="74" t="n">
        <v>992800.08729518</v>
      </c>
      <c r="AQ514" s="5" t="n">
        <f aca="false" ca="false" dt2D="false" dtr="false" t="normal">COUNTIF(AB514:AM514, "&gt;0")</f>
        <v>3</v>
      </c>
    </row>
    <row customHeight="true" ht="12.75" outlineLevel="0" r="515">
      <c r="A515" s="67" t="n">
        <f aca="false" ca="false" dt2D="false" dtr="false" t="normal">+A514+1</f>
        <v>501</v>
      </c>
      <c r="B515" s="67" t="n">
        <f aca="false" ca="false" dt2D="false" dtr="false" t="normal">+B514+1</f>
        <v>26</v>
      </c>
      <c r="C515" s="68" t="s">
        <v>62</v>
      </c>
      <c r="D515" s="68" t="s">
        <v>630</v>
      </c>
      <c r="E515" s="69" t="s">
        <v>89</v>
      </c>
      <c r="F515" s="70" t="s">
        <v>58</v>
      </c>
      <c r="G515" s="70" t="n">
        <v>5</v>
      </c>
      <c r="H515" s="70" t="n">
        <v>3</v>
      </c>
      <c r="I515" s="70" t="n">
        <v>4860.8</v>
      </c>
      <c r="J515" s="70" t="n">
        <v>4313.1</v>
      </c>
      <c r="K515" s="69" t="n">
        <v>547.7</v>
      </c>
      <c r="L515" s="71" t="n">
        <v>144</v>
      </c>
      <c r="M515" s="72" t="n">
        <v>47137559.41</v>
      </c>
      <c r="N515" s="72" t="n"/>
      <c r="O515" s="72" t="n">
        <v>1050581.2</v>
      </c>
      <c r="P515" s="72" t="n">
        <v>0</v>
      </c>
      <c r="Q515" s="72" t="n">
        <v>2444254.03</v>
      </c>
      <c r="R515" s="72" t="n">
        <v>22488543</v>
      </c>
      <c r="S515" s="72" t="n">
        <v>21154181.18</v>
      </c>
      <c r="T515" s="69" t="n">
        <v>8412.89</v>
      </c>
      <c r="U515" s="69" t="n">
        <v>9697.49</v>
      </c>
      <c r="V515" s="70" t="n">
        <v>2027</v>
      </c>
      <c r="W515" s="73" t="n">
        <v>1807078.64</v>
      </c>
      <c r="X515" s="74" t="n">
        <f aca="false" ca="false" dt2D="false" dtr="false" t="normal">+(J515*11.55+K515*23.1)*12*0.85</f>
        <v>637175.385</v>
      </c>
      <c r="Y515" s="74" t="n">
        <f aca="false" ca="false" dt2D="false" dtr="false" t="normal">+(J515*11.55+K515*23.1)*12*30</f>
        <v>22488543.000000004</v>
      </c>
      <c r="Z515" s="64" t="n"/>
      <c r="AA515" s="74" t="n">
        <f aca="false" ca="false" dt2D="false" dtr="false" t="normal">SUM(AB515:AP515)</f>
        <v>47137559.40854915</v>
      </c>
      <c r="AB515" s="74" t="n">
        <v>0</v>
      </c>
      <c r="AC515" s="74" t="n">
        <v>0</v>
      </c>
      <c r="AD515" s="74" t="n">
        <v>0</v>
      </c>
      <c r="AE515" s="74" t="n">
        <v>4622719.54</v>
      </c>
      <c r="AF515" s="74" t="n">
        <v>0</v>
      </c>
      <c r="AG515" s="74" t="n">
        <v>0</v>
      </c>
      <c r="AH515" s="74" t="n">
        <v>0</v>
      </c>
      <c r="AI515" s="74" t="n">
        <v>0</v>
      </c>
      <c r="AJ515" s="74" t="n">
        <v>0</v>
      </c>
      <c r="AK515" s="74" t="n">
        <v>0</v>
      </c>
      <c r="AL515" s="74" t="n">
        <v>23992152.37</v>
      </c>
      <c r="AM515" s="74" t="n">
        <v>12278516.35</v>
      </c>
      <c r="AN515" s="74" t="n">
        <v>4878539.9766</v>
      </c>
      <c r="AO515" s="74" t="n">
        <v>471375.594</v>
      </c>
      <c r="AP515" s="74" t="n">
        <v>894255.57794916</v>
      </c>
      <c r="AQ515" s="5" t="n">
        <f aca="false" ca="false" dt2D="false" dtr="false" t="normal">COUNTIF(AB515:AM515, "&gt;0")</f>
        <v>3</v>
      </c>
    </row>
    <row customHeight="true" ht="12.75" outlineLevel="0" r="516">
      <c r="A516" s="67" t="n">
        <f aca="false" ca="false" dt2D="false" dtr="false" t="normal">+A515+1</f>
        <v>502</v>
      </c>
      <c r="B516" s="67" t="n">
        <f aca="false" ca="false" dt2D="false" dtr="false" t="normal">+B515+1</f>
        <v>27</v>
      </c>
      <c r="C516" s="68" t="s">
        <v>62</v>
      </c>
      <c r="D516" s="67" t="s">
        <v>631</v>
      </c>
      <c r="E516" s="69" t="s">
        <v>107</v>
      </c>
      <c r="F516" s="70" t="s">
        <v>58</v>
      </c>
      <c r="G516" s="70" t="n">
        <v>5</v>
      </c>
      <c r="H516" s="70" t="n">
        <v>4</v>
      </c>
      <c r="I516" s="69" t="n">
        <v>4869.2</v>
      </c>
      <c r="J516" s="69" t="n">
        <v>4823.5</v>
      </c>
      <c r="K516" s="69" t="n">
        <v>45.6999999999998</v>
      </c>
      <c r="L516" s="71" t="n">
        <v>161</v>
      </c>
      <c r="M516" s="72" t="n">
        <v>14122140.76</v>
      </c>
      <c r="N516" s="72" t="n"/>
      <c r="O516" s="72" t="n">
        <v>1344814.75</v>
      </c>
      <c r="P516" s="72" t="n">
        <v>0</v>
      </c>
      <c r="Q516" s="72" t="n">
        <v>579024.37</v>
      </c>
      <c r="R516" s="72" t="n">
        <v>10613538.75</v>
      </c>
      <c r="S516" s="72" t="n">
        <v>1584762.89</v>
      </c>
      <c r="T516" s="69" t="n">
        <v>2526.03</v>
      </c>
      <c r="U516" s="69" t="n">
        <v>2900.3</v>
      </c>
      <c r="V516" s="70" t="n">
        <v>2027</v>
      </c>
      <c r="W516" s="77" t="n"/>
      <c r="X516" s="74" t="n">
        <f aca="false" ca="false" dt2D="false" dtr="false" t="normal">+(J516*11.55+K516*23.1)*12*0.85</f>
        <v>579024.369</v>
      </c>
      <c r="Y516" s="77" t="e">
        <f aca="false" ca="false" dt2D="false" dtr="false" t="normal">+(J516*11.55+K516*23.1)*12*30-'[1]Приложение №1'!$S$519-'[4]Приложение №1'!$S$214-'[4]Приложение №1'!$S$492</f>
        <v>#REF!</v>
      </c>
      <c r="Z516" s="64" t="n"/>
      <c r="AA516" s="74" t="n">
        <f aca="false" ca="false" dt2D="false" dtr="false" t="normal">SUM(AB516:AP516)</f>
        <v>14122140.75651496</v>
      </c>
      <c r="AB516" s="74" t="n">
        <v>0</v>
      </c>
      <c r="AC516" s="74" t="n">
        <v>0</v>
      </c>
      <c r="AD516" s="74" t="n">
        <v>0</v>
      </c>
      <c r="AE516" s="74" t="n">
        <v>0</v>
      </c>
      <c r="AF516" s="74" t="n">
        <v>0</v>
      </c>
      <c r="AG516" s="74" t="n">
        <v>0</v>
      </c>
      <c r="AH516" s="74" t="n">
        <v>0</v>
      </c>
      <c r="AI516" s="74" t="n">
        <v>0</v>
      </c>
      <c r="AJ516" s="74" t="n">
        <v>0</v>
      </c>
      <c r="AK516" s="74" t="n">
        <v>0</v>
      </c>
      <c r="AL516" s="74" t="n">
        <v>0</v>
      </c>
      <c r="AM516" s="74" t="n">
        <v>12299734.98</v>
      </c>
      <c r="AN516" s="74" t="n">
        <v>1412214.076</v>
      </c>
      <c r="AO516" s="74" t="n">
        <v>141221.4076</v>
      </c>
      <c r="AP516" s="74" t="n">
        <v>268970.29291496</v>
      </c>
      <c r="AQ516" s="5" t="n">
        <f aca="false" ca="false" dt2D="false" dtr="false" t="normal">COUNTIF(AB516:AM516, "&gt;0")</f>
        <v>1</v>
      </c>
    </row>
    <row customHeight="true" ht="12.75" outlineLevel="0" r="517">
      <c r="A517" s="67" t="n">
        <f aca="false" ca="false" dt2D="false" dtr="false" t="normal">+A516+1</f>
        <v>503</v>
      </c>
      <c r="B517" s="67" t="n">
        <f aca="false" ca="false" dt2D="false" dtr="false" t="normal">+B516+1</f>
        <v>28</v>
      </c>
      <c r="C517" s="68" t="s">
        <v>62</v>
      </c>
      <c r="D517" s="67" t="s">
        <v>632</v>
      </c>
      <c r="E517" s="69" t="s">
        <v>136</v>
      </c>
      <c r="F517" s="70" t="s">
        <v>58</v>
      </c>
      <c r="G517" s="70" t="n">
        <v>2</v>
      </c>
      <c r="H517" s="70" t="n">
        <v>2</v>
      </c>
      <c r="I517" s="69" t="n">
        <v>379</v>
      </c>
      <c r="J517" s="69" t="n">
        <v>379</v>
      </c>
      <c r="K517" s="69" t="n">
        <v>0</v>
      </c>
      <c r="L517" s="71" t="n">
        <v>19</v>
      </c>
      <c r="M517" s="72" t="n">
        <v>5113172.38</v>
      </c>
      <c r="N517" s="72" t="n"/>
      <c r="O517" s="72" t="n">
        <v>503298.02</v>
      </c>
      <c r="P517" s="72" t="n">
        <v>0</v>
      </c>
      <c r="Q517" s="72" t="n">
        <v>44649.99</v>
      </c>
      <c r="R517" s="72" t="n">
        <v>980863.81</v>
      </c>
      <c r="S517" s="72" t="n">
        <v>3584360.56</v>
      </c>
      <c r="T517" s="69" t="n">
        <v>11750.23</v>
      </c>
      <c r="U517" s="69" t="n">
        <v>13491.22</v>
      </c>
      <c r="V517" s="70" t="n">
        <v>2027</v>
      </c>
      <c r="W517" s="77" t="n"/>
      <c r="X517" s="74" t="n">
        <f aca="false" ca="false" dt2D="false" dtr="false" t="normal">+(J517*11.55+K517*23.1)*12*0.85</f>
        <v>44649.98999999999</v>
      </c>
      <c r="Y517" s="77" t="e">
        <f aca="false" ca="false" dt2D="false" dtr="false" t="normal">+(J517*11.55+K517*23.1)*12*30-'[3]Приложение №1'!$S$613</f>
        <v>#REF!</v>
      </c>
      <c r="Z517" s="64" t="n"/>
      <c r="AA517" s="74" t="n">
        <f aca="false" ca="false" dt2D="false" dtr="false" t="normal">SUM(AB517:AP517)</f>
        <v>5113172.38294948</v>
      </c>
      <c r="AB517" s="74" t="n">
        <v>0</v>
      </c>
      <c r="AC517" s="74" t="n">
        <v>0</v>
      </c>
      <c r="AD517" s="74" t="n">
        <v>0</v>
      </c>
      <c r="AE517" s="74" t="n">
        <v>0</v>
      </c>
      <c r="AF517" s="74" t="n">
        <v>0</v>
      </c>
      <c r="AG517" s="74" t="n">
        <v>0</v>
      </c>
      <c r="AH517" s="74" t="n">
        <v>0</v>
      </c>
      <c r="AI517" s="74" t="n">
        <v>0</v>
      </c>
      <c r="AJ517" s="74" t="n">
        <v>0</v>
      </c>
      <c r="AK517" s="74" t="n">
        <v>0</v>
      </c>
      <c r="AL517" s="74" t="n">
        <v>4453337.94</v>
      </c>
      <c r="AM517" s="74" t="n">
        <v>0</v>
      </c>
      <c r="AN517" s="74" t="n">
        <v>511317.238</v>
      </c>
      <c r="AO517" s="74" t="n">
        <v>51131.7238</v>
      </c>
      <c r="AP517" s="74" t="n">
        <v>97385.48114948</v>
      </c>
      <c r="AQ517" s="5" t="n">
        <f aca="false" ca="false" dt2D="false" dtr="false" t="normal">COUNTIF(AB517:AM517, "&gt;0")</f>
        <v>1</v>
      </c>
    </row>
    <row customHeight="true" ht="12.75" outlineLevel="0" r="518">
      <c r="A518" s="67" t="n">
        <f aca="false" ca="false" dt2D="false" dtr="false" t="normal">+A517+1</f>
        <v>504</v>
      </c>
      <c r="B518" s="67" t="n">
        <f aca="false" ca="false" dt2D="false" dtr="false" t="normal">+B517+1</f>
        <v>29</v>
      </c>
      <c r="C518" s="68" t="s">
        <v>69</v>
      </c>
      <c r="D518" s="67" t="s">
        <v>633</v>
      </c>
      <c r="E518" s="69" t="s">
        <v>68</v>
      </c>
      <c r="F518" s="70" t="s">
        <v>58</v>
      </c>
      <c r="G518" s="70" t="n">
        <v>5</v>
      </c>
      <c r="H518" s="70" t="n">
        <v>6</v>
      </c>
      <c r="I518" s="69" t="n">
        <v>4693.8</v>
      </c>
      <c r="J518" s="69" t="n">
        <v>4693.8</v>
      </c>
      <c r="K518" s="69" t="n">
        <v>0</v>
      </c>
      <c r="L518" s="71" t="n">
        <v>224</v>
      </c>
      <c r="M518" s="72" t="n">
        <v>31030477.11</v>
      </c>
      <c r="N518" s="72" t="n"/>
      <c r="O518" s="72" t="n">
        <v>1437764.51</v>
      </c>
      <c r="P518" s="72" t="n">
        <v>0</v>
      </c>
      <c r="Q518" s="72" t="n">
        <v>552976.58</v>
      </c>
      <c r="R518" s="72" t="n">
        <v>19158992.46</v>
      </c>
      <c r="S518" s="72" t="n">
        <v>9880743.56</v>
      </c>
      <c r="T518" s="69" t="n">
        <v>5811.48</v>
      </c>
      <c r="U518" s="69" t="n">
        <v>6610.95</v>
      </c>
      <c r="V518" s="70" t="n">
        <v>2027</v>
      </c>
      <c r="W518" s="77" t="n"/>
      <c r="X518" s="74" t="n">
        <f aca="false" ca="false" dt2D="false" dtr="false" t="normal">+(J518*11.55+K518*23.1)*12*0.85</f>
        <v>552976.578</v>
      </c>
      <c r="Y518" s="77" t="e">
        <f aca="false" ca="false" dt2D="false" dtr="false" t="normal">+(J518*11.55+K518*23.1)*12*30-'[6]Приложение №1'!$S$625</f>
        <v>#REF!</v>
      </c>
      <c r="Z518" s="64" t="n"/>
      <c r="AA518" s="74" t="n">
        <f aca="false" ca="false" dt2D="false" dtr="false" t="normal">SUM(AB518:AP518)</f>
        <v>31030477.1072528</v>
      </c>
      <c r="AB518" s="74" t="n">
        <v>0</v>
      </c>
      <c r="AC518" s="74" t="n">
        <v>0</v>
      </c>
      <c r="AD518" s="74" t="n">
        <v>4615119.66</v>
      </c>
      <c r="AE518" s="74" t="n">
        <v>0</v>
      </c>
      <c r="AF518" s="74" t="n">
        <v>0</v>
      </c>
      <c r="AG518" s="74" t="n">
        <v>0</v>
      </c>
      <c r="AH518" s="74" t="n">
        <v>0</v>
      </c>
      <c r="AI518" s="74" t="n">
        <v>0</v>
      </c>
      <c r="AJ518" s="74" t="n">
        <v>22662807.47</v>
      </c>
      <c r="AK518" s="74" t="n">
        <v>0</v>
      </c>
      <c r="AL518" s="74" t="n">
        <v>0</v>
      </c>
      <c r="AM518" s="74" t="n">
        <v>0</v>
      </c>
      <c r="AN518" s="74" t="n">
        <v>2845732.1869</v>
      </c>
      <c r="AO518" s="74" t="n">
        <v>310304.7711</v>
      </c>
      <c r="AP518" s="74" t="n">
        <v>596513.0192528</v>
      </c>
      <c r="AQ518" s="5" t="n">
        <f aca="false" ca="false" dt2D="false" dtr="false" t="normal">COUNTIF(AB518:AM518, "&gt;0")</f>
        <v>2</v>
      </c>
    </row>
    <row customHeight="true" ht="12.75" outlineLevel="0" r="519">
      <c r="A519" s="67" t="n">
        <f aca="false" ca="false" dt2D="false" dtr="false" t="normal">+A518+1</f>
        <v>505</v>
      </c>
      <c r="B519" s="67" t="n">
        <f aca="false" ca="false" dt2D="false" dtr="false" t="normal">+B518+1</f>
        <v>30</v>
      </c>
      <c r="C519" s="68" t="s">
        <v>69</v>
      </c>
      <c r="D519" s="67" t="s">
        <v>634</v>
      </c>
      <c r="E519" s="69" t="s">
        <v>107</v>
      </c>
      <c r="F519" s="70" t="s">
        <v>58</v>
      </c>
      <c r="G519" s="70" t="n">
        <v>10</v>
      </c>
      <c r="H519" s="70" t="n">
        <v>1</v>
      </c>
      <c r="I519" s="69" t="n">
        <v>3562.9</v>
      </c>
      <c r="J519" s="69" t="n">
        <v>3068</v>
      </c>
      <c r="K519" s="69" t="n">
        <v>0</v>
      </c>
      <c r="L519" s="71" t="n">
        <v>120</v>
      </c>
      <c r="M519" s="72" t="n">
        <v>9817661.36</v>
      </c>
      <c r="N519" s="72" t="n"/>
      <c r="O519" s="72" t="n">
        <v>440483.8</v>
      </c>
      <c r="P519" s="72" t="n">
        <v>0</v>
      </c>
      <c r="Q519" s="72" t="n">
        <v>480356.76</v>
      </c>
      <c r="R519" s="72" t="n">
        <v>4478697.31</v>
      </c>
      <c r="S519" s="72" t="n">
        <v>4418123.49</v>
      </c>
      <c r="T519" s="69" t="n">
        <v>2849.7</v>
      </c>
      <c r="U519" s="69" t="n">
        <v>3200.02</v>
      </c>
      <c r="V519" s="70" t="n">
        <v>2027</v>
      </c>
      <c r="W519" s="77" t="n"/>
      <c r="X519" s="74" t="n">
        <f aca="false" ca="false" dt2D="false" dtr="false" t="normal">+(J519*15.35+K519*26.02)*12*0.85</f>
        <v>480356.75999999995</v>
      </c>
      <c r="Y519" s="77" t="e">
        <f aca="false" ca="false" dt2D="false" dtr="false" t="normal">+(J519*15.35+K519*26.02)*12*30-'[8]Приложение №3'!$AH$66-'[7]Приложение №1'!$S$539</f>
        <v>#REF!</v>
      </c>
      <c r="Z519" s="64" t="n"/>
      <c r="AA519" s="74" t="n">
        <f aca="false" ca="false" dt2D="false" dtr="false" t="normal">SUM(AB519:AP519)</f>
        <v>9817661.35972464</v>
      </c>
      <c r="AB519" s="74" t="n">
        <v>8742882.7</v>
      </c>
      <c r="AC519" s="74" t="n">
        <v>0</v>
      </c>
      <c r="AD519" s="74" t="n">
        <v>0</v>
      </c>
      <c r="AE519" s="74" t="n">
        <v>0</v>
      </c>
      <c r="AF519" s="74" t="n">
        <v>0</v>
      </c>
      <c r="AG519" s="74" t="n">
        <v>0</v>
      </c>
      <c r="AH519" s="74" t="n">
        <v>0</v>
      </c>
      <c r="AI519" s="74" t="n">
        <v>0</v>
      </c>
      <c r="AJ519" s="74" t="n">
        <v>0</v>
      </c>
      <c r="AK519" s="74" t="n">
        <v>0</v>
      </c>
      <c r="AL519" s="74" t="n">
        <v>0</v>
      </c>
      <c r="AM519" s="74" t="n">
        <v>0</v>
      </c>
      <c r="AN519" s="74" t="n">
        <v>785412.9088</v>
      </c>
      <c r="AO519" s="74" t="n">
        <v>98176.6136</v>
      </c>
      <c r="AP519" s="74" t="n">
        <v>191189.13732464</v>
      </c>
      <c r="AQ519" s="5" t="n">
        <f aca="false" ca="false" dt2D="false" dtr="false" t="normal">COUNTIF(AB519:AM519, "&gt;0")</f>
        <v>1</v>
      </c>
    </row>
    <row customHeight="true" ht="12.75" outlineLevel="0" r="520">
      <c r="A520" s="67" t="n">
        <f aca="false" ca="false" dt2D="false" dtr="false" t="normal">+A519+1</f>
        <v>506</v>
      </c>
      <c r="B520" s="67" t="n">
        <f aca="false" ca="false" dt2D="false" dtr="false" t="normal">+B519+1</f>
        <v>31</v>
      </c>
      <c r="C520" s="68" t="s">
        <v>69</v>
      </c>
      <c r="D520" s="67" t="s">
        <v>635</v>
      </c>
      <c r="E520" s="69" t="s">
        <v>95</v>
      </c>
      <c r="F520" s="70" t="s">
        <v>58</v>
      </c>
      <c r="G520" s="70" t="n">
        <v>5</v>
      </c>
      <c r="H520" s="70" t="n">
        <v>2</v>
      </c>
      <c r="I520" s="69" t="n">
        <v>3656</v>
      </c>
      <c r="J520" s="69" t="n">
        <v>3125.7</v>
      </c>
      <c r="K520" s="69" t="n">
        <v>530.3</v>
      </c>
      <c r="L520" s="71" t="n">
        <v>197</v>
      </c>
      <c r="M520" s="72" t="n">
        <v>40761475.19</v>
      </c>
      <c r="N520" s="72" t="n"/>
      <c r="O520" s="72" t="n">
        <v>1899641.15</v>
      </c>
      <c r="P520" s="72" t="n">
        <v>0</v>
      </c>
      <c r="Q520" s="72" t="n">
        <v>493188</v>
      </c>
      <c r="R520" s="72" t="n">
        <v>17063972.76</v>
      </c>
      <c r="S520" s="72" t="n">
        <v>21304673.29</v>
      </c>
      <c r="T520" s="69" t="n">
        <v>9764.09</v>
      </c>
      <c r="U520" s="69" t="n">
        <v>11149.2</v>
      </c>
      <c r="V520" s="70" t="n">
        <v>2027</v>
      </c>
      <c r="W520" s="77" t="n"/>
      <c r="X520" s="74" t="n">
        <f aca="false" ca="false" dt2D="false" dtr="false" t="normal">+(J520*11.55+K520*23.1)*12*0.85</f>
        <v>493188.0029999999</v>
      </c>
      <c r="Y520" s="77" t="e">
        <f aca="false" ca="false" dt2D="false" dtr="false" t="normal">+(J520*11.55+K520*23.1)*12*30-'[9]Приложение №1'!$S$385</f>
        <v>#REF!</v>
      </c>
      <c r="Z520" s="64" t="n"/>
      <c r="AA520" s="75" t="n">
        <f aca="false" ca="false" dt2D="false" dtr="false" t="normal">SUM(AB520:AP520)</f>
        <v>40761475.19441871</v>
      </c>
      <c r="AB520" s="74" t="n">
        <v>0</v>
      </c>
      <c r="AC520" s="74" t="n">
        <v>0</v>
      </c>
      <c r="AD520" s="74" t="n">
        <v>0</v>
      </c>
      <c r="AE520" s="74" t="n">
        <v>0</v>
      </c>
      <c r="AF520" s="74" t="n">
        <v>0</v>
      </c>
      <c r="AG520" s="74" t="n">
        <v>0</v>
      </c>
      <c r="AH520" s="74" t="n">
        <v>0</v>
      </c>
      <c r="AI520" s="74" t="n">
        <v>0</v>
      </c>
      <c r="AJ520" s="74" t="n">
        <v>17652056.78</v>
      </c>
      <c r="AK520" s="74" t="n">
        <v>0</v>
      </c>
      <c r="AL520" s="74" t="n">
        <v>18045447.05</v>
      </c>
      <c r="AM520" s="74" t="n">
        <v>0</v>
      </c>
      <c r="AN520" s="74" t="n">
        <v>3875724.5032</v>
      </c>
      <c r="AO520" s="74" t="n">
        <v>407614.752</v>
      </c>
      <c r="AP520" s="74" t="n">
        <v>780632.10921872</v>
      </c>
      <c r="AQ520" s="5" t="n">
        <f aca="false" ca="false" dt2D="false" dtr="false" t="normal">COUNTIF(AB520:AM520, "&gt;0")</f>
        <v>2</v>
      </c>
    </row>
    <row customHeight="true" ht="12.75" outlineLevel="0" r="521">
      <c r="A521" s="67" t="n">
        <f aca="false" ca="false" dt2D="false" dtr="false" t="normal">+A520+1</f>
        <v>507</v>
      </c>
      <c r="B521" s="67" t="n">
        <f aca="false" ca="false" dt2D="false" dtr="false" t="normal">+B520+1</f>
        <v>32</v>
      </c>
      <c r="C521" s="68" t="s">
        <v>69</v>
      </c>
      <c r="D521" s="67" t="s">
        <v>636</v>
      </c>
      <c r="E521" s="69" t="s">
        <v>95</v>
      </c>
      <c r="F521" s="70" t="s">
        <v>58</v>
      </c>
      <c r="G521" s="70" t="n">
        <v>5</v>
      </c>
      <c r="H521" s="70" t="n">
        <v>2</v>
      </c>
      <c r="I521" s="69" t="n">
        <v>3769</v>
      </c>
      <c r="J521" s="69" t="n">
        <v>2900.4</v>
      </c>
      <c r="K521" s="69" t="n">
        <v>868.6</v>
      </c>
      <c r="L521" s="71" t="n">
        <v>169</v>
      </c>
      <c r="M521" s="72" t="n">
        <v>42021334.8</v>
      </c>
      <c r="N521" s="72" t="n"/>
      <c r="O521" s="72" t="n">
        <v>1956566.38</v>
      </c>
      <c r="P521" s="72" t="n">
        <v>0</v>
      </c>
      <c r="Q521" s="72" t="n">
        <v>546355.66</v>
      </c>
      <c r="R521" s="72" t="n">
        <v>19283140.8</v>
      </c>
      <c r="S521" s="72" t="n">
        <v>20235271.96</v>
      </c>
      <c r="T521" s="69" t="n">
        <v>9764.09</v>
      </c>
      <c r="U521" s="69" t="n">
        <v>11149.2</v>
      </c>
      <c r="V521" s="70" t="n">
        <v>2027</v>
      </c>
      <c r="W521" s="77" t="n"/>
      <c r="X521" s="74" t="n">
        <f aca="false" ca="false" dt2D="false" dtr="false" t="normal">+(J521*11.55+K521*23.1)*12*0.85</f>
        <v>546355.6560000001</v>
      </c>
      <c r="Y521" s="77" t="n">
        <f aca="false" ca="false" dt2D="false" dtr="false" t="normal">+(J521*11.55+K521*23.1)*12*30</f>
        <v>19283140.800000004</v>
      </c>
      <c r="Z521" s="64" t="n"/>
      <c r="AA521" s="75" t="n">
        <f aca="false" ca="false" dt2D="false" dtr="false" t="normal">SUM(AB521:AP521)</f>
        <v>42021334.798909776</v>
      </c>
      <c r="AB521" s="74" t="n">
        <v>0</v>
      </c>
      <c r="AC521" s="74" t="n">
        <v>0</v>
      </c>
      <c r="AD521" s="74" t="n">
        <v>0</v>
      </c>
      <c r="AE521" s="74" t="n">
        <v>0</v>
      </c>
      <c r="AF521" s="74" t="n">
        <v>0</v>
      </c>
      <c r="AG521" s="74" t="n">
        <v>0</v>
      </c>
      <c r="AH521" s="74" t="n">
        <v>0</v>
      </c>
      <c r="AI521" s="74" t="n">
        <v>0</v>
      </c>
      <c r="AJ521" s="74" t="n">
        <v>18197648.25</v>
      </c>
      <c r="AK521" s="74" t="n">
        <v>0</v>
      </c>
      <c r="AL521" s="74" t="n">
        <v>18603197.47</v>
      </c>
      <c r="AM521" s="74" t="n">
        <v>0</v>
      </c>
      <c r="AN521" s="74" t="n">
        <v>3995515.7693</v>
      </c>
      <c r="AO521" s="74" t="n">
        <v>420213.348</v>
      </c>
      <c r="AP521" s="74" t="n">
        <v>804759.96160978</v>
      </c>
      <c r="AQ521" s="5" t="n">
        <f aca="false" ca="false" dt2D="false" dtr="false" t="normal">COUNTIF(AB521:AM521, "&gt;0")</f>
        <v>2</v>
      </c>
    </row>
    <row customHeight="true" ht="12.75" outlineLevel="0" r="522">
      <c r="A522" s="67" t="n">
        <f aca="false" ca="false" dt2D="false" dtr="false" t="normal">+A521+1</f>
        <v>508</v>
      </c>
      <c r="B522" s="67" t="n">
        <f aca="false" ca="false" dt2D="false" dtr="false" t="normal">+B521+1</f>
        <v>33</v>
      </c>
      <c r="C522" s="68" t="s">
        <v>69</v>
      </c>
      <c r="D522" s="67" t="s">
        <v>637</v>
      </c>
      <c r="E522" s="69" t="s">
        <v>89</v>
      </c>
      <c r="F522" s="70" t="s">
        <v>58</v>
      </c>
      <c r="G522" s="70" t="n">
        <v>5</v>
      </c>
      <c r="H522" s="70" t="n">
        <v>4</v>
      </c>
      <c r="I522" s="69" t="n">
        <v>4808.3</v>
      </c>
      <c r="J522" s="69" t="n">
        <v>4808.3</v>
      </c>
      <c r="K522" s="69" t="n">
        <v>0</v>
      </c>
      <c r="L522" s="71" t="n">
        <v>199</v>
      </c>
      <c r="M522" s="72" t="n">
        <v>28907211.11</v>
      </c>
      <c r="N522" s="72" t="n"/>
      <c r="O522" s="72" t="n">
        <v>1336963.89</v>
      </c>
      <c r="P522" s="72" t="n">
        <v>0</v>
      </c>
      <c r="Q522" s="72" t="n">
        <v>566465.82</v>
      </c>
      <c r="R522" s="72" t="n">
        <v>18828847.19</v>
      </c>
      <c r="S522" s="72" t="n">
        <v>8174934.2</v>
      </c>
      <c r="T522" s="69" t="n">
        <v>5276.4</v>
      </c>
      <c r="U522" s="69" t="n">
        <v>6011.94</v>
      </c>
      <c r="V522" s="70" t="n">
        <v>2027</v>
      </c>
      <c r="W522" s="77" t="n"/>
      <c r="X522" s="74" t="n">
        <f aca="false" ca="false" dt2D="false" dtr="false" t="normal">+(J522*11.55+K522*23.1)*12*0.85</f>
        <v>566465.8230000001</v>
      </c>
      <c r="Y522" s="77" t="e">
        <f aca="false" ca="false" dt2D="false" dtr="false" t="normal">+(J522*11.55+K522*23.1)*12*30-'[6]Приложение №1'!$S$119</f>
        <v>#REF!</v>
      </c>
      <c r="Z522" s="64" t="n"/>
      <c r="AA522" s="74" t="n">
        <f aca="false" ca="false" dt2D="false" dtr="false" t="normal">SUM(AB522:AP522)</f>
        <v>28907211.106299117</v>
      </c>
      <c r="AB522" s="74" t="n">
        <v>16070031.37</v>
      </c>
      <c r="AC522" s="74" t="n">
        <v>0</v>
      </c>
      <c r="AD522" s="74" t="n">
        <v>4727700.34</v>
      </c>
      <c r="AE522" s="74" t="n">
        <v>4572790.97</v>
      </c>
      <c r="AF522" s="74" t="n">
        <v>0</v>
      </c>
      <c r="AG522" s="74" t="n">
        <v>0</v>
      </c>
      <c r="AH522" s="74" t="n">
        <v>0</v>
      </c>
      <c r="AI522" s="74" t="n">
        <v>0</v>
      </c>
      <c r="AJ522" s="74" t="n">
        <v>0</v>
      </c>
      <c r="AK522" s="74" t="n">
        <v>0</v>
      </c>
      <c r="AL522" s="74" t="n">
        <v>0</v>
      </c>
      <c r="AM522" s="74" t="n">
        <v>0</v>
      </c>
      <c r="AN522" s="74" t="n">
        <v>2692814.3681</v>
      </c>
      <c r="AO522" s="74" t="n">
        <v>289072.1111</v>
      </c>
      <c r="AP522" s="74" t="n">
        <v>554801.94709912</v>
      </c>
      <c r="AQ522" s="5" t="n">
        <f aca="false" ca="false" dt2D="false" dtr="false" t="normal">COUNTIF(AB522:AM522, "&gt;0")</f>
        <v>3</v>
      </c>
    </row>
    <row customHeight="true" ht="12.75" outlineLevel="0" r="523">
      <c r="A523" s="67" t="n">
        <f aca="false" ca="false" dt2D="false" dtr="false" t="normal">+A522+1</f>
        <v>509</v>
      </c>
      <c r="B523" s="67" t="n">
        <f aca="false" ca="false" dt2D="false" dtr="false" t="normal">+B522+1</f>
        <v>34</v>
      </c>
      <c r="C523" s="68" t="s">
        <v>69</v>
      </c>
      <c r="D523" s="67" t="s">
        <v>638</v>
      </c>
      <c r="E523" s="69" t="s">
        <v>89</v>
      </c>
      <c r="F523" s="70" t="s">
        <v>58</v>
      </c>
      <c r="G523" s="70" t="n">
        <v>5</v>
      </c>
      <c r="H523" s="70" t="n">
        <v>5</v>
      </c>
      <c r="I523" s="69" t="n">
        <v>4881.1</v>
      </c>
      <c r="J523" s="69" t="n">
        <v>4881.1</v>
      </c>
      <c r="K523" s="69" t="n">
        <v>0</v>
      </c>
      <c r="L523" s="71" t="n">
        <v>196</v>
      </c>
      <c r="M523" s="72" t="n">
        <v>27662023.49</v>
      </c>
      <c r="N523" s="72" t="n"/>
      <c r="O523" s="72" t="n">
        <v>1277818.04</v>
      </c>
      <c r="P523" s="72" t="n">
        <v>0</v>
      </c>
      <c r="Q523" s="72" t="n">
        <v>575042.39</v>
      </c>
      <c r="R523" s="72" t="n">
        <v>18846351.66</v>
      </c>
      <c r="S523" s="72" t="n">
        <v>6962811.4</v>
      </c>
      <c r="T523" s="69" t="n">
        <v>4935.84</v>
      </c>
      <c r="U523" s="69" t="n">
        <v>5667.17</v>
      </c>
      <c r="V523" s="70" t="n">
        <v>2027</v>
      </c>
      <c r="W523" s="77" t="n"/>
      <c r="X523" s="74" t="n">
        <f aca="false" ca="false" dt2D="false" dtr="false" t="normal">+(J523*11.55+K523*23.1)*12*0.85</f>
        <v>575042.3910000001</v>
      </c>
      <c r="Y523" s="77" t="e">
        <f aca="false" ca="false" dt2D="false" dtr="false" t="normal">+(J523*11.55+K523*23.1)*12*30-'[3]Приложение №1'!$S$120</f>
        <v>#REF!</v>
      </c>
      <c r="Z523" s="64" t="n"/>
      <c r="AA523" s="74" t="n">
        <f aca="false" ca="false" dt2D="false" dtr="false" t="normal">SUM(AB523:AP523)</f>
        <v>27662023.493290544</v>
      </c>
      <c r="AB523" s="74" t="n">
        <v>0</v>
      </c>
      <c r="AC523" s="74" t="n">
        <v>0</v>
      </c>
      <c r="AD523" s="74" t="n">
        <v>0</v>
      </c>
      <c r="AE523" s="74" t="n">
        <v>0</v>
      </c>
      <c r="AF523" s="74" t="n">
        <v>0</v>
      </c>
      <c r="AG523" s="74" t="n">
        <v>0</v>
      </c>
      <c r="AH523" s="74" t="n">
        <v>0</v>
      </c>
      <c r="AI523" s="74" t="n">
        <v>0</v>
      </c>
      <c r="AJ523" s="74" t="n">
        <v>0</v>
      </c>
      <c r="AK523" s="74" t="n">
        <v>0</v>
      </c>
      <c r="AL523" s="74" t="n">
        <v>24092350.01</v>
      </c>
      <c r="AM523" s="74" t="n">
        <v>0</v>
      </c>
      <c r="AN523" s="74" t="n">
        <v>2766202.349</v>
      </c>
      <c r="AO523" s="74" t="n">
        <v>276620.2349</v>
      </c>
      <c r="AP523" s="74" t="n">
        <v>526850.89939054</v>
      </c>
      <c r="AQ523" s="5" t="n">
        <f aca="false" ca="false" dt2D="false" dtr="false" t="normal">COUNTIF(AB523:AM523, "&gt;0")</f>
        <v>1</v>
      </c>
    </row>
    <row customHeight="true" ht="12.75" outlineLevel="0" r="524">
      <c r="A524" s="67" t="n">
        <f aca="false" ca="false" dt2D="false" dtr="false" t="normal">+A523+1</f>
        <v>510</v>
      </c>
      <c r="B524" s="67" t="n">
        <f aca="false" ca="false" dt2D="false" dtr="false" t="normal">+B523+1</f>
        <v>35</v>
      </c>
      <c r="C524" s="68" t="s">
        <v>69</v>
      </c>
      <c r="D524" s="67" t="s">
        <v>639</v>
      </c>
      <c r="E524" s="69" t="s">
        <v>74</v>
      </c>
      <c r="F524" s="70" t="s">
        <v>58</v>
      </c>
      <c r="G524" s="70" t="n">
        <v>5</v>
      </c>
      <c r="H524" s="70" t="n">
        <v>3</v>
      </c>
      <c r="I524" s="69" t="n">
        <v>4428.4</v>
      </c>
      <c r="J524" s="69" t="n">
        <v>3725.8</v>
      </c>
      <c r="K524" s="69" t="n">
        <v>0</v>
      </c>
      <c r="L524" s="71" t="n">
        <v>153</v>
      </c>
      <c r="M524" s="72" t="n">
        <v>6887402.11</v>
      </c>
      <c r="N524" s="72" t="n"/>
      <c r="O524" s="72" t="n">
        <v>0</v>
      </c>
      <c r="P524" s="72" t="n">
        <v>0</v>
      </c>
      <c r="Q524" s="72" t="n">
        <v>438936.5</v>
      </c>
      <c r="R524" s="72" t="n">
        <v>6448465.61</v>
      </c>
      <c r="S524" s="72" t="n">
        <v>0</v>
      </c>
      <c r="T524" s="69" t="n">
        <v>1610.02</v>
      </c>
      <c r="U524" s="69" t="n">
        <v>1848.57</v>
      </c>
      <c r="V524" s="70" t="n">
        <v>2027</v>
      </c>
      <c r="W524" s="77" t="n"/>
      <c r="X524" s="74" t="n">
        <f aca="false" ca="false" dt2D="false" dtr="false" t="normal">+(J524*11.55+K524*23.1)*12*0.85</f>
        <v>438936.498</v>
      </c>
      <c r="Y524" s="77" t="e">
        <f aca="false" ca="false" dt2D="false" dtr="false" t="normal">+(J524*11.55+K524*23.1)*12*30-'[9]Приложение №1'!$S$386-'[7]Приложение №1'!$S$221</f>
        <v>#REF!</v>
      </c>
      <c r="Z524" s="64" t="n"/>
      <c r="AA524" s="74" t="n">
        <f aca="false" ca="false" dt2D="false" dtr="false" t="normal">SUM(AB524:AP524)</f>
        <v>6887402.11268706</v>
      </c>
      <c r="AB524" s="74" t="n">
        <v>0</v>
      </c>
      <c r="AC524" s="74" t="n">
        <v>5998610.42</v>
      </c>
      <c r="AD524" s="74" t="n">
        <v>0</v>
      </c>
      <c r="AE524" s="74" t="n">
        <v>0</v>
      </c>
      <c r="AF524" s="74" t="n">
        <v>0</v>
      </c>
      <c r="AG524" s="74" t="n">
        <v>0</v>
      </c>
      <c r="AH524" s="74" t="n">
        <v>0</v>
      </c>
      <c r="AI524" s="74" t="n">
        <v>0</v>
      </c>
      <c r="AJ524" s="74" t="n">
        <v>0</v>
      </c>
      <c r="AK524" s="74" t="n">
        <v>0</v>
      </c>
      <c r="AL524" s="74" t="n">
        <v>0</v>
      </c>
      <c r="AM524" s="74" t="n">
        <v>0</v>
      </c>
      <c r="AN524" s="74" t="n">
        <v>688740.211</v>
      </c>
      <c r="AO524" s="74" t="n">
        <v>68874.0211</v>
      </c>
      <c r="AP524" s="74" t="n">
        <v>131177.46058706</v>
      </c>
      <c r="AQ524" s="5" t="n">
        <f aca="false" ca="false" dt2D="false" dtr="false" t="normal">COUNTIF(AB524:AM524, "&gt;0")</f>
        <v>1</v>
      </c>
    </row>
    <row customHeight="true" ht="12.75" outlineLevel="0" r="525">
      <c r="A525" s="67" t="n">
        <f aca="false" ca="false" dt2D="false" dtr="false" t="normal">+A524+1</f>
        <v>511</v>
      </c>
      <c r="B525" s="67" t="n">
        <f aca="false" ca="false" dt2D="false" dtr="false" t="normal">+B524+1</f>
        <v>36</v>
      </c>
      <c r="C525" s="68" t="s">
        <v>69</v>
      </c>
      <c r="D525" s="67" t="s">
        <v>640</v>
      </c>
      <c r="E525" s="69" t="s">
        <v>124</v>
      </c>
      <c r="F525" s="70" t="s">
        <v>58</v>
      </c>
      <c r="G525" s="70" t="n">
        <v>10</v>
      </c>
      <c r="H525" s="70" t="n">
        <v>1</v>
      </c>
      <c r="I525" s="69" t="n">
        <v>3274.9</v>
      </c>
      <c r="J525" s="69" t="n">
        <v>3274.9</v>
      </c>
      <c r="K525" s="69" t="n">
        <v>0</v>
      </c>
      <c r="L525" s="71" t="n">
        <v>107</v>
      </c>
      <c r="M525" s="72" t="n">
        <v>34964699.09</v>
      </c>
      <c r="N525" s="72" t="n"/>
      <c r="O525" s="72" t="n">
        <v>1625257.55</v>
      </c>
      <c r="P525" s="72" t="n">
        <v>0</v>
      </c>
      <c r="Q525" s="72" t="n">
        <v>512751.09</v>
      </c>
      <c r="R525" s="72" t="n">
        <v>10716938.12</v>
      </c>
      <c r="S525" s="72" t="n">
        <v>22109752.32</v>
      </c>
      <c r="T525" s="69" t="n">
        <v>9298.8</v>
      </c>
      <c r="U525" s="69" t="n">
        <v>10676.57</v>
      </c>
      <c r="V525" s="70" t="n">
        <v>2027</v>
      </c>
      <c r="W525" s="77" t="n"/>
      <c r="X525" s="74" t="n">
        <f aca="false" ca="false" dt2D="false" dtr="false" t="normal">+(J525*15.35+K525*26.02)*12*0.85</f>
        <v>512751.09300000005</v>
      </c>
      <c r="Y525" s="77" t="e">
        <f aca="false" ca="false" dt2D="false" dtr="false" t="normal">+(J525*15.35+K525*26.02)*12*30-'[9]Приложение №1'!$S$387-'[7]Приложение №1'!$S$550</f>
        <v>#REF!</v>
      </c>
      <c r="Z525" s="64" t="n"/>
      <c r="AA525" s="74" t="n">
        <f aca="false" ca="false" dt2D="false" dtr="false" t="normal">SUM(AB525:AP525)</f>
        <v>34964699.08876815</v>
      </c>
      <c r="AB525" s="74" t="n">
        <v>0</v>
      </c>
      <c r="AC525" s="74" t="n">
        <v>3733872.2</v>
      </c>
      <c r="AD525" s="74" t="n">
        <v>2757848.02</v>
      </c>
      <c r="AE525" s="74" t="n">
        <v>0</v>
      </c>
      <c r="AF525" s="74" t="n">
        <v>0</v>
      </c>
      <c r="AG525" s="74" t="n">
        <v>0</v>
      </c>
      <c r="AH525" s="74" t="n">
        <v>0</v>
      </c>
      <c r="AI525" s="74" t="n">
        <v>0</v>
      </c>
      <c r="AJ525" s="74" t="n">
        <v>0</v>
      </c>
      <c r="AK525" s="74" t="n">
        <v>0</v>
      </c>
      <c r="AL525" s="74" t="n">
        <v>23960924.31</v>
      </c>
      <c r="AM525" s="74" t="n">
        <v>0</v>
      </c>
      <c r="AN525" s="74" t="n">
        <v>3496469.909</v>
      </c>
      <c r="AO525" s="74" t="n">
        <v>349646.9909</v>
      </c>
      <c r="AP525" s="74" t="n">
        <v>665937.65886814</v>
      </c>
      <c r="AQ525" s="5" t="n">
        <f aca="false" ca="false" dt2D="false" dtr="false" t="normal">COUNTIF(AB525:AM525, "&gt;0")</f>
        <v>3</v>
      </c>
    </row>
    <row customHeight="true" ht="12.75" outlineLevel="0" r="526">
      <c r="A526" s="67" t="n">
        <f aca="false" ca="false" dt2D="false" dtr="false" t="normal">+A525+1</f>
        <v>512</v>
      </c>
      <c r="B526" s="67" t="n">
        <f aca="false" ca="false" dt2D="false" dtr="false" t="normal">+B525+1</f>
        <v>37</v>
      </c>
      <c r="C526" s="68" t="s">
        <v>69</v>
      </c>
      <c r="D526" s="67" t="s">
        <v>641</v>
      </c>
      <c r="E526" s="69" t="s">
        <v>334</v>
      </c>
      <c r="F526" s="70" t="s">
        <v>58</v>
      </c>
      <c r="G526" s="70" t="n">
        <v>3</v>
      </c>
      <c r="H526" s="70" t="n">
        <v>3</v>
      </c>
      <c r="I526" s="69" t="n">
        <v>1770.4</v>
      </c>
      <c r="J526" s="69" t="n">
        <v>1683.6</v>
      </c>
      <c r="K526" s="69" t="n">
        <v>86.8000000000002</v>
      </c>
      <c r="L526" s="71" t="n">
        <v>51</v>
      </c>
      <c r="M526" s="72" t="n">
        <v>25861153.41</v>
      </c>
      <c r="N526" s="72" t="n"/>
      <c r="O526" s="72" t="n">
        <v>833345.94</v>
      </c>
      <c r="P526" s="72" t="n">
        <v>0</v>
      </c>
      <c r="Q526" s="72" t="n">
        <v>502424.14</v>
      </c>
      <c r="R526" s="72" t="n">
        <v>7722237.6</v>
      </c>
      <c r="S526" s="72" t="n">
        <v>16803145.73</v>
      </c>
      <c r="T526" s="69" t="n">
        <v>12722.48</v>
      </c>
      <c r="U526" s="69" t="n">
        <v>14607.52</v>
      </c>
      <c r="V526" s="70" t="n">
        <v>2027</v>
      </c>
      <c r="W526" s="74" t="n">
        <v>283627.41</v>
      </c>
      <c r="X526" s="74" t="n">
        <f aca="false" ca="false" dt2D="false" dtr="false" t="normal">+(J526*11.55+K526*23.1)*12*0.85</f>
        <v>218796.73200000008</v>
      </c>
      <c r="Y526" s="74" t="n">
        <f aca="false" ca="false" dt2D="false" dtr="false" t="normal">+(J526*11.55+K526*23.1)*12*30</f>
        <v>7722237.600000003</v>
      </c>
      <c r="Z526" s="64" t="n"/>
      <c r="AA526" s="74" t="n">
        <f aca="false" ca="false" dt2D="false" dtr="false" t="normal">SUM(AB526:AP526)</f>
        <v>25861153.412946865</v>
      </c>
      <c r="AB526" s="74" t="n">
        <v>0</v>
      </c>
      <c r="AC526" s="74" t="n">
        <v>0</v>
      </c>
      <c r="AD526" s="74" t="n">
        <v>1721264.23</v>
      </c>
      <c r="AE526" s="74" t="n">
        <v>0</v>
      </c>
      <c r="AF526" s="74" t="n">
        <v>0</v>
      </c>
      <c r="AG526" s="74" t="n">
        <v>0</v>
      </c>
      <c r="AH526" s="74" t="n">
        <v>0</v>
      </c>
      <c r="AI526" s="74" t="n">
        <v>0</v>
      </c>
      <c r="AJ526" s="74" t="n">
        <v>0</v>
      </c>
      <c r="AK526" s="74" t="n">
        <v>0</v>
      </c>
      <c r="AL526" s="74" t="n">
        <v>20802610.78</v>
      </c>
      <c r="AM526" s="74" t="n">
        <v>0</v>
      </c>
      <c r="AN526" s="74" t="n">
        <v>2586115.341</v>
      </c>
      <c r="AO526" s="74" t="n">
        <v>258611.5341</v>
      </c>
      <c r="AP526" s="74" t="n">
        <v>492551.52784686</v>
      </c>
      <c r="AQ526" s="5" t="n">
        <f aca="false" ca="false" dt2D="false" dtr="false" t="normal">COUNTIF(AB526:AM526, "&gt;0")</f>
        <v>2</v>
      </c>
    </row>
    <row customHeight="true" ht="12.75" outlineLevel="0" r="527">
      <c r="A527" s="67" t="n">
        <f aca="false" ca="false" dt2D="false" dtr="false" t="normal">+A526+1</f>
        <v>513</v>
      </c>
      <c r="B527" s="67" t="n">
        <f aca="false" ca="false" dt2D="false" dtr="false" t="normal">+B526+1</f>
        <v>38</v>
      </c>
      <c r="C527" s="68" t="s">
        <v>69</v>
      </c>
      <c r="D527" s="67" t="s">
        <v>642</v>
      </c>
      <c r="E527" s="69" t="s">
        <v>95</v>
      </c>
      <c r="F527" s="70" t="s">
        <v>58</v>
      </c>
      <c r="G527" s="70" t="n">
        <v>5</v>
      </c>
      <c r="H527" s="70" t="n">
        <v>2</v>
      </c>
      <c r="I527" s="69" t="n">
        <v>3706.8</v>
      </c>
      <c r="J527" s="69" t="n">
        <v>3156.5</v>
      </c>
      <c r="K527" s="69" t="n">
        <v>550.3</v>
      </c>
      <c r="L527" s="71" t="n">
        <v>201</v>
      </c>
      <c r="M527" s="72" t="n">
        <v>41327854.56</v>
      </c>
      <c r="N527" s="72" t="n"/>
      <c r="O527" s="72" t="n">
        <v>1925966.4</v>
      </c>
      <c r="P527" s="72" t="n">
        <v>0</v>
      </c>
      <c r="Q527" s="72" t="n">
        <v>501528.95</v>
      </c>
      <c r="R527" s="72" t="n">
        <v>15701685.04</v>
      </c>
      <c r="S527" s="72" t="n">
        <v>23198674.17</v>
      </c>
      <c r="T527" s="69" t="n">
        <v>9764.09</v>
      </c>
      <c r="U527" s="69" t="n">
        <v>11149.2</v>
      </c>
      <c r="V527" s="70" t="n">
        <v>2027</v>
      </c>
      <c r="W527" s="77" t="n"/>
      <c r="X527" s="74" t="n">
        <f aca="false" ca="false" dt2D="false" dtr="false" t="normal">+(J527*11.55+K527*23.1)*12*0.85</f>
        <v>501528.95100000006</v>
      </c>
      <c r="Y527" s="77" t="e">
        <f aca="false" ca="false" dt2D="false" dtr="false" t="normal">+(J527*11.55+K527*23.1)*12*30-'[7]Приложение №1'!$S$46</f>
        <v>#REF!</v>
      </c>
      <c r="Z527" s="64" t="n"/>
      <c r="AA527" s="74" t="n">
        <f aca="false" ca="false" dt2D="false" dtr="false" t="normal">SUM(AB527:AP527)</f>
        <v>41327854.560352966</v>
      </c>
      <c r="AB527" s="74" t="n">
        <v>0</v>
      </c>
      <c r="AC527" s="74" t="n">
        <v>0</v>
      </c>
      <c r="AD527" s="74" t="n">
        <v>0</v>
      </c>
      <c r="AE527" s="74" t="n">
        <v>0</v>
      </c>
      <c r="AF527" s="74" t="n">
        <v>0</v>
      </c>
      <c r="AG527" s="74" t="n">
        <v>0</v>
      </c>
      <c r="AH527" s="74" t="n">
        <v>0</v>
      </c>
      <c r="AI527" s="74" t="n">
        <v>0</v>
      </c>
      <c r="AJ527" s="74" t="n">
        <v>17897331.53</v>
      </c>
      <c r="AK527" s="74" t="n">
        <v>0</v>
      </c>
      <c r="AL527" s="74" t="n">
        <v>18296187.95</v>
      </c>
      <c r="AM527" s="74" t="n">
        <v>0</v>
      </c>
      <c r="AN527" s="74" t="n">
        <v>3929577.568</v>
      </c>
      <c r="AO527" s="74" t="n">
        <v>413278.5456</v>
      </c>
      <c r="AP527" s="74" t="n">
        <v>791478.96675296</v>
      </c>
      <c r="AQ527" s="5" t="n">
        <f aca="false" ca="false" dt2D="false" dtr="false" t="normal">COUNTIF(AB527:AM527, "&gt;0")</f>
        <v>2</v>
      </c>
    </row>
    <row customHeight="true" ht="12.75" outlineLevel="0" r="528">
      <c r="A528" s="67" t="n">
        <f aca="false" ca="false" dt2D="false" dtr="false" t="normal">+A527+1</f>
        <v>514</v>
      </c>
      <c r="B528" s="67" t="n">
        <f aca="false" ca="false" dt2D="false" dtr="false" t="normal">+B527+1</f>
        <v>39</v>
      </c>
      <c r="C528" s="68" t="s">
        <v>69</v>
      </c>
      <c r="D528" s="67" t="s">
        <v>643</v>
      </c>
      <c r="E528" s="69" t="s">
        <v>95</v>
      </c>
      <c r="F528" s="70" t="s">
        <v>58</v>
      </c>
      <c r="G528" s="70" t="n">
        <v>5</v>
      </c>
      <c r="H528" s="70" t="n">
        <v>2</v>
      </c>
      <c r="I528" s="69" t="n">
        <v>3831.3</v>
      </c>
      <c r="J528" s="69" t="n">
        <v>3512.5</v>
      </c>
      <c r="K528" s="69" t="n">
        <v>318.8</v>
      </c>
      <c r="L528" s="71" t="n">
        <v>217</v>
      </c>
      <c r="M528" s="72" t="n">
        <v>21003301.54</v>
      </c>
      <c r="N528" s="72" t="n"/>
      <c r="O528" s="72" t="n">
        <v>967758</v>
      </c>
      <c r="P528" s="72" t="n">
        <v>0</v>
      </c>
      <c r="Q528" s="72" t="n">
        <v>488923.28</v>
      </c>
      <c r="R528" s="72" t="n">
        <v>15942113.85</v>
      </c>
      <c r="S528" s="72" t="n">
        <v>3604506.41</v>
      </c>
      <c r="T528" s="69" t="n">
        <v>4828.24</v>
      </c>
      <c r="U528" s="69" t="n">
        <v>5482.03</v>
      </c>
      <c r="V528" s="70" t="n">
        <v>2027</v>
      </c>
      <c r="W528" s="77" t="n"/>
      <c r="X528" s="74" t="n">
        <f aca="false" ca="false" dt2D="false" dtr="false" t="normal">+(J528*11.55+K528*23.1)*12*0.85</f>
        <v>488923.28099999996</v>
      </c>
      <c r="Y528" s="77" t="e">
        <f aca="false" ca="false" dt2D="false" dtr="false" t="normal">+(J528*11.55+K528*23.1)*12*30-'[7]Приложение №1'!$S$47</f>
        <v>#REF!</v>
      </c>
      <c r="Z528" s="64" t="n"/>
      <c r="AA528" s="74" t="n">
        <f aca="false" ca="false" dt2D="false" dtr="false" t="normal">SUM(AB528:AP528)</f>
        <v>21003301.5416604</v>
      </c>
      <c r="AB528" s="74" t="n">
        <v>0</v>
      </c>
      <c r="AC528" s="74" t="n">
        <v>0</v>
      </c>
      <c r="AD528" s="74" t="n">
        <v>0</v>
      </c>
      <c r="AE528" s="74" t="n">
        <v>0</v>
      </c>
      <c r="AF528" s="74" t="n">
        <v>0</v>
      </c>
      <c r="AG528" s="74" t="n">
        <v>0</v>
      </c>
      <c r="AH528" s="74" t="n">
        <v>0</v>
      </c>
      <c r="AI528" s="74" t="n">
        <v>0</v>
      </c>
      <c r="AJ528" s="74" t="n">
        <v>18498447.8</v>
      </c>
      <c r="AK528" s="74" t="n">
        <v>0</v>
      </c>
      <c r="AL528" s="74" t="n">
        <v>0</v>
      </c>
      <c r="AM528" s="74" t="n">
        <v>0</v>
      </c>
      <c r="AN528" s="74" t="n">
        <v>1890297.1386</v>
      </c>
      <c r="AO528" s="74" t="n">
        <v>210033.0154</v>
      </c>
      <c r="AP528" s="74" t="n">
        <v>404523.5876604</v>
      </c>
      <c r="AQ528" s="5" t="n">
        <f aca="false" ca="false" dt2D="false" dtr="false" t="normal">COUNTIF(AB528:AM528, "&gt;0")</f>
        <v>1</v>
      </c>
    </row>
    <row customHeight="true" ht="12.75" outlineLevel="0" r="529">
      <c r="A529" s="67" t="n">
        <f aca="false" ca="false" dt2D="false" dtr="false" t="normal">+A528+1</f>
        <v>515</v>
      </c>
      <c r="B529" s="67" t="n">
        <f aca="false" ca="false" dt2D="false" dtr="false" t="normal">+B528+1</f>
        <v>40</v>
      </c>
      <c r="C529" s="68" t="s">
        <v>69</v>
      </c>
      <c r="D529" s="67" t="s">
        <v>644</v>
      </c>
      <c r="E529" s="69" t="s">
        <v>95</v>
      </c>
      <c r="F529" s="70" t="s">
        <v>58</v>
      </c>
      <c r="G529" s="70" t="n">
        <v>5</v>
      </c>
      <c r="H529" s="70" t="n">
        <v>2</v>
      </c>
      <c r="I529" s="69" t="n">
        <v>3682.3</v>
      </c>
      <c r="J529" s="69" t="n">
        <v>3547.5</v>
      </c>
      <c r="K529" s="69" t="n">
        <v>134.8</v>
      </c>
      <c r="L529" s="71" t="n">
        <v>210</v>
      </c>
      <c r="M529" s="72" t="n">
        <v>41054699.16</v>
      </c>
      <c r="N529" s="72" t="n"/>
      <c r="O529" s="72" t="n">
        <v>1915525.76</v>
      </c>
      <c r="P529" s="72" t="n">
        <v>0</v>
      </c>
      <c r="Q529" s="72" t="n">
        <v>449692.55</v>
      </c>
      <c r="R529" s="72" t="n">
        <v>14537208.62</v>
      </c>
      <c r="S529" s="72" t="n">
        <v>24152272.24</v>
      </c>
      <c r="T529" s="69" t="n">
        <v>9764.09</v>
      </c>
      <c r="U529" s="69" t="n">
        <v>11149.2</v>
      </c>
      <c r="V529" s="70" t="n">
        <v>2027</v>
      </c>
      <c r="W529" s="77" t="n"/>
      <c r="X529" s="74" t="n">
        <f aca="false" ca="false" dt2D="false" dtr="false" t="normal">+(J529*11.55+K529*23.1)*12*0.85</f>
        <v>449692.5509999999</v>
      </c>
      <c r="Y529" s="77" t="e">
        <f aca="false" ca="false" dt2D="false" dtr="false" t="normal">+(J529*11.55+K529*23.1)*12*30-'[7]Приложение №1'!$S$48</f>
        <v>#REF!</v>
      </c>
      <c r="Z529" s="64" t="n"/>
      <c r="AA529" s="74" t="n">
        <f aca="false" ca="false" dt2D="false" dtr="false" t="normal">SUM(AB529:AP529)</f>
        <v>41054699.16362234</v>
      </c>
      <c r="AB529" s="74" t="n">
        <v>0</v>
      </c>
      <c r="AC529" s="74" t="n">
        <v>0</v>
      </c>
      <c r="AD529" s="74" t="n">
        <v>0</v>
      </c>
      <c r="AE529" s="74" t="n">
        <v>0</v>
      </c>
      <c r="AF529" s="74" t="n">
        <v>0</v>
      </c>
      <c r="AG529" s="74" t="n">
        <v>0</v>
      </c>
      <c r="AH529" s="74" t="n">
        <v>0</v>
      </c>
      <c r="AI529" s="74" t="n">
        <v>0</v>
      </c>
      <c r="AJ529" s="74" t="n">
        <v>17779039.58</v>
      </c>
      <c r="AK529" s="74" t="n">
        <v>0</v>
      </c>
      <c r="AL529" s="74" t="n">
        <v>18175259.76</v>
      </c>
      <c r="AM529" s="74" t="n">
        <v>0</v>
      </c>
      <c r="AN529" s="74" t="n">
        <v>3903605.1253</v>
      </c>
      <c r="AO529" s="74" t="n">
        <v>410546.9916</v>
      </c>
      <c r="AP529" s="74" t="n">
        <v>786247.70672234</v>
      </c>
      <c r="AQ529" s="5" t="n">
        <f aca="false" ca="false" dt2D="false" dtr="false" t="normal">COUNTIF(AB529:AM529, "&gt;0")</f>
        <v>2</v>
      </c>
    </row>
    <row customHeight="true" ht="12.75" outlineLevel="0" r="530">
      <c r="A530" s="67" t="n">
        <f aca="false" ca="false" dt2D="false" dtr="false" t="normal">+A529+1</f>
        <v>516</v>
      </c>
      <c r="B530" s="67" t="n">
        <f aca="false" ca="false" dt2D="false" dtr="false" t="normal">+B529+1</f>
        <v>41</v>
      </c>
      <c r="C530" s="68" t="s">
        <v>69</v>
      </c>
      <c r="D530" s="67" t="s">
        <v>645</v>
      </c>
      <c r="E530" s="69" t="s">
        <v>78</v>
      </c>
      <c r="F530" s="70" t="s">
        <v>58</v>
      </c>
      <c r="G530" s="70" t="n">
        <v>5</v>
      </c>
      <c r="H530" s="70" t="n">
        <v>3</v>
      </c>
      <c r="I530" s="69" t="n">
        <v>5132.1</v>
      </c>
      <c r="J530" s="69" t="n">
        <v>4364.6</v>
      </c>
      <c r="K530" s="69" t="n">
        <v>0</v>
      </c>
      <c r="L530" s="71" t="n">
        <v>197</v>
      </c>
      <c r="M530" s="72" t="n">
        <v>8068268.62</v>
      </c>
      <c r="N530" s="72" t="n"/>
      <c r="O530" s="72" t="n">
        <v>0</v>
      </c>
      <c r="P530" s="72" t="n">
        <v>0</v>
      </c>
      <c r="Q530" s="72" t="n">
        <v>514193.53</v>
      </c>
      <c r="R530" s="72" t="n">
        <v>7554075.1</v>
      </c>
      <c r="S530" s="72" t="n">
        <v>0</v>
      </c>
      <c r="T530" s="69" t="n">
        <v>1610.02</v>
      </c>
      <c r="U530" s="69" t="n">
        <v>1848.57</v>
      </c>
      <c r="V530" s="70" t="n">
        <v>2027</v>
      </c>
      <c r="W530" s="77" t="n"/>
      <c r="X530" s="74" t="n">
        <f aca="false" ca="false" dt2D="false" dtr="false" t="normal">+(J530*11.55+K530*23.1)*12*0.85</f>
        <v>514193.526</v>
      </c>
      <c r="Y530" s="77" t="e">
        <f aca="false" ca="false" dt2D="false" dtr="false" t="normal">+(J530*11.55+K530*23.1)*12*30-'[9]Приложение №1'!$S$383-'[7]Приложение №1'!$S$50</f>
        <v>#REF!</v>
      </c>
      <c r="Z530" s="64" t="n"/>
      <c r="AA530" s="74" t="n">
        <f aca="false" ca="false" dt2D="false" dtr="false" t="normal">SUM(AB530:AP530)</f>
        <v>8068268.62233652</v>
      </c>
      <c r="AB530" s="74" t="n">
        <v>0</v>
      </c>
      <c r="AC530" s="74" t="n">
        <v>7027090.83</v>
      </c>
      <c r="AD530" s="74" t="n">
        <v>0</v>
      </c>
      <c r="AE530" s="74" t="n">
        <v>0</v>
      </c>
      <c r="AF530" s="74" t="n">
        <v>0</v>
      </c>
      <c r="AG530" s="74" t="n">
        <v>0</v>
      </c>
      <c r="AH530" s="74" t="n">
        <v>0</v>
      </c>
      <c r="AI530" s="74" t="n">
        <v>0</v>
      </c>
      <c r="AJ530" s="74" t="n">
        <v>0</v>
      </c>
      <c r="AK530" s="74" t="n">
        <v>0</v>
      </c>
      <c r="AL530" s="74" t="n">
        <v>0</v>
      </c>
      <c r="AM530" s="74" t="n">
        <v>0</v>
      </c>
      <c r="AN530" s="74" t="n">
        <v>806826.862</v>
      </c>
      <c r="AO530" s="74" t="n">
        <v>80682.6862</v>
      </c>
      <c r="AP530" s="74" t="n">
        <v>153668.24413652</v>
      </c>
      <c r="AQ530" s="5" t="n">
        <f aca="false" ca="false" dt2D="false" dtr="false" t="normal">COUNTIF(AB530:AM530, "&gt;0")</f>
        <v>1</v>
      </c>
    </row>
    <row customHeight="true" ht="12.75" outlineLevel="0" r="531">
      <c r="A531" s="67" t="n">
        <f aca="false" ca="false" dt2D="false" dtr="false" t="normal">+A530+1</f>
        <v>517</v>
      </c>
      <c r="B531" s="67" t="n">
        <f aca="false" ca="false" dt2D="false" dtr="false" t="normal">+B530+1</f>
        <v>42</v>
      </c>
      <c r="C531" s="68" t="s">
        <v>69</v>
      </c>
      <c r="D531" s="67" t="s">
        <v>646</v>
      </c>
      <c r="E531" s="69" t="s">
        <v>93</v>
      </c>
      <c r="F531" s="70" t="s">
        <v>58</v>
      </c>
      <c r="G531" s="70" t="n">
        <v>4</v>
      </c>
      <c r="H531" s="70" t="n">
        <v>6</v>
      </c>
      <c r="I531" s="69" t="n">
        <v>3712.4</v>
      </c>
      <c r="J531" s="69" t="n">
        <v>2799.6</v>
      </c>
      <c r="K531" s="69" t="n">
        <v>912.8</v>
      </c>
      <c r="L531" s="71" t="n">
        <v>116</v>
      </c>
      <c r="M531" s="72" t="n">
        <v>40373797.84</v>
      </c>
      <c r="N531" s="72" t="n"/>
      <c r="O531" s="72" t="n">
        <v>877097.41</v>
      </c>
      <c r="P531" s="72" t="n">
        <v>0</v>
      </c>
      <c r="Q531" s="72" t="n">
        <v>2584206.9</v>
      </c>
      <c r="R531" s="72" t="n">
        <v>19231581.6</v>
      </c>
      <c r="S531" s="72" t="n">
        <v>17680911.92</v>
      </c>
      <c r="T531" s="69" t="n">
        <v>9471.96</v>
      </c>
      <c r="U531" s="69" t="n">
        <v>10875.39</v>
      </c>
      <c r="V531" s="70" t="n">
        <v>2027</v>
      </c>
      <c r="W531" s="74" t="n">
        <v>2039312.09</v>
      </c>
      <c r="X531" s="74" t="n">
        <f aca="false" ca="false" dt2D="false" dtr="false" t="normal">+(J531*11.55+K531*23.1)*12*0.85</f>
        <v>544894.8119999999</v>
      </c>
      <c r="Y531" s="74" t="n">
        <f aca="false" ca="false" dt2D="false" dtr="false" t="normal">+(J531*11.55+K531*23.1)*12*30</f>
        <v>19231581.599999998</v>
      </c>
      <c r="Z531" s="64" t="n"/>
      <c r="AA531" s="74" t="n">
        <f aca="false" ca="false" dt2D="false" dtr="false" t="normal">SUM(AB531:AP531)</f>
        <v>40373797.83606064</v>
      </c>
      <c r="AB531" s="74" t="n">
        <v>0</v>
      </c>
      <c r="AC531" s="74" t="n">
        <v>0</v>
      </c>
      <c r="AD531" s="74" t="n">
        <v>0</v>
      </c>
      <c r="AE531" s="74" t="n">
        <v>0</v>
      </c>
      <c r="AF531" s="74" t="n">
        <v>0</v>
      </c>
      <c r="AG531" s="74" t="n">
        <v>0</v>
      </c>
      <c r="AH531" s="74" t="n">
        <v>0</v>
      </c>
      <c r="AI531" s="74" t="n">
        <v>0</v>
      </c>
      <c r="AJ531" s="74" t="n">
        <v>0</v>
      </c>
      <c r="AK531" s="74" t="n">
        <v>7462266.12</v>
      </c>
      <c r="AL531" s="74" t="n">
        <v>18323828.68</v>
      </c>
      <c r="AM531" s="74" t="n">
        <v>9377625.92</v>
      </c>
      <c r="AN531" s="74" t="n">
        <v>4037379.784</v>
      </c>
      <c r="AO531" s="74" t="n">
        <v>403737.9784</v>
      </c>
      <c r="AP531" s="74" t="n">
        <v>768959.35366064</v>
      </c>
      <c r="AQ531" s="5" t="n">
        <f aca="false" ca="false" dt2D="false" dtr="false" t="normal">COUNTIF(AB531:AM531, "&gt;0")</f>
        <v>3</v>
      </c>
    </row>
    <row customHeight="true" ht="12.75" outlineLevel="0" r="532">
      <c r="A532" s="67" t="n">
        <f aca="false" ca="false" dt2D="false" dtr="false" t="normal">+A531+1</f>
        <v>518</v>
      </c>
      <c r="B532" s="67" t="n">
        <f aca="false" ca="false" dt2D="false" dtr="false" t="normal">+B531+1</f>
        <v>43</v>
      </c>
      <c r="C532" s="68" t="s">
        <v>69</v>
      </c>
      <c r="D532" s="67" t="s">
        <v>647</v>
      </c>
      <c r="E532" s="69" t="s">
        <v>74</v>
      </c>
      <c r="F532" s="70" t="s">
        <v>58</v>
      </c>
      <c r="G532" s="70" t="n">
        <v>5</v>
      </c>
      <c r="H532" s="70" t="n">
        <v>8</v>
      </c>
      <c r="I532" s="69" t="n">
        <v>8397.1</v>
      </c>
      <c r="J532" s="69" t="n">
        <v>8252.9</v>
      </c>
      <c r="K532" s="69" t="n">
        <v>144.200000000001</v>
      </c>
      <c r="L532" s="71" t="n">
        <v>330</v>
      </c>
      <c r="M532" s="72" t="n">
        <v>104104390.8</v>
      </c>
      <c r="N532" s="72" t="n"/>
      <c r="O532" s="72" t="n">
        <v>3237927.74</v>
      </c>
      <c r="P532" s="72" t="n">
        <v>0</v>
      </c>
      <c r="Q532" s="72" t="n">
        <v>1006250.55</v>
      </c>
      <c r="R532" s="72" t="n">
        <v>33250014.51</v>
      </c>
      <c r="S532" s="72" t="n">
        <v>66610197.99</v>
      </c>
      <c r="T532" s="69" t="n">
        <v>10871.25</v>
      </c>
      <c r="U532" s="69" t="n">
        <v>12397.66</v>
      </c>
      <c r="V532" s="70" t="n">
        <v>2027</v>
      </c>
      <c r="W532" s="77" t="n"/>
      <c r="X532" s="74" t="n">
        <f aca="false" ca="false" dt2D="false" dtr="false" t="normal">+(J532*11.55+K532*23.1)*12*0.85</f>
        <v>1006250.5530000001</v>
      </c>
      <c r="Y532" s="77" t="e">
        <f aca="false" ca="false" dt2D="false" dtr="false" t="normal">+(J532*11.55+K532*23.1)*12*30-'[9]Приложение №1'!$S$791-'[6]Приложение №1'!$S$122</f>
        <v>#REF!</v>
      </c>
      <c r="Z532" s="64" t="n"/>
      <c r="AA532" s="75" t="n">
        <f aca="false" ca="false" dt2D="false" dtr="false" t="normal">SUM(AB532:AP532)</f>
        <v>104104390.79526275</v>
      </c>
      <c r="AB532" s="74" t="n">
        <v>28064318.04</v>
      </c>
      <c r="AC532" s="74" t="n">
        <v>13519494.21</v>
      </c>
      <c r="AD532" s="74" t="n">
        <v>8256342.68</v>
      </c>
      <c r="AE532" s="74" t="n">
        <v>0</v>
      </c>
      <c r="AF532" s="74" t="n">
        <v>0</v>
      </c>
      <c r="AG532" s="74" t="n">
        <v>0</v>
      </c>
      <c r="AH532" s="74" t="n">
        <v>0</v>
      </c>
      <c r="AI532" s="74" t="n">
        <v>0</v>
      </c>
      <c r="AJ532" s="74" t="n">
        <v>0</v>
      </c>
      <c r="AK532" s="74" t="n">
        <v>0</v>
      </c>
      <c r="AL532" s="74" t="n">
        <v>41446778.85</v>
      </c>
      <c r="AM532" s="74" t="n">
        <v>0</v>
      </c>
      <c r="AN532" s="74" t="n">
        <v>9780152.753</v>
      </c>
      <c r="AO532" s="74" t="n">
        <v>1041043.9079</v>
      </c>
      <c r="AP532" s="74" t="n">
        <v>1996260.35436274</v>
      </c>
      <c r="AQ532" s="5" t="n">
        <f aca="false" ca="false" dt2D="false" dtr="false" t="normal">COUNTIF(AB532:AM532, "&gt;0")</f>
        <v>4</v>
      </c>
    </row>
    <row customHeight="true" ht="12.75" outlineLevel="0" r="533">
      <c r="A533" s="67" t="n">
        <f aca="false" ca="false" dt2D="false" dtr="false" t="normal">+A532+1</f>
        <v>519</v>
      </c>
      <c r="B533" s="67" t="n">
        <f aca="false" ca="false" dt2D="false" dtr="false" t="normal">+B532+1</f>
        <v>44</v>
      </c>
      <c r="C533" s="68" t="s">
        <v>69</v>
      </c>
      <c r="D533" s="67" t="s">
        <v>648</v>
      </c>
      <c r="E533" s="69" t="s">
        <v>80</v>
      </c>
      <c r="F533" s="70" t="s">
        <v>58</v>
      </c>
      <c r="G533" s="70" t="n">
        <v>4</v>
      </c>
      <c r="H533" s="70" t="n">
        <v>3</v>
      </c>
      <c r="I533" s="69" t="n">
        <v>3045.1</v>
      </c>
      <c r="J533" s="69" t="n">
        <v>2455.7</v>
      </c>
      <c r="K533" s="69" t="n">
        <v>589.4</v>
      </c>
      <c r="L533" s="71" t="n">
        <v>260</v>
      </c>
      <c r="M533" s="72" t="n">
        <v>41193138.36</v>
      </c>
      <c r="N533" s="72" t="n"/>
      <c r="O533" s="72" t="n">
        <v>1108875.49</v>
      </c>
      <c r="P533" s="72" t="n">
        <v>0</v>
      </c>
      <c r="Q533" s="72" t="n">
        <v>2627935.28</v>
      </c>
      <c r="R533" s="72" t="n">
        <v>15112251</v>
      </c>
      <c r="S533" s="72" t="n">
        <v>22344076.6</v>
      </c>
      <c r="T533" s="69" t="n">
        <v>11822.27</v>
      </c>
      <c r="U533" s="69" t="n">
        <v>13527.68</v>
      </c>
      <c r="V533" s="70" t="n">
        <v>2027</v>
      </c>
      <c r="W533" s="74" t="n">
        <v>2199754.83</v>
      </c>
      <c r="X533" s="74" t="n">
        <f aca="false" ca="false" dt2D="false" dtr="false" t="normal">+(J533*11.55+K533*23.1)*12*0.85</f>
        <v>428180.44499999995</v>
      </c>
      <c r="Y533" s="74" t="n">
        <f aca="false" ca="false" dt2D="false" dtr="false" t="normal">+(J533*11.55+K533*23.1)*12*30</f>
        <v>15112250.999999998</v>
      </c>
      <c r="Z533" s="64" t="n"/>
      <c r="AA533" s="74" t="n">
        <f aca="false" ca="false" dt2D="false" dtr="false" t="normal">SUM(AB533:AP533)</f>
        <v>41193138.36315962</v>
      </c>
      <c r="AB533" s="74" t="n">
        <v>10177162.93</v>
      </c>
      <c r="AC533" s="74" t="n">
        <v>4902670.19</v>
      </c>
      <c r="AD533" s="74" t="n">
        <v>2994056.17</v>
      </c>
      <c r="AE533" s="74" t="n">
        <v>2895951.95</v>
      </c>
      <c r="AF533" s="74" t="n">
        <v>0</v>
      </c>
      <c r="AG533" s="74" t="n">
        <v>0</v>
      </c>
      <c r="AH533" s="74" t="n">
        <v>0</v>
      </c>
      <c r="AI533" s="74" t="n">
        <v>0</v>
      </c>
      <c r="AJ533" s="74" t="n">
        <v>0</v>
      </c>
      <c r="AK533" s="74" t="n">
        <v>0</v>
      </c>
      <c r="AL533" s="74" t="n">
        <v>15030139.72</v>
      </c>
      <c r="AM533" s="74" t="n">
        <v>0</v>
      </c>
      <c r="AN533" s="74" t="n">
        <v>3993979.348</v>
      </c>
      <c r="AO533" s="74" t="n">
        <v>411931.3837</v>
      </c>
      <c r="AP533" s="74" t="n">
        <v>787246.67145962</v>
      </c>
      <c r="AQ533" s="5" t="n">
        <f aca="false" ca="false" dt2D="false" dtr="false" t="normal">COUNTIF(AB533:AM533, "&gt;0")</f>
        <v>5</v>
      </c>
    </row>
    <row customHeight="true" ht="12.75" outlineLevel="0" r="534">
      <c r="A534" s="67" t="n">
        <f aca="false" ca="false" dt2D="false" dtr="false" t="normal">+A533+1</f>
        <v>520</v>
      </c>
      <c r="B534" s="67" t="n">
        <f aca="false" ca="false" dt2D="false" dtr="false" t="normal">+B533+1</f>
        <v>45</v>
      </c>
      <c r="C534" s="68" t="s">
        <v>69</v>
      </c>
      <c r="D534" s="67" t="s">
        <v>649</v>
      </c>
      <c r="E534" s="69" t="s">
        <v>80</v>
      </c>
      <c r="F534" s="70" t="s">
        <v>58</v>
      </c>
      <c r="G534" s="70" t="n">
        <v>4</v>
      </c>
      <c r="H534" s="70" t="n">
        <v>3</v>
      </c>
      <c r="I534" s="69" t="n">
        <v>4273.7</v>
      </c>
      <c r="J534" s="69" t="n">
        <v>3336.1</v>
      </c>
      <c r="K534" s="69" t="n">
        <v>937.6</v>
      </c>
      <c r="L534" s="71" t="n">
        <v>153</v>
      </c>
      <c r="M534" s="72" t="n">
        <v>30731920.27</v>
      </c>
      <c r="N534" s="72" t="n"/>
      <c r="O534" s="72" t="n">
        <v>258064</v>
      </c>
      <c r="P534" s="72" t="n">
        <v>0</v>
      </c>
      <c r="Q534" s="72" t="n">
        <v>3716494.87</v>
      </c>
      <c r="R534" s="72" t="n">
        <v>21668585.4</v>
      </c>
      <c r="S534" s="72" t="n">
        <v>5088775.99</v>
      </c>
      <c r="T534" s="69" t="n">
        <v>6303.26</v>
      </c>
      <c r="U534" s="69" t="n">
        <v>7190.94</v>
      </c>
      <c r="V534" s="70" t="n">
        <v>2027</v>
      </c>
      <c r="W534" s="74" t="n">
        <v>3102551.62</v>
      </c>
      <c r="X534" s="74" t="n">
        <f aca="false" ca="false" dt2D="false" dtr="false" t="normal">+(J534*11.55+K534*23.1)*12*0.85</f>
        <v>613943.2529999999</v>
      </c>
      <c r="Y534" s="74" t="n">
        <f aca="false" ca="false" dt2D="false" dtr="false" t="normal">+(J534*11.55+K534*23.1)*12*30</f>
        <v>21668585.4</v>
      </c>
      <c r="Z534" s="64" t="n"/>
      <c r="AA534" s="75" t="n">
        <f aca="false" ca="false" dt2D="false" dtr="false" t="normal">SUM(AB534:AP534)</f>
        <v>30731920.26791948</v>
      </c>
      <c r="AB534" s="74" t="n">
        <v>14283321.15</v>
      </c>
      <c r="AC534" s="74" t="n">
        <v>0</v>
      </c>
      <c r="AD534" s="74" t="n">
        <v>0</v>
      </c>
      <c r="AE534" s="74" t="n">
        <v>4064375.5</v>
      </c>
      <c r="AF534" s="74" t="n">
        <v>0</v>
      </c>
      <c r="AG534" s="74" t="n">
        <v>0</v>
      </c>
      <c r="AH534" s="74" t="n">
        <v>0</v>
      </c>
      <c r="AI534" s="74" t="n">
        <v>0</v>
      </c>
      <c r="AJ534" s="74" t="n">
        <v>0</v>
      </c>
      <c r="AK534" s="74" t="n">
        <v>8590530.84</v>
      </c>
      <c r="AL534" s="74" t="n">
        <v>0</v>
      </c>
      <c r="AM534" s="74" t="n">
        <v>0</v>
      </c>
      <c r="AN534" s="74" t="n">
        <v>2897289.0991</v>
      </c>
      <c r="AO534" s="74" t="n">
        <v>307319.2027</v>
      </c>
      <c r="AP534" s="74" t="n">
        <v>589084.47611948</v>
      </c>
      <c r="AQ534" s="5" t="n">
        <f aca="false" ca="false" dt2D="false" dtr="false" t="normal">COUNTIF(AB534:AM534, "&gt;0")</f>
        <v>3</v>
      </c>
    </row>
    <row customHeight="true" ht="12.75" outlineLevel="0" r="535">
      <c r="A535" s="67" t="n">
        <f aca="false" ca="false" dt2D="false" dtr="false" t="normal">+A534+1</f>
        <v>521</v>
      </c>
      <c r="B535" s="67" t="n">
        <f aca="false" ca="false" dt2D="false" dtr="false" t="normal">+B534+1</f>
        <v>46</v>
      </c>
      <c r="C535" s="68" t="s">
        <v>69</v>
      </c>
      <c r="D535" s="67" t="s">
        <v>650</v>
      </c>
      <c r="E535" s="69" t="s">
        <v>74</v>
      </c>
      <c r="F535" s="70" t="s">
        <v>58</v>
      </c>
      <c r="G535" s="70" t="n">
        <v>5</v>
      </c>
      <c r="H535" s="70" t="n">
        <v>4</v>
      </c>
      <c r="I535" s="69" t="n">
        <v>4963</v>
      </c>
      <c r="J535" s="69" t="n">
        <v>4570.5</v>
      </c>
      <c r="K535" s="69" t="n">
        <v>392.5</v>
      </c>
      <c r="L535" s="71" t="n">
        <v>186</v>
      </c>
      <c r="M535" s="72" t="n">
        <v>28126164.71</v>
      </c>
      <c r="N535" s="72" t="n"/>
      <c r="O535" s="72" t="n">
        <v>1297077.18</v>
      </c>
      <c r="P535" s="72" t="n">
        <v>0</v>
      </c>
      <c r="Q535" s="72" t="n">
        <v>630931.46</v>
      </c>
      <c r="R535" s="72" t="n">
        <v>20682063.66</v>
      </c>
      <c r="S535" s="72" t="n">
        <v>5516092.42</v>
      </c>
      <c r="T535" s="69" t="n">
        <v>4935.84</v>
      </c>
      <c r="U535" s="69" t="n">
        <v>5667.17</v>
      </c>
      <c r="V535" s="70" t="n">
        <v>2027</v>
      </c>
      <c r="W535" s="77" t="n"/>
      <c r="X535" s="74" t="n">
        <f aca="false" ca="false" dt2D="false" dtr="false" t="normal">+(J535*11.55+K535*23.1)*12*0.85</f>
        <v>630931.4550000001</v>
      </c>
      <c r="Y535" s="77" t="e">
        <f aca="false" ca="false" dt2D="false" dtr="false" t="normal">+(J535*11.55+K535*23.1)*12*30-'[9]Приложение №1'!$S$792-'[7]Приложение №1'!$S$556</f>
        <v>#REF!</v>
      </c>
      <c r="Z535" s="64" t="n"/>
      <c r="AA535" s="75" t="n">
        <f aca="false" ca="false" dt2D="false" dtr="false" t="normal">SUM(AB535:AP535)</f>
        <v>28126164.71116666</v>
      </c>
      <c r="AB535" s="74" t="n">
        <v>0</v>
      </c>
      <c r="AC535" s="74" t="n">
        <v>0</v>
      </c>
      <c r="AD535" s="74" t="n">
        <v>0</v>
      </c>
      <c r="AE535" s="74" t="n">
        <v>0</v>
      </c>
      <c r="AF535" s="74" t="n">
        <v>0</v>
      </c>
      <c r="AG535" s="74" t="n">
        <v>0</v>
      </c>
      <c r="AH535" s="74" t="n">
        <v>0</v>
      </c>
      <c r="AI535" s="74" t="n">
        <v>0</v>
      </c>
      <c r="AJ535" s="74" t="n">
        <v>0</v>
      </c>
      <c r="AK535" s="74" t="n">
        <v>0</v>
      </c>
      <c r="AL535" s="74" t="n">
        <v>24496595.66</v>
      </c>
      <c r="AM535" s="74" t="n">
        <v>0</v>
      </c>
      <c r="AN535" s="74" t="n">
        <v>2812616.471</v>
      </c>
      <c r="AO535" s="74" t="n">
        <v>281261.6471</v>
      </c>
      <c r="AP535" s="74" t="n">
        <v>535690.93306666</v>
      </c>
      <c r="AQ535" s="5" t="n">
        <f aca="false" ca="false" dt2D="false" dtr="false" t="normal">COUNTIF(AB535:AM535, "&gt;0")</f>
        <v>1</v>
      </c>
    </row>
    <row customHeight="true" ht="12.75" outlineLevel="0" r="536">
      <c r="A536" s="67" t="n">
        <f aca="false" ca="false" dt2D="false" dtr="false" t="normal">+A535+1</f>
        <v>522</v>
      </c>
      <c r="B536" s="67" t="n">
        <f aca="false" ca="false" dt2D="false" dtr="false" t="normal">+B535+1</f>
        <v>47</v>
      </c>
      <c r="C536" s="68" t="s">
        <v>69</v>
      </c>
      <c r="D536" s="67" t="s">
        <v>651</v>
      </c>
      <c r="E536" s="69" t="s">
        <v>80</v>
      </c>
      <c r="F536" s="70" t="s">
        <v>58</v>
      </c>
      <c r="G536" s="70" t="n">
        <v>5</v>
      </c>
      <c r="H536" s="70" t="n">
        <v>11</v>
      </c>
      <c r="I536" s="69" t="n">
        <v>9016.3</v>
      </c>
      <c r="J536" s="69" t="n">
        <v>8792.8</v>
      </c>
      <c r="K536" s="69" t="n">
        <v>223.5</v>
      </c>
      <c r="L536" s="71" t="n">
        <v>423</v>
      </c>
      <c r="M536" s="72" t="n">
        <v>71905803.97</v>
      </c>
      <c r="N536" s="72" t="n"/>
      <c r="O536" s="72" t="n">
        <v>3340777.48</v>
      </c>
      <c r="P536" s="72" t="n">
        <v>0</v>
      </c>
      <c r="Q536" s="72" t="n">
        <v>1088540.84</v>
      </c>
      <c r="R536" s="72" t="n">
        <v>38301141.17</v>
      </c>
      <c r="S536" s="72" t="n">
        <v>29175344.48</v>
      </c>
      <c r="T536" s="69" t="n">
        <v>6945.94</v>
      </c>
      <c r="U536" s="69" t="n">
        <v>7975.09</v>
      </c>
      <c r="V536" s="70" t="n">
        <v>2027</v>
      </c>
      <c r="W536" s="77" t="n"/>
      <c r="X536" s="74" t="n">
        <f aca="false" ca="false" dt2D="false" dtr="false" t="normal">+(J536*11.55+K536*23.1)*12*0.85</f>
        <v>1088540.838</v>
      </c>
      <c r="Y536" s="77" t="e">
        <f aca="false" ca="false" dt2D="false" dtr="false" t="normal">+(J536*11.55+K536*23.1)*12*30-'[9]Приложение №1'!$S$541</f>
        <v>#REF!</v>
      </c>
      <c r="Z536" s="64" t="n"/>
      <c r="AA536" s="74" t="n">
        <f aca="false" ca="false" dt2D="false" dtr="false" t="normal">SUM(AB536:AP536)</f>
        <v>71905803.96911262</v>
      </c>
      <c r="AB536" s="74" t="n">
        <v>0</v>
      </c>
      <c r="AC536" s="74" t="n">
        <v>0</v>
      </c>
      <c r="AD536" s="74" t="n">
        <v>0</v>
      </c>
      <c r="AE536" s="74" t="n">
        <v>0</v>
      </c>
      <c r="AF536" s="74" t="n">
        <v>0</v>
      </c>
      <c r="AG536" s="74" t="n">
        <v>0</v>
      </c>
      <c r="AH536" s="74" t="n">
        <v>0</v>
      </c>
      <c r="AI536" s="74" t="n">
        <v>0</v>
      </c>
      <c r="AJ536" s="74" t="n">
        <v>0</v>
      </c>
      <c r="AK536" s="74" t="n">
        <v>18123593.91</v>
      </c>
      <c r="AL536" s="74" t="n">
        <v>44503053.68</v>
      </c>
      <c r="AM536" s="74" t="n">
        <v>0</v>
      </c>
      <c r="AN536" s="74" t="n">
        <v>7190580.397</v>
      </c>
      <c r="AO536" s="74" t="n">
        <v>719058.0397</v>
      </c>
      <c r="AP536" s="74" t="n">
        <v>1369517.94241262</v>
      </c>
      <c r="AQ536" s="5" t="n">
        <f aca="false" ca="false" dt2D="false" dtr="false" t="normal">COUNTIF(AB536:AM536, "&gt;0")</f>
        <v>2</v>
      </c>
    </row>
    <row customHeight="true" ht="12.75" outlineLevel="0" r="537">
      <c r="A537" s="67" t="n">
        <f aca="false" ca="false" dt2D="false" dtr="false" t="normal">+A536+1</f>
        <v>523</v>
      </c>
      <c r="B537" s="67" t="n">
        <f aca="false" ca="false" dt2D="false" dtr="false" t="normal">+B536+1</f>
        <v>48</v>
      </c>
      <c r="C537" s="68" t="s">
        <v>69</v>
      </c>
      <c r="D537" s="67" t="s">
        <v>652</v>
      </c>
      <c r="E537" s="69" t="s">
        <v>78</v>
      </c>
      <c r="F537" s="70" t="s">
        <v>58</v>
      </c>
      <c r="G537" s="70" t="n">
        <v>5</v>
      </c>
      <c r="H537" s="70" t="n">
        <v>4</v>
      </c>
      <c r="I537" s="69" t="n">
        <v>3912.6</v>
      </c>
      <c r="J537" s="69" t="n">
        <v>3912.6</v>
      </c>
      <c r="K537" s="69" t="n">
        <v>0</v>
      </c>
      <c r="L537" s="71" t="n">
        <v>167</v>
      </c>
      <c r="M537" s="72" t="n">
        <v>54970073.7</v>
      </c>
      <c r="N537" s="72" t="n"/>
      <c r="O537" s="72" t="n">
        <v>1725487.38</v>
      </c>
      <c r="P537" s="72" t="n">
        <v>0</v>
      </c>
      <c r="Q537" s="72" t="n">
        <v>2188095.09</v>
      </c>
      <c r="R537" s="72" t="n">
        <v>16268590.8</v>
      </c>
      <c r="S537" s="72" t="n">
        <v>34787900.43</v>
      </c>
      <c r="T537" s="69" t="n">
        <v>12290.12</v>
      </c>
      <c r="U537" s="69" t="n">
        <v>14049.5</v>
      </c>
      <c r="V537" s="70" t="n">
        <v>2027</v>
      </c>
      <c r="W537" s="74" t="n">
        <v>1727151.68</v>
      </c>
      <c r="X537" s="74" t="n">
        <f aca="false" ca="false" dt2D="false" dtr="false" t="normal">+(J537*11.55+K537*23.1)*12*0.85</f>
        <v>460943.40599999996</v>
      </c>
      <c r="Y537" s="74" t="n">
        <f aca="false" ca="false" dt2D="false" dtr="false" t="normal">+(J537*11.55+K537*23.1)*12*30</f>
        <v>16268590.799999999</v>
      </c>
      <c r="Z537" s="64" t="n"/>
      <c r="AA537" s="74" t="n">
        <f aca="false" ca="false" dt2D="false" dtr="false" t="normal">SUM(AB537:AP537)</f>
        <v>54970073.698874325</v>
      </c>
      <c r="AB537" s="74" t="n">
        <v>0</v>
      </c>
      <c r="AC537" s="74" t="n">
        <v>0</v>
      </c>
      <c r="AD537" s="74" t="n">
        <v>0</v>
      </c>
      <c r="AE537" s="74" t="n">
        <v>0</v>
      </c>
      <c r="AF537" s="74" t="n">
        <v>0</v>
      </c>
      <c r="AG537" s="74" t="n">
        <v>0</v>
      </c>
      <c r="AH537" s="74" t="n">
        <v>0</v>
      </c>
      <c r="AI537" s="74" t="n">
        <v>0</v>
      </c>
      <c r="AJ537" s="74" t="n">
        <v>18890983.96</v>
      </c>
      <c r="AK537" s="74" t="n">
        <v>0</v>
      </c>
      <c r="AL537" s="74" t="n">
        <v>19311984.72</v>
      </c>
      <c r="AM537" s="74" t="n">
        <v>9883336.71</v>
      </c>
      <c r="AN537" s="74" t="n">
        <v>5282517.4642</v>
      </c>
      <c r="AO537" s="74" t="n">
        <v>549700.737</v>
      </c>
      <c r="AP537" s="74" t="n">
        <v>1051550.10767432</v>
      </c>
      <c r="AQ537" s="5" t="n">
        <f aca="false" ca="false" dt2D="false" dtr="false" t="normal">COUNTIF(AB537:AM537, "&gt;0")</f>
        <v>3</v>
      </c>
    </row>
    <row customHeight="true" ht="12.75" outlineLevel="0" r="538">
      <c r="A538" s="67" t="n">
        <f aca="false" ca="false" dt2D="false" dtr="false" t="normal">+A537+1</f>
        <v>524</v>
      </c>
      <c r="B538" s="67" t="n">
        <f aca="false" ca="false" dt2D="false" dtr="false" t="normal">+B537+1</f>
        <v>49</v>
      </c>
      <c r="C538" s="68" t="s">
        <v>69</v>
      </c>
      <c r="D538" s="67" t="s">
        <v>653</v>
      </c>
      <c r="E538" s="69" t="s">
        <v>95</v>
      </c>
      <c r="F538" s="70" t="s">
        <v>58</v>
      </c>
      <c r="G538" s="70" t="n">
        <v>5</v>
      </c>
      <c r="H538" s="70" t="n">
        <v>3</v>
      </c>
      <c r="I538" s="69" t="n">
        <v>4280.6</v>
      </c>
      <c r="J538" s="69" t="n">
        <v>4263.6</v>
      </c>
      <c r="K538" s="69" t="n">
        <v>17</v>
      </c>
      <c r="L538" s="71" t="n">
        <v>198</v>
      </c>
      <c r="M538" s="72" t="n">
        <v>67785869.36</v>
      </c>
      <c r="N538" s="72" t="n"/>
      <c r="O538" s="72" t="n">
        <v>2188801.31</v>
      </c>
      <c r="P538" s="72" t="n">
        <v>0</v>
      </c>
      <c r="Q538" s="72" t="n">
        <v>3602261.48</v>
      </c>
      <c r="R538" s="72" t="n">
        <v>17869420.8</v>
      </c>
      <c r="S538" s="72" t="n">
        <v>44125385.77</v>
      </c>
      <c r="T538" s="69" t="n">
        <v>13832.36</v>
      </c>
      <c r="U538" s="69" t="n">
        <v>15835.6</v>
      </c>
      <c r="V538" s="70" t="n">
        <v>2027</v>
      </c>
      <c r="W538" s="74" t="n">
        <v>3095961.22</v>
      </c>
      <c r="X538" s="74" t="n">
        <f aca="false" ca="false" dt2D="false" dtr="false" t="normal">+(J538*11.55+K538*23.1)*12*0.85</f>
        <v>506300.25600000005</v>
      </c>
      <c r="Y538" s="74" t="n">
        <f aca="false" ca="false" dt2D="false" dtr="false" t="normal">+(J538*11.55+K538*23.1)*12*30</f>
        <v>17869420.800000004</v>
      </c>
      <c r="Z538" s="64" t="n"/>
      <c r="AA538" s="74" t="n">
        <f aca="false" ca="false" dt2D="false" dtr="false" t="normal">SUM(AB538:AP538)</f>
        <v>67785869.35869288</v>
      </c>
      <c r="AB538" s="74" t="n">
        <v>14306381.94</v>
      </c>
      <c r="AC538" s="74" t="n">
        <v>6891849.2</v>
      </c>
      <c r="AD538" s="74" t="n">
        <v>4208845.97</v>
      </c>
      <c r="AE538" s="74" t="n">
        <v>4070937.55</v>
      </c>
      <c r="AF538" s="74" t="n">
        <v>0</v>
      </c>
      <c r="AG538" s="74" t="n">
        <v>0</v>
      </c>
      <c r="AH538" s="74" t="n">
        <v>0</v>
      </c>
      <c r="AI538" s="74" t="n">
        <v>0</v>
      </c>
      <c r="AJ538" s="74" t="n">
        <v>0</v>
      </c>
      <c r="AK538" s="74" t="n">
        <v>8604400.48</v>
      </c>
      <c r="AL538" s="74" t="n">
        <v>21128375.45</v>
      </c>
      <c r="AM538" s="74" t="n">
        <v>0</v>
      </c>
      <c r="AN538" s="74" t="n">
        <v>6602400.0073</v>
      </c>
      <c r="AO538" s="74" t="n">
        <v>677858.6935</v>
      </c>
      <c r="AP538" s="74" t="n">
        <v>1294820.06789288</v>
      </c>
      <c r="AQ538" s="5" t="n">
        <f aca="false" ca="false" dt2D="false" dtr="false" t="normal">COUNTIF(AB538:AM538, "&gt;0")</f>
        <v>6</v>
      </c>
    </row>
    <row customHeight="true" ht="12.75" outlineLevel="0" r="539">
      <c r="A539" s="67" t="n">
        <f aca="false" ca="false" dt2D="false" dtr="false" t="normal">+A538+1</f>
        <v>525</v>
      </c>
      <c r="B539" s="67" t="n">
        <f aca="false" ca="false" dt2D="false" dtr="false" t="normal">+B538+1</f>
        <v>50</v>
      </c>
      <c r="C539" s="68" t="s">
        <v>69</v>
      </c>
      <c r="D539" s="67" t="s">
        <v>654</v>
      </c>
      <c r="E539" s="69" t="s">
        <v>95</v>
      </c>
      <c r="F539" s="70" t="s">
        <v>58</v>
      </c>
      <c r="G539" s="70" t="n">
        <v>5</v>
      </c>
      <c r="H539" s="70" t="n">
        <v>3</v>
      </c>
      <c r="I539" s="69" t="n">
        <v>4275.5</v>
      </c>
      <c r="J539" s="69" t="n">
        <v>4127.5</v>
      </c>
      <c r="K539" s="69" t="n">
        <v>148</v>
      </c>
      <c r="L539" s="71" t="n">
        <v>192</v>
      </c>
      <c r="M539" s="72" t="n">
        <v>67705107.81</v>
      </c>
      <c r="N539" s="72" t="n"/>
      <c r="O539" s="72" t="n">
        <v>2173006.26</v>
      </c>
      <c r="P539" s="72" t="n">
        <v>0</v>
      </c>
      <c r="Q539" s="72" t="n">
        <v>3307174.28</v>
      </c>
      <c r="R539" s="72" t="n">
        <v>18392913</v>
      </c>
      <c r="S539" s="72" t="n">
        <v>43832014.27</v>
      </c>
      <c r="T539" s="69" t="n">
        <v>13832.36</v>
      </c>
      <c r="U539" s="69" t="n">
        <v>15835.6</v>
      </c>
      <c r="V539" s="70" t="n">
        <v>2027</v>
      </c>
      <c r="W539" s="74" t="n">
        <v>2786041.74</v>
      </c>
      <c r="X539" s="74" t="n">
        <f aca="false" ca="false" dt2D="false" dtr="false" t="normal">+(J539*11.55+K539*23.1)*12*0.85</f>
        <v>521132.5350000001</v>
      </c>
      <c r="Y539" s="74" t="n">
        <f aca="false" ca="false" dt2D="false" dtr="false" t="normal">+(J539*11.55+K539*23.1)*12*30</f>
        <v>18392913.000000004</v>
      </c>
      <c r="Z539" s="64" t="n"/>
      <c r="AA539" s="74" t="n">
        <f aca="false" ca="false" dt2D="false" dtr="false" t="normal">SUM(AB539:AP539)</f>
        <v>67705107.80586384</v>
      </c>
      <c r="AB539" s="74" t="n">
        <v>14289337.01</v>
      </c>
      <c r="AC539" s="74" t="n">
        <v>6883638.1</v>
      </c>
      <c r="AD539" s="74" t="n">
        <v>4203831.46</v>
      </c>
      <c r="AE539" s="74" t="n">
        <v>4066087.34</v>
      </c>
      <c r="AF539" s="74" t="n">
        <v>0</v>
      </c>
      <c r="AG539" s="74" t="n">
        <v>0</v>
      </c>
      <c r="AH539" s="74" t="n">
        <v>0</v>
      </c>
      <c r="AI539" s="74" t="n">
        <v>0</v>
      </c>
      <c r="AJ539" s="74" t="n">
        <v>0</v>
      </c>
      <c r="AK539" s="74" t="n">
        <v>8594149.01</v>
      </c>
      <c r="AL539" s="74" t="n">
        <v>21103202.65</v>
      </c>
      <c r="AM539" s="74" t="n">
        <v>0</v>
      </c>
      <c r="AN539" s="74" t="n">
        <v>6594533.7663</v>
      </c>
      <c r="AO539" s="74" t="n">
        <v>677051.0781</v>
      </c>
      <c r="AP539" s="74" t="n">
        <v>1293277.39146384</v>
      </c>
      <c r="AQ539" s="5" t="n">
        <f aca="false" ca="false" dt2D="false" dtr="false" t="normal">COUNTIF(AB539:AM539, "&gt;0")</f>
        <v>6</v>
      </c>
    </row>
    <row customHeight="true" ht="12.75" outlineLevel="0" r="540">
      <c r="A540" s="67" t="n">
        <f aca="false" ca="false" dt2D="false" dtr="false" t="normal">+A539+1</f>
        <v>526</v>
      </c>
      <c r="B540" s="67" t="n">
        <f aca="false" ca="false" dt2D="false" dtr="false" t="normal">+B539+1</f>
        <v>51</v>
      </c>
      <c r="C540" s="68" t="s">
        <v>69</v>
      </c>
      <c r="D540" s="67" t="s">
        <v>655</v>
      </c>
      <c r="E540" s="69" t="s">
        <v>95</v>
      </c>
      <c r="F540" s="70" t="s">
        <v>58</v>
      </c>
      <c r="G540" s="70" t="n">
        <v>5</v>
      </c>
      <c r="H540" s="70" t="n">
        <v>3</v>
      </c>
      <c r="I540" s="69" t="n">
        <v>4355.6</v>
      </c>
      <c r="J540" s="69" t="n">
        <v>4355.6</v>
      </c>
      <c r="K540" s="69" t="n">
        <v>0</v>
      </c>
      <c r="L540" s="71" t="n">
        <v>209</v>
      </c>
      <c r="M540" s="72" t="n">
        <v>68973539.35</v>
      </c>
      <c r="N540" s="72" t="n"/>
      <c r="O540" s="72" t="n">
        <v>2243144.58</v>
      </c>
      <c r="P540" s="72" t="n">
        <v>0</v>
      </c>
      <c r="Q540" s="72" t="n">
        <v>3402849.18</v>
      </c>
      <c r="R540" s="72" t="n">
        <v>18110584.8</v>
      </c>
      <c r="S540" s="72" t="n">
        <v>45216960.79</v>
      </c>
      <c r="T540" s="69" t="n">
        <v>13832.36</v>
      </c>
      <c r="U540" s="69" t="n">
        <v>15835.6</v>
      </c>
      <c r="V540" s="70" t="n">
        <v>2027</v>
      </c>
      <c r="W540" s="74" t="n">
        <v>2889715.94</v>
      </c>
      <c r="X540" s="74" t="n">
        <f aca="false" ca="false" dt2D="false" dtr="false" t="normal">+(J540*11.55+K540*23.1)*12*0.85</f>
        <v>513133.2360000001</v>
      </c>
      <c r="Y540" s="74" t="n">
        <f aca="false" ca="false" dt2D="false" dtr="false" t="normal">+(J540*11.55+K540*23.1)*12*30</f>
        <v>18110584.800000004</v>
      </c>
      <c r="Z540" s="64" t="n"/>
      <c r="AA540" s="74" t="n">
        <f aca="false" ca="false" dt2D="false" dtr="false" t="normal">SUM(AB540:AP540)</f>
        <v>68973539.34734987</v>
      </c>
      <c r="AB540" s="74" t="n">
        <v>14557042.75</v>
      </c>
      <c r="AC540" s="74" t="n">
        <v>7012600.65</v>
      </c>
      <c r="AD540" s="74" t="n">
        <v>4282588.77</v>
      </c>
      <c r="AE540" s="74" t="n">
        <v>4142264.07</v>
      </c>
      <c r="AF540" s="74" t="n">
        <v>0</v>
      </c>
      <c r="AG540" s="74" t="n">
        <v>0</v>
      </c>
      <c r="AH540" s="74" t="n">
        <v>0</v>
      </c>
      <c r="AI540" s="74" t="n">
        <v>0</v>
      </c>
      <c r="AJ540" s="74" t="n">
        <v>0</v>
      </c>
      <c r="AK540" s="74" t="n">
        <v>8755157.39</v>
      </c>
      <c r="AL540" s="74" t="n">
        <v>21498563.78</v>
      </c>
      <c r="AM540" s="74" t="n">
        <v>0</v>
      </c>
      <c r="AN540" s="74" t="n">
        <v>6718080.0523</v>
      </c>
      <c r="AO540" s="74" t="n">
        <v>689735.3935</v>
      </c>
      <c r="AP540" s="74" t="n">
        <v>1317506.49154988</v>
      </c>
      <c r="AQ540" s="5" t="n">
        <f aca="false" ca="false" dt2D="false" dtr="false" t="normal">COUNTIF(AB540:AM540, "&gt;0")</f>
        <v>6</v>
      </c>
    </row>
    <row customHeight="true" ht="12.75" outlineLevel="0" r="541">
      <c r="A541" s="67" t="n">
        <f aca="false" ca="false" dt2D="false" dtr="false" t="normal">+A540+1</f>
        <v>527</v>
      </c>
      <c r="B541" s="67" t="n">
        <f aca="false" ca="false" dt2D="false" dtr="false" t="normal">+B540+1</f>
        <v>52</v>
      </c>
      <c r="C541" s="68" t="s">
        <v>69</v>
      </c>
      <c r="D541" s="67" t="s">
        <v>656</v>
      </c>
      <c r="E541" s="69" t="s">
        <v>95</v>
      </c>
      <c r="F541" s="70" t="s">
        <v>58</v>
      </c>
      <c r="G541" s="70" t="n">
        <v>5</v>
      </c>
      <c r="H541" s="70" t="n">
        <v>3</v>
      </c>
      <c r="I541" s="69" t="n">
        <v>4421.7</v>
      </c>
      <c r="J541" s="69" t="n">
        <v>4353.6</v>
      </c>
      <c r="K541" s="69" t="n">
        <v>68.0999999999995</v>
      </c>
      <c r="L541" s="71" t="n">
        <v>193</v>
      </c>
      <c r="M541" s="72" t="n">
        <v>70020272.51</v>
      </c>
      <c r="N541" s="72" t="n"/>
      <c r="O541" s="72" t="n">
        <v>3278227.05</v>
      </c>
      <c r="P541" s="72" t="n">
        <v>0</v>
      </c>
      <c r="Q541" s="72" t="n">
        <v>528943.34</v>
      </c>
      <c r="R541" s="72" t="n">
        <v>0</v>
      </c>
      <c r="S541" s="72" t="n">
        <v>66213102.12</v>
      </c>
      <c r="T541" s="69" t="n">
        <v>13832.36</v>
      </c>
      <c r="U541" s="69" t="n">
        <v>15835.6</v>
      </c>
      <c r="V541" s="70" t="n">
        <v>2027</v>
      </c>
      <c r="W541" s="77" t="n"/>
      <c r="X541" s="74" t="n">
        <f aca="false" ca="false" dt2D="false" dtr="false" t="normal">+(J541*11.55+K541*23.1)*12*0.85</f>
        <v>528943.3379999999</v>
      </c>
      <c r="Y541" s="77" t="n"/>
      <c r="Z541" s="64" t="n"/>
      <c r="AA541" s="74" t="n">
        <f aca="false" ca="false" dt2D="false" dtr="false" t="normal">SUM(AB541:AP541)</f>
        <v>70020272.50993419</v>
      </c>
      <c r="AB541" s="74" t="n">
        <v>14777958.47</v>
      </c>
      <c r="AC541" s="74" t="n">
        <v>7119022.94</v>
      </c>
      <c r="AD541" s="74" t="n">
        <v>4347580.76</v>
      </c>
      <c r="AE541" s="74" t="n">
        <v>4205126.51</v>
      </c>
      <c r="AF541" s="74" t="n">
        <v>0</v>
      </c>
      <c r="AG541" s="74" t="n">
        <v>0</v>
      </c>
      <c r="AH541" s="74" t="n">
        <v>0</v>
      </c>
      <c r="AI541" s="74" t="n">
        <v>0</v>
      </c>
      <c r="AJ541" s="74" t="n">
        <v>0</v>
      </c>
      <c r="AK541" s="74" t="n">
        <v>8888024.48</v>
      </c>
      <c r="AL541" s="74" t="n">
        <v>21824823.1</v>
      </c>
      <c r="AM541" s="74" t="n">
        <v>0</v>
      </c>
      <c r="AN541" s="74" t="n">
        <v>6820032.7319</v>
      </c>
      <c r="AO541" s="74" t="n">
        <v>700202.7251</v>
      </c>
      <c r="AP541" s="74" t="n">
        <v>1337500.7929342</v>
      </c>
      <c r="AQ541" s="5" t="n">
        <f aca="false" ca="false" dt2D="false" dtr="false" t="normal">COUNTIF(AB541:AM541, "&gt;0")</f>
        <v>6</v>
      </c>
    </row>
    <row customHeight="true" ht="12.75" outlineLevel="0" r="542">
      <c r="A542" s="67" t="n">
        <f aca="false" ca="false" dt2D="false" dtr="false" t="normal">+A541+1</f>
        <v>528</v>
      </c>
      <c r="B542" s="67" t="n">
        <f aca="false" ca="false" dt2D="false" dtr="false" t="normal">+B541+1</f>
        <v>53</v>
      </c>
      <c r="C542" s="68" t="s">
        <v>69</v>
      </c>
      <c r="D542" s="67" t="s">
        <v>657</v>
      </c>
      <c r="E542" s="69" t="s">
        <v>334</v>
      </c>
      <c r="F542" s="70" t="s">
        <v>58</v>
      </c>
      <c r="G542" s="70" t="n">
        <v>3</v>
      </c>
      <c r="H542" s="70" t="n">
        <v>2</v>
      </c>
      <c r="I542" s="69" t="n">
        <v>1052.6</v>
      </c>
      <c r="J542" s="69" t="n">
        <v>969.5</v>
      </c>
      <c r="K542" s="69" t="n">
        <v>83.0999999999999</v>
      </c>
      <c r="L542" s="71" t="n">
        <v>29</v>
      </c>
      <c r="M542" s="72" t="n">
        <v>30301417.25</v>
      </c>
      <c r="N542" s="72" t="n"/>
      <c r="O542" s="72" t="n">
        <v>1423146.03</v>
      </c>
      <c r="P542" s="72" t="n">
        <v>0</v>
      </c>
      <c r="Q542" s="72" t="n">
        <v>133796.82</v>
      </c>
      <c r="R542" s="72" t="n">
        <v>2281168.86</v>
      </c>
      <c r="S542" s="72" t="n">
        <v>26463305.55</v>
      </c>
      <c r="T542" s="69" t="n">
        <v>25184.7</v>
      </c>
      <c r="U542" s="69" t="n">
        <v>28787.21</v>
      </c>
      <c r="V542" s="70" t="n">
        <v>2027</v>
      </c>
      <c r="W542" s="77" t="n"/>
      <c r="X542" s="74" t="n">
        <f aca="false" ca="false" dt2D="false" dtr="false" t="normal">+(J542*11.55+K542*23.1)*12*0.85</f>
        <v>133796.81699999995</v>
      </c>
      <c r="Y542" s="77" t="e">
        <f aca="false" ca="false" dt2D="false" dtr="false" t="normal">+(J542*11.55+K542*23.1)*12*30-'[7]Приложение №1'!$S$395</f>
        <v>#REF!</v>
      </c>
      <c r="Z542" s="64" t="n"/>
      <c r="AA542" s="74" t="n">
        <f aca="false" ca="false" dt2D="false" dtr="false" t="normal">SUM(AB542:AP542)</f>
        <v>30301417.25346078</v>
      </c>
      <c r="AB542" s="74" t="n">
        <v>0</v>
      </c>
      <c r="AC542" s="74" t="n">
        <v>2473215.13</v>
      </c>
      <c r="AD542" s="74" t="n">
        <v>1023386.09</v>
      </c>
      <c r="AE542" s="74" t="n">
        <v>0</v>
      </c>
      <c r="AF542" s="74" t="n">
        <v>0</v>
      </c>
      <c r="AG542" s="74" t="n">
        <v>0</v>
      </c>
      <c r="AH542" s="74" t="n">
        <v>0</v>
      </c>
      <c r="AI542" s="74" t="n">
        <v>0</v>
      </c>
      <c r="AJ542" s="74" t="n">
        <v>10644517.53</v>
      </c>
      <c r="AK542" s="74" t="n">
        <v>0</v>
      </c>
      <c r="AL542" s="74" t="n">
        <v>12368294.23</v>
      </c>
      <c r="AM542" s="74" t="n">
        <v>0</v>
      </c>
      <c r="AN542" s="74" t="n">
        <v>2909282.9298</v>
      </c>
      <c r="AO542" s="74" t="n">
        <v>303014.1725</v>
      </c>
      <c r="AP542" s="74" t="n">
        <v>579707.17116078</v>
      </c>
      <c r="AQ542" s="5" t="n">
        <f aca="false" ca="false" dt2D="false" dtr="false" t="normal">COUNTIF(AB542:AM542, "&gt;0")</f>
        <v>4</v>
      </c>
    </row>
    <row customHeight="true" ht="12.75" outlineLevel="0" r="543">
      <c r="A543" s="67" t="n">
        <f aca="false" ca="false" dt2D="false" dtr="false" t="normal">+A542+1</f>
        <v>529</v>
      </c>
      <c r="B543" s="67" t="n">
        <f aca="false" ca="false" dt2D="false" dtr="false" t="normal">+B542+1</f>
        <v>54</v>
      </c>
      <c r="C543" s="68" t="s">
        <v>69</v>
      </c>
      <c r="D543" s="67" t="s">
        <v>658</v>
      </c>
      <c r="E543" s="69" t="s">
        <v>61</v>
      </c>
      <c r="F543" s="70" t="s">
        <v>58</v>
      </c>
      <c r="G543" s="70" t="n">
        <v>10</v>
      </c>
      <c r="H543" s="70" t="n">
        <v>2</v>
      </c>
      <c r="I543" s="69" t="n">
        <v>5611.3</v>
      </c>
      <c r="J543" s="69" t="n">
        <v>5611.3</v>
      </c>
      <c r="K543" s="69" t="n">
        <v>0</v>
      </c>
      <c r="L543" s="71" t="n">
        <v>197</v>
      </c>
      <c r="M543" s="72" t="n">
        <v>39735635.36</v>
      </c>
      <c r="N543" s="72" t="n"/>
      <c r="O543" s="72" t="n">
        <v>1833067.71</v>
      </c>
      <c r="P543" s="72" t="n">
        <v>0</v>
      </c>
      <c r="Q543" s="72" t="n">
        <v>878561.24</v>
      </c>
      <c r="R543" s="72" t="n">
        <v>26727999.08</v>
      </c>
      <c r="S543" s="72" t="n">
        <v>10296007.33</v>
      </c>
      <c r="T543" s="69" t="n">
        <v>6211.4</v>
      </c>
      <c r="U543" s="69" t="n">
        <v>7081.36</v>
      </c>
      <c r="V543" s="70" t="n">
        <v>2027</v>
      </c>
      <c r="W543" s="77" t="n"/>
      <c r="X543" s="74" t="n">
        <f aca="false" ca="false" dt2D="false" dtr="false" t="normal">+(J543*15.35+K543*26.02)*12*0.85</f>
        <v>878561.2409999999</v>
      </c>
      <c r="Y543" s="77" t="e">
        <f aca="false" ca="false" dt2D="false" dtr="false" t="normal">+(J543*15.35+K543*26.02)*12*30-'[9]Приложение №1'!$S$309</f>
        <v>#REF!</v>
      </c>
      <c r="Z543" s="64" t="n"/>
      <c r="AA543" s="75" t="n">
        <f aca="false" ca="false" dt2D="false" dtr="false" t="normal">SUM(AB543:AP543)</f>
        <v>39735635.35840332</v>
      </c>
      <c r="AB543" s="74" t="n">
        <v>15990527.28</v>
      </c>
      <c r="AC543" s="74" t="n">
        <v>0</v>
      </c>
      <c r="AD543" s="74" t="n">
        <v>4725369.51</v>
      </c>
      <c r="AE543" s="74" t="n">
        <v>3019721.91</v>
      </c>
      <c r="AF543" s="74" t="n">
        <v>0</v>
      </c>
      <c r="AG543" s="74" t="n">
        <v>0</v>
      </c>
      <c r="AH543" s="74" t="n">
        <v>0</v>
      </c>
      <c r="AI543" s="74" t="n">
        <v>0</v>
      </c>
      <c r="AJ543" s="74" t="n">
        <v>0</v>
      </c>
      <c r="AK543" s="74" t="n">
        <v>11118392.88</v>
      </c>
      <c r="AL543" s="74" t="n">
        <v>0</v>
      </c>
      <c r="AM543" s="74" t="n">
        <v>0</v>
      </c>
      <c r="AN543" s="74" t="n">
        <v>3722080.7825</v>
      </c>
      <c r="AO543" s="74" t="n">
        <v>397356.3537</v>
      </c>
      <c r="AP543" s="74" t="n">
        <v>762186.64220332</v>
      </c>
      <c r="AQ543" s="5" t="n">
        <f aca="false" ca="false" dt2D="false" dtr="false" t="normal">COUNTIF(AB543:AM543, "&gt;0")</f>
        <v>4</v>
      </c>
    </row>
    <row customHeight="true" ht="12.75" outlineLevel="0" r="544">
      <c r="A544" s="67" t="n">
        <f aca="false" ca="false" dt2D="false" dtr="false" t="normal">+A543+1</f>
        <v>530</v>
      </c>
      <c r="B544" s="67" t="n">
        <f aca="false" ca="false" dt2D="false" dtr="false" t="normal">+B543+1</f>
        <v>55</v>
      </c>
      <c r="C544" s="68" t="s">
        <v>69</v>
      </c>
      <c r="D544" s="67" t="s">
        <v>659</v>
      </c>
      <c r="E544" s="69" t="s">
        <v>83</v>
      </c>
      <c r="F544" s="70" t="s">
        <v>58</v>
      </c>
      <c r="G544" s="70" t="n">
        <v>5</v>
      </c>
      <c r="H544" s="70" t="n">
        <v>4</v>
      </c>
      <c r="I544" s="69" t="n">
        <v>4923</v>
      </c>
      <c r="J544" s="69" t="n">
        <v>4644.4</v>
      </c>
      <c r="K544" s="69" t="n">
        <v>278.6</v>
      </c>
      <c r="L544" s="71" t="n">
        <v>182</v>
      </c>
      <c r="M544" s="72" t="n">
        <v>24039107.47</v>
      </c>
      <c r="N544" s="72" t="n"/>
      <c r="O544" s="72" t="n">
        <v>0</v>
      </c>
      <c r="P544" s="72" t="n">
        <v>0</v>
      </c>
      <c r="Q544" s="72" t="n">
        <v>3395631.03</v>
      </c>
      <c r="R544" s="72" t="n">
        <v>20643476.44</v>
      </c>
      <c r="S544" s="72" t="n">
        <v>0</v>
      </c>
      <c r="T544" s="69" t="n">
        <v>4293.16</v>
      </c>
      <c r="U544" s="69" t="n">
        <v>4883.02</v>
      </c>
      <c r="V544" s="70" t="n">
        <v>2027</v>
      </c>
      <c r="W544" s="74" t="n">
        <v>2782830.53</v>
      </c>
      <c r="X544" s="74" t="n">
        <f aca="false" ca="false" dt2D="false" dtr="false" t="normal">+(J544*11.55+K544*23.1)*12*0.85</f>
        <v>612800.496</v>
      </c>
      <c r="Y544" s="74" t="n">
        <f aca="false" ca="false" dt2D="false" dtr="false" t="normal">+(J544*11.55+K544*23.1)*12*30</f>
        <v>21628252.8</v>
      </c>
      <c r="Z544" s="64" t="n"/>
      <c r="AA544" s="74" t="n">
        <f aca="false" ca="false" dt2D="false" dtr="false" t="normal">SUM(AB544:AP544)</f>
        <v>24039107.46842384</v>
      </c>
      <c r="AB544" s="74" t="n">
        <v>16453375.3</v>
      </c>
      <c r="AC544" s="74" t="n">
        <v>0</v>
      </c>
      <c r="AD544" s="74" t="n">
        <v>0</v>
      </c>
      <c r="AE544" s="74" t="n">
        <v>4681873</v>
      </c>
      <c r="AF544" s="74" t="n">
        <v>0</v>
      </c>
      <c r="AG544" s="74" t="n">
        <v>0</v>
      </c>
      <c r="AH544" s="74" t="n">
        <v>0</v>
      </c>
      <c r="AI544" s="74" t="n">
        <v>0</v>
      </c>
      <c r="AJ544" s="74" t="n">
        <v>0</v>
      </c>
      <c r="AK544" s="74" t="n">
        <v>0</v>
      </c>
      <c r="AL544" s="74" t="n">
        <v>0</v>
      </c>
      <c r="AM544" s="74" t="n">
        <v>0</v>
      </c>
      <c r="AN544" s="74" t="n">
        <v>2201283.0198</v>
      </c>
      <c r="AO544" s="74" t="n">
        <v>240391.0746</v>
      </c>
      <c r="AP544" s="74" t="n">
        <v>462185.07402384</v>
      </c>
      <c r="AQ544" s="5" t="n">
        <f aca="false" ca="false" dt2D="false" dtr="false" t="normal">COUNTIF(AB544:AM544, "&gt;0")</f>
        <v>2</v>
      </c>
    </row>
    <row customHeight="true" ht="12.75" outlineLevel="0" r="545">
      <c r="A545" s="67" t="n">
        <f aca="false" ca="false" dt2D="false" dtr="false" t="normal">+A544+1</f>
        <v>531</v>
      </c>
      <c r="B545" s="67" t="n">
        <f aca="false" ca="false" dt2D="false" dtr="false" t="normal">+B544+1</f>
        <v>56</v>
      </c>
      <c r="C545" s="68" t="s">
        <v>69</v>
      </c>
      <c r="D545" s="67" t="s">
        <v>660</v>
      </c>
      <c r="E545" s="69" t="s">
        <v>64</v>
      </c>
      <c r="F545" s="70" t="s">
        <v>58</v>
      </c>
      <c r="G545" s="70" t="n">
        <v>5</v>
      </c>
      <c r="H545" s="70" t="n">
        <v>6</v>
      </c>
      <c r="I545" s="69" t="n">
        <v>4609.3</v>
      </c>
      <c r="J545" s="69" t="n">
        <v>4609.3</v>
      </c>
      <c r="K545" s="69" t="n">
        <v>0</v>
      </c>
      <c r="L545" s="71" t="n">
        <v>212</v>
      </c>
      <c r="M545" s="72" t="n">
        <v>26121686.68</v>
      </c>
      <c r="N545" s="72" t="n"/>
      <c r="O545" s="72" t="n">
        <v>1206663.8</v>
      </c>
      <c r="P545" s="72" t="n">
        <v>0</v>
      </c>
      <c r="Q545" s="72" t="n">
        <v>543021.63</v>
      </c>
      <c r="R545" s="72" t="n">
        <v>12063852.52</v>
      </c>
      <c r="S545" s="72" t="n">
        <v>12308148.72</v>
      </c>
      <c r="T545" s="69" t="n">
        <v>4935.84</v>
      </c>
      <c r="U545" s="69" t="n">
        <v>5667.17</v>
      </c>
      <c r="V545" s="70" t="n">
        <v>2027</v>
      </c>
      <c r="W545" s="77" t="n"/>
      <c r="X545" s="74" t="n">
        <f aca="false" ca="false" dt2D="false" dtr="false" t="normal">+(J545*11.55+K545*23.1)*12*0.85</f>
        <v>543021.633</v>
      </c>
      <c r="Y545" s="77" t="e">
        <f aca="false" ca="false" dt2D="false" dtr="false" t="normal">+(J545*11.55+K545*23.1)*12*30-'[9]Приложение №1'!$S$219-'[6]Приложение №1'!$S$291</f>
        <v>#REF!</v>
      </c>
      <c r="Z545" s="64" t="n"/>
      <c r="AA545" s="74" t="n">
        <f aca="false" ca="false" dt2D="false" dtr="false" t="normal">SUM(AB545:AP545)</f>
        <v>26121686.679307282</v>
      </c>
      <c r="AB545" s="74" t="n">
        <v>0</v>
      </c>
      <c r="AC545" s="74" t="n">
        <v>0</v>
      </c>
      <c r="AD545" s="74" t="n">
        <v>0</v>
      </c>
      <c r="AE545" s="74" t="n">
        <v>0</v>
      </c>
      <c r="AF545" s="74" t="n">
        <v>0</v>
      </c>
      <c r="AG545" s="74" t="n">
        <v>0</v>
      </c>
      <c r="AH545" s="74" t="n">
        <v>0</v>
      </c>
      <c r="AI545" s="74" t="n">
        <v>0</v>
      </c>
      <c r="AJ545" s="74" t="n">
        <v>0</v>
      </c>
      <c r="AK545" s="74" t="n">
        <v>0</v>
      </c>
      <c r="AL545" s="74" t="n">
        <v>22750787.5</v>
      </c>
      <c r="AM545" s="74" t="n">
        <v>0</v>
      </c>
      <c r="AN545" s="74" t="n">
        <v>2612168.668</v>
      </c>
      <c r="AO545" s="74" t="n">
        <v>261216.8668</v>
      </c>
      <c r="AP545" s="74" t="n">
        <v>497513.64450728</v>
      </c>
      <c r="AQ545" s="5" t="n">
        <f aca="false" ca="false" dt2D="false" dtr="false" t="normal">COUNTIF(AB545:AM545, "&gt;0")</f>
        <v>1</v>
      </c>
    </row>
    <row customHeight="true" ht="12.75" outlineLevel="0" r="546">
      <c r="A546" s="67" t="n">
        <f aca="false" ca="false" dt2D="false" dtr="false" t="normal">+A545+1</f>
        <v>532</v>
      </c>
      <c r="B546" s="67" t="n">
        <f aca="false" ca="false" dt2D="false" dtr="false" t="normal">+B545+1</f>
        <v>57</v>
      </c>
      <c r="C546" s="68" t="s">
        <v>69</v>
      </c>
      <c r="D546" s="67" t="s">
        <v>661</v>
      </c>
      <c r="E546" s="69" t="s">
        <v>124</v>
      </c>
      <c r="F546" s="70" t="s">
        <v>58</v>
      </c>
      <c r="G546" s="70" t="n">
        <v>5</v>
      </c>
      <c r="H546" s="70" t="n">
        <v>6</v>
      </c>
      <c r="I546" s="69" t="n">
        <v>4687.4</v>
      </c>
      <c r="J546" s="69" t="n">
        <v>4687.4</v>
      </c>
      <c r="K546" s="69" t="n">
        <v>0</v>
      </c>
      <c r="L546" s="71" t="n">
        <v>200</v>
      </c>
      <c r="M546" s="72" t="n">
        <v>26564292.66</v>
      </c>
      <c r="N546" s="72" t="n"/>
      <c r="O546" s="72" t="n">
        <v>1227109.52</v>
      </c>
      <c r="P546" s="72" t="n">
        <v>0</v>
      </c>
      <c r="Q546" s="72" t="n">
        <v>552222.59</v>
      </c>
      <c r="R546" s="72" t="n">
        <v>13485974.77</v>
      </c>
      <c r="S546" s="72" t="n">
        <v>11298985.77</v>
      </c>
      <c r="T546" s="69" t="n">
        <v>4935.84</v>
      </c>
      <c r="U546" s="69" t="n">
        <v>5667.17</v>
      </c>
      <c r="V546" s="70" t="n">
        <v>2027</v>
      </c>
      <c r="W546" s="77" t="n"/>
      <c r="X546" s="74" t="n">
        <f aca="false" ca="false" dt2D="false" dtr="false" t="normal">+(J546*11.55+K546*23.1)*12*0.85</f>
        <v>552222.594</v>
      </c>
      <c r="Y546" s="77" t="e">
        <f aca="false" ca="false" dt2D="false" dtr="false" t="normal">+(J546*11.55+K546*23.1)*12*30-'[9]Приложение №1'!$S$220-'[7]Приложение №1'!$S$571</f>
        <v>#REF!</v>
      </c>
      <c r="Z546" s="64" t="n"/>
      <c r="AA546" s="74" t="n">
        <f aca="false" ca="false" dt2D="false" dtr="false" t="normal">SUM(AB546:AP546)</f>
        <v>26564292.66060236</v>
      </c>
      <c r="AB546" s="74" t="n">
        <v>0</v>
      </c>
      <c r="AC546" s="74" t="n">
        <v>0</v>
      </c>
      <c r="AD546" s="74" t="n">
        <v>0</v>
      </c>
      <c r="AE546" s="74" t="n">
        <v>0</v>
      </c>
      <c r="AF546" s="74" t="n">
        <v>0</v>
      </c>
      <c r="AG546" s="74" t="n">
        <v>0</v>
      </c>
      <c r="AH546" s="74" t="n">
        <v>0</v>
      </c>
      <c r="AI546" s="74" t="n">
        <v>0</v>
      </c>
      <c r="AJ546" s="74" t="n">
        <v>0</v>
      </c>
      <c r="AK546" s="74" t="n">
        <v>0</v>
      </c>
      <c r="AL546" s="74" t="n">
        <v>23136276.95</v>
      </c>
      <c r="AM546" s="74" t="n">
        <v>0</v>
      </c>
      <c r="AN546" s="74" t="n">
        <v>2656429.266</v>
      </c>
      <c r="AO546" s="74" t="n">
        <v>265642.9266</v>
      </c>
      <c r="AP546" s="74" t="n">
        <v>505943.51800236</v>
      </c>
      <c r="AQ546" s="5" t="n">
        <f aca="false" ca="false" dt2D="false" dtr="false" t="normal">COUNTIF(AB546:AM546, "&gt;0")</f>
        <v>1</v>
      </c>
    </row>
    <row customHeight="true" ht="12.75" outlineLevel="0" r="547">
      <c r="A547" s="67" t="n">
        <f aca="false" ca="false" dt2D="false" dtr="false" t="normal">+A546+1</f>
        <v>533</v>
      </c>
      <c r="B547" s="67" t="n">
        <f aca="false" ca="false" dt2D="false" dtr="false" t="normal">+B546+1</f>
        <v>58</v>
      </c>
      <c r="C547" s="68" t="s">
        <v>69</v>
      </c>
      <c r="D547" s="67" t="s">
        <v>662</v>
      </c>
      <c r="E547" s="69" t="s">
        <v>64</v>
      </c>
      <c r="F547" s="70" t="s">
        <v>58</v>
      </c>
      <c r="G547" s="70" t="n">
        <v>5</v>
      </c>
      <c r="H547" s="70" t="n">
        <v>6</v>
      </c>
      <c r="I547" s="69" t="n">
        <v>4576.8</v>
      </c>
      <c r="J547" s="69" t="n">
        <v>4576.8</v>
      </c>
      <c r="K547" s="69" t="n">
        <v>0</v>
      </c>
      <c r="L547" s="71" t="n">
        <v>206</v>
      </c>
      <c r="M547" s="72" t="n">
        <v>25937503.66</v>
      </c>
      <c r="N547" s="72" t="n"/>
      <c r="O547" s="72" t="n">
        <v>1198155.66</v>
      </c>
      <c r="P547" s="72" t="n">
        <v>0</v>
      </c>
      <c r="Q547" s="72" t="n">
        <v>539192.81</v>
      </c>
      <c r="R547" s="72" t="n">
        <v>13561731.73</v>
      </c>
      <c r="S547" s="72" t="n">
        <v>10638423.46</v>
      </c>
      <c r="T547" s="69" t="n">
        <v>4935.84</v>
      </c>
      <c r="U547" s="69" t="n">
        <v>5667.17</v>
      </c>
      <c r="V547" s="70" t="n">
        <v>2027</v>
      </c>
      <c r="W547" s="77" t="n"/>
      <c r="X547" s="74" t="n">
        <f aca="false" ca="false" dt2D="false" dtr="false" t="normal">+(J547*11.55+K547*23.1)*12*0.85</f>
        <v>539192.8080000001</v>
      </c>
      <c r="Y547" s="77" t="e">
        <f aca="false" ca="false" dt2D="false" dtr="false" t="normal">+(J547*11.55+K547*23.1)*12*30-'[9]Приложение №1'!$S$221-'[6]Приложение №1'!$S$292</f>
        <v>#REF!</v>
      </c>
      <c r="Z547" s="64" t="n"/>
      <c r="AA547" s="74" t="n">
        <f aca="false" ca="false" dt2D="false" dtr="false" t="normal">SUM(AB547:AP547)</f>
        <v>25937503.65730836</v>
      </c>
      <c r="AB547" s="74" t="n">
        <v>0</v>
      </c>
      <c r="AC547" s="74" t="n">
        <v>0</v>
      </c>
      <c r="AD547" s="74" t="n">
        <v>0</v>
      </c>
      <c r="AE547" s="74" t="n">
        <v>0</v>
      </c>
      <c r="AF547" s="74" t="n">
        <v>0</v>
      </c>
      <c r="AG547" s="74" t="n">
        <v>0</v>
      </c>
      <c r="AH547" s="74" t="n">
        <v>0</v>
      </c>
      <c r="AI547" s="74" t="n">
        <v>0</v>
      </c>
      <c r="AJ547" s="74" t="n">
        <v>0</v>
      </c>
      <c r="AK547" s="74" t="n">
        <v>0</v>
      </c>
      <c r="AL547" s="74" t="n">
        <v>22590372.56</v>
      </c>
      <c r="AM547" s="74" t="n">
        <v>0</v>
      </c>
      <c r="AN547" s="74" t="n">
        <v>2593750.366</v>
      </c>
      <c r="AO547" s="74" t="n">
        <v>259375.0366</v>
      </c>
      <c r="AP547" s="74" t="n">
        <v>494005.69470836</v>
      </c>
      <c r="AQ547" s="5" t="n">
        <f aca="false" ca="false" dt2D="false" dtr="false" t="normal">COUNTIF(AB547:AM547, "&gt;0")</f>
        <v>1</v>
      </c>
    </row>
    <row customHeight="true" ht="12.75" outlineLevel="0" r="548">
      <c r="A548" s="67" t="n">
        <f aca="false" ca="false" dt2D="false" dtr="false" t="normal">+A547+1</f>
        <v>534</v>
      </c>
      <c r="B548" s="67" t="n">
        <f aca="false" ca="false" dt2D="false" dtr="false" t="normal">+B547+1</f>
        <v>59</v>
      </c>
      <c r="C548" s="68" t="s">
        <v>69</v>
      </c>
      <c r="D548" s="67" t="s">
        <v>663</v>
      </c>
      <c r="E548" s="69" t="s">
        <v>107</v>
      </c>
      <c r="F548" s="70" t="s">
        <v>58</v>
      </c>
      <c r="G548" s="70" t="n">
        <v>5</v>
      </c>
      <c r="H548" s="70" t="n">
        <v>8</v>
      </c>
      <c r="I548" s="69" t="n">
        <v>7135.2</v>
      </c>
      <c r="J548" s="69" t="n">
        <v>6073.2</v>
      </c>
      <c r="K548" s="69" t="n">
        <v>1062</v>
      </c>
      <c r="L548" s="71" t="n">
        <v>253</v>
      </c>
      <c r="M548" s="72" t="n">
        <v>48031240.96</v>
      </c>
      <c r="N548" s="72" t="n"/>
      <c r="O548" s="72" t="n">
        <v>2220298.44</v>
      </c>
      <c r="P548" s="72" t="n">
        <v>0</v>
      </c>
      <c r="Q548" s="72" t="n">
        <v>965712.13</v>
      </c>
      <c r="R548" s="72" t="n">
        <v>2897417.5</v>
      </c>
      <c r="S548" s="72" t="n">
        <v>41947812.89</v>
      </c>
      <c r="T548" s="69" t="n">
        <v>5903.18</v>
      </c>
      <c r="U548" s="69" t="n">
        <v>6731.59</v>
      </c>
      <c r="V548" s="70" t="n">
        <v>2027</v>
      </c>
      <c r="W548" s="77" t="n"/>
      <c r="X548" s="74" t="n">
        <f aca="false" ca="false" dt2D="false" dtr="false" t="normal">+(J548*11.55+K548*23.1)*12*0.85</f>
        <v>965712.1319999999</v>
      </c>
      <c r="Y548" s="77" t="e">
        <f aca="false" ca="false" dt2D="false" dtr="false" t="normal">+(J548*11.55+K548*23.1)*12*30-'[9]Приложение №1'!$S$558-'[7]Приложение №1'!$S$574</f>
        <v>#REF!</v>
      </c>
      <c r="Z548" s="64" t="n"/>
      <c r="AA548" s="75" t="n">
        <f aca="false" ca="false" dt2D="false" dtr="false" t="normal">SUM(AB548:AP548)</f>
        <v>48031240.96371556</v>
      </c>
      <c r="AB548" s="74" t="n">
        <v>23846866.43</v>
      </c>
      <c r="AC548" s="74" t="n">
        <v>11487810.67</v>
      </c>
      <c r="AD548" s="74" t="n">
        <v>0</v>
      </c>
      <c r="AE548" s="74" t="n">
        <v>6785720.13</v>
      </c>
      <c r="AF548" s="74" t="n">
        <v>0</v>
      </c>
      <c r="AG548" s="74" t="n">
        <v>0</v>
      </c>
      <c r="AH548" s="74" t="n">
        <v>0</v>
      </c>
      <c r="AI548" s="74" t="n">
        <v>0</v>
      </c>
      <c r="AJ548" s="74" t="n">
        <v>0</v>
      </c>
      <c r="AK548" s="74" t="n">
        <v>0</v>
      </c>
      <c r="AL548" s="74" t="n">
        <v>0</v>
      </c>
      <c r="AM548" s="74" t="n">
        <v>0</v>
      </c>
      <c r="AN548" s="74" t="n">
        <v>4509443.545</v>
      </c>
      <c r="AO548" s="74" t="n">
        <v>480312.4096</v>
      </c>
      <c r="AP548" s="74" t="n">
        <v>921087.77911556</v>
      </c>
      <c r="AQ548" s="5" t="n">
        <f aca="false" ca="false" dt2D="false" dtr="false" t="normal">COUNTIF(AB548:AM548, "&gt;0")</f>
        <v>3</v>
      </c>
    </row>
    <row customHeight="true" ht="12.75" outlineLevel="0" r="549">
      <c r="A549" s="67" t="n">
        <f aca="false" ca="false" dt2D="false" dtr="false" t="normal">+A548+1</f>
        <v>535</v>
      </c>
      <c r="B549" s="67" t="n">
        <f aca="false" ca="false" dt2D="false" dtr="false" t="normal">+B548+1</f>
        <v>60</v>
      </c>
      <c r="C549" s="68" t="s">
        <v>69</v>
      </c>
      <c r="D549" s="67" t="s">
        <v>664</v>
      </c>
      <c r="E549" s="69" t="s">
        <v>68</v>
      </c>
      <c r="F549" s="70" t="s">
        <v>58</v>
      </c>
      <c r="G549" s="70" t="n">
        <v>5</v>
      </c>
      <c r="H549" s="70" t="n">
        <v>8</v>
      </c>
      <c r="I549" s="69" t="n">
        <v>6605</v>
      </c>
      <c r="J549" s="69" t="n">
        <v>6167</v>
      </c>
      <c r="K549" s="69" t="n">
        <v>438</v>
      </c>
      <c r="L549" s="71" t="n">
        <v>262</v>
      </c>
      <c r="M549" s="72" t="n">
        <v>36208808.15</v>
      </c>
      <c r="N549" s="72" t="n"/>
      <c r="O549" s="72" t="n">
        <v>1668994.29</v>
      </c>
      <c r="P549" s="72" t="n">
        <v>0</v>
      </c>
      <c r="Q549" s="72" t="n">
        <v>829735.83</v>
      </c>
      <c r="R549" s="72" t="n">
        <v>20463951.07</v>
      </c>
      <c r="S549" s="72" t="n">
        <v>13246126.96</v>
      </c>
      <c r="T549" s="69" t="n">
        <v>4828.24</v>
      </c>
      <c r="U549" s="69" t="n">
        <v>5482.03</v>
      </c>
      <c r="V549" s="70" t="n">
        <v>2027</v>
      </c>
      <c r="W549" s="77" t="n"/>
      <c r="X549" s="74" t="n">
        <f aca="false" ca="false" dt2D="false" dtr="false" t="normal">+(J549*11.55+K549*23.1)*12*0.85</f>
        <v>829735.8300000001</v>
      </c>
      <c r="Y549" s="77" t="e">
        <f aca="false" ca="false" dt2D="false" dtr="false" t="normal">+(J549*11.55+K549*23.1)*12*30-'[9]Приложение №1'!$S$26-'[6]Приложение №1'!$S$294</f>
        <v>#REF!</v>
      </c>
      <c r="Z549" s="64" t="n"/>
      <c r="AA549" s="75" t="n">
        <f aca="false" ca="false" dt2D="false" dtr="false" t="normal">SUM(AB549:AP549)</f>
        <v>36208808.149969004</v>
      </c>
      <c r="AB549" s="74" t="n">
        <v>0</v>
      </c>
      <c r="AC549" s="74" t="n">
        <v>0</v>
      </c>
      <c r="AD549" s="74" t="n">
        <v>0</v>
      </c>
      <c r="AE549" s="74" t="n">
        <v>0</v>
      </c>
      <c r="AF549" s="74" t="n">
        <v>0</v>
      </c>
      <c r="AG549" s="74" t="n">
        <v>0</v>
      </c>
      <c r="AH549" s="74" t="n">
        <v>0</v>
      </c>
      <c r="AI549" s="74" t="n">
        <v>0</v>
      </c>
      <c r="AJ549" s="74" t="n">
        <v>31890545.69</v>
      </c>
      <c r="AK549" s="74" t="n">
        <v>0</v>
      </c>
      <c r="AL549" s="74" t="n">
        <v>0</v>
      </c>
      <c r="AM549" s="74" t="n">
        <v>0</v>
      </c>
      <c r="AN549" s="74" t="n">
        <v>3258792.7335</v>
      </c>
      <c r="AO549" s="74" t="n">
        <v>362088.0815</v>
      </c>
      <c r="AP549" s="74" t="n">
        <v>697381.644969</v>
      </c>
      <c r="AQ549" s="5" t="n">
        <f aca="false" ca="false" dt2D="false" dtr="false" t="normal">COUNTIF(AB549:AM549, "&gt;0")</f>
        <v>1</v>
      </c>
    </row>
    <row customHeight="true" ht="12.75" outlineLevel="0" r="550">
      <c r="A550" s="67" t="n">
        <f aca="false" ca="false" dt2D="false" dtr="false" t="normal">+A549+1</f>
        <v>536</v>
      </c>
      <c r="B550" s="67" t="n">
        <f aca="false" ca="false" dt2D="false" dtr="false" t="normal">+B549+1</f>
        <v>61</v>
      </c>
      <c r="C550" s="68" t="s">
        <v>69</v>
      </c>
      <c r="D550" s="67" t="s">
        <v>665</v>
      </c>
      <c r="E550" s="69" t="s">
        <v>61</v>
      </c>
      <c r="F550" s="70" t="s">
        <v>58</v>
      </c>
      <c r="G550" s="70" t="n">
        <v>5</v>
      </c>
      <c r="H550" s="70" t="n">
        <v>6</v>
      </c>
      <c r="I550" s="69" t="n">
        <v>4572.9</v>
      </c>
      <c r="J550" s="69" t="n">
        <v>4572.9</v>
      </c>
      <c r="K550" s="69" t="n">
        <v>0</v>
      </c>
      <c r="L550" s="71" t="n">
        <v>191</v>
      </c>
      <c r="M550" s="72" t="n">
        <v>30782887.91</v>
      </c>
      <c r="N550" s="72" t="n"/>
      <c r="O550" s="72" t="n">
        <v>1426756.5</v>
      </c>
      <c r="P550" s="72" t="n">
        <v>0</v>
      </c>
      <c r="Q550" s="72" t="n">
        <v>538733.35</v>
      </c>
      <c r="R550" s="72" t="n">
        <v>19014118.2</v>
      </c>
      <c r="S550" s="72" t="n">
        <v>9803279.87</v>
      </c>
      <c r="T550" s="69" t="n">
        <v>5903.18</v>
      </c>
      <c r="U550" s="69" t="n">
        <v>6731.59</v>
      </c>
      <c r="V550" s="70" t="n">
        <v>2027</v>
      </c>
      <c r="W550" s="77" t="n"/>
      <c r="X550" s="74" t="n">
        <f aca="false" ca="false" dt2D="false" dtr="false" t="normal">+(J550*11.55+K550*23.1)*12*0.85</f>
        <v>538733.349</v>
      </c>
      <c r="Y550" s="77" t="n">
        <f aca="false" ca="false" dt2D="false" dtr="false" t="normal">+(J550*11.55+K550*23.1)*12*30</f>
        <v>19014118.200000003</v>
      </c>
      <c r="Z550" s="64" t="n"/>
      <c r="AA550" s="75" t="n">
        <f aca="false" ca="false" dt2D="false" dtr="false" t="normal">SUM(AB550:AP550)</f>
        <v>30782887.91438614</v>
      </c>
      <c r="AB550" s="74" t="n">
        <v>15283290.65</v>
      </c>
      <c r="AC550" s="74" t="n">
        <v>7362457.88</v>
      </c>
      <c r="AD550" s="74" t="n">
        <v>0</v>
      </c>
      <c r="AE550" s="74" t="n">
        <v>4348920.79</v>
      </c>
      <c r="AF550" s="74" t="n">
        <v>0</v>
      </c>
      <c r="AG550" s="74" t="n">
        <v>0</v>
      </c>
      <c r="AH550" s="74" t="n">
        <v>0</v>
      </c>
      <c r="AI550" s="74" t="n">
        <v>0</v>
      </c>
      <c r="AJ550" s="74" t="n">
        <v>0</v>
      </c>
      <c r="AK550" s="74" t="n">
        <v>0</v>
      </c>
      <c r="AL550" s="74" t="n">
        <v>0</v>
      </c>
      <c r="AM550" s="74" t="n">
        <v>0</v>
      </c>
      <c r="AN550" s="74" t="n">
        <v>2890070.9708</v>
      </c>
      <c r="AO550" s="74" t="n">
        <v>307828.8791</v>
      </c>
      <c r="AP550" s="74" t="n">
        <v>590318.74448614</v>
      </c>
      <c r="AQ550" s="5" t="n">
        <f aca="false" ca="false" dt2D="false" dtr="false" t="normal">COUNTIF(AB550:AM550, "&gt;0")</f>
        <v>3</v>
      </c>
    </row>
    <row customHeight="true" ht="12.75" outlineLevel="0" r="551">
      <c r="A551" s="67" t="n">
        <f aca="false" ca="false" dt2D="false" dtr="false" t="normal">+A550+1</f>
        <v>537</v>
      </c>
      <c r="B551" s="67" t="n">
        <f aca="false" ca="false" dt2D="false" dtr="false" t="normal">+B550+1</f>
        <v>62</v>
      </c>
      <c r="C551" s="68" t="s">
        <v>69</v>
      </c>
      <c r="D551" s="67" t="s">
        <v>666</v>
      </c>
      <c r="E551" s="69" t="s">
        <v>72</v>
      </c>
      <c r="F551" s="70" t="s">
        <v>58</v>
      </c>
      <c r="G551" s="70" t="n">
        <v>9</v>
      </c>
      <c r="H551" s="70" t="n">
        <v>1</v>
      </c>
      <c r="I551" s="69" t="n">
        <v>2814.6</v>
      </c>
      <c r="J551" s="69" t="n">
        <v>2814.6</v>
      </c>
      <c r="K551" s="69" t="n">
        <v>0</v>
      </c>
      <c r="L551" s="71" t="n">
        <v>93</v>
      </c>
      <c r="M551" s="72" t="n">
        <v>27629830.51</v>
      </c>
      <c r="N551" s="72" t="n"/>
      <c r="O551" s="72" t="n">
        <v>1282637.75</v>
      </c>
      <c r="P551" s="72" t="n">
        <v>0</v>
      </c>
      <c r="Q551" s="72" t="n">
        <v>440681.92</v>
      </c>
      <c r="R551" s="72" t="n">
        <v>10983554.2</v>
      </c>
      <c r="S551" s="72" t="n">
        <v>14922956.63</v>
      </c>
      <c r="T551" s="69" t="n">
        <v>8563.67</v>
      </c>
      <c r="U551" s="69" t="n">
        <v>9816.61</v>
      </c>
      <c r="V551" s="70" t="n">
        <v>2027</v>
      </c>
      <c r="W551" s="77" t="n"/>
      <c r="X551" s="74" t="n">
        <f aca="false" ca="false" dt2D="false" dtr="false" t="normal">+(J551*15.35+K551*26.02)*12*0.85</f>
        <v>440681.922</v>
      </c>
      <c r="Y551" s="77" t="e">
        <f aca="false" ca="false" dt2D="false" dtr="false" t="normal">+(J551*15.35+K551*26.02)*12*30-'[8]Приложение №3'!$AH$81-'[7]Приложение №1'!$S$230</f>
        <v>#REF!</v>
      </c>
      <c r="Z551" s="64" t="n"/>
      <c r="AA551" s="75" t="n">
        <f aca="false" ca="false" dt2D="false" dtr="false" t="normal">SUM(AB551:AP551)</f>
        <v>27629830.507867962</v>
      </c>
      <c r="AB551" s="74" t="n">
        <v>0</v>
      </c>
      <c r="AC551" s="74" t="n">
        <v>0</v>
      </c>
      <c r="AD551" s="74" t="n">
        <v>0</v>
      </c>
      <c r="AE551" s="74" t="n">
        <v>0</v>
      </c>
      <c r="AF551" s="74" t="n">
        <v>0</v>
      </c>
      <c r="AG551" s="74" t="n">
        <v>0</v>
      </c>
      <c r="AH551" s="74" t="n">
        <v>0</v>
      </c>
      <c r="AI551" s="74" t="n">
        <v>0</v>
      </c>
      <c r="AJ551" s="74" t="n">
        <v>3510190.81</v>
      </c>
      <c r="AK551" s="74" t="n">
        <v>0</v>
      </c>
      <c r="AL551" s="74" t="n">
        <v>20593122.71</v>
      </c>
      <c r="AM551" s="74" t="n">
        <v>0</v>
      </c>
      <c r="AN551" s="74" t="n">
        <v>2723128.0335</v>
      </c>
      <c r="AO551" s="74" t="n">
        <v>276298.3051</v>
      </c>
      <c r="AP551" s="74" t="n">
        <v>527090.64926796</v>
      </c>
      <c r="AQ551" s="5" t="n">
        <f aca="false" ca="false" dt2D="false" dtr="false" t="normal">COUNTIF(AB551:AM551, "&gt;0")</f>
        <v>2</v>
      </c>
    </row>
    <row customHeight="true" ht="12.75" outlineLevel="0" r="552">
      <c r="A552" s="67" t="n">
        <f aca="false" ca="false" dt2D="false" dtr="false" t="normal">+A551+1</f>
        <v>538</v>
      </c>
      <c r="B552" s="67" t="n">
        <f aca="false" ca="false" dt2D="false" dtr="false" t="normal">+B551+1</f>
        <v>63</v>
      </c>
      <c r="C552" s="68" t="s">
        <v>69</v>
      </c>
      <c r="D552" s="67" t="s">
        <v>667</v>
      </c>
      <c r="E552" s="69" t="s">
        <v>95</v>
      </c>
      <c r="F552" s="70" t="s">
        <v>58</v>
      </c>
      <c r="G552" s="70" t="n">
        <v>5</v>
      </c>
      <c r="H552" s="70" t="n">
        <v>4</v>
      </c>
      <c r="I552" s="69" t="n">
        <v>5588.2</v>
      </c>
      <c r="J552" s="69" t="n">
        <v>4862.4</v>
      </c>
      <c r="K552" s="69" t="n">
        <v>725.8</v>
      </c>
      <c r="L552" s="71" t="n">
        <v>218</v>
      </c>
      <c r="M552" s="72" t="n">
        <v>27281145.35</v>
      </c>
      <c r="N552" s="72" t="n"/>
      <c r="O552" s="72" t="n">
        <v>0</v>
      </c>
      <c r="P552" s="72" t="n">
        <v>0</v>
      </c>
      <c r="Q552" s="72" t="n">
        <v>2855618.62</v>
      </c>
      <c r="R552" s="72" t="n">
        <v>24425526.73</v>
      </c>
      <c r="S552" s="72" t="n">
        <v>0</v>
      </c>
      <c r="T552" s="69" t="n">
        <v>4325.38</v>
      </c>
      <c r="U552" s="69" t="n">
        <v>4881.92</v>
      </c>
      <c r="V552" s="70" t="n">
        <v>2027</v>
      </c>
      <c r="W552" s="74" t="n">
        <v>2111766.28</v>
      </c>
      <c r="X552" s="74" t="n">
        <f aca="false" ca="false" dt2D="false" dtr="false" t="normal">+(J552*11.55+K552*23.1)*12*0.85</f>
        <v>743852.3399999999</v>
      </c>
      <c r="Y552" s="74" t="n">
        <f aca="false" ca="false" dt2D="false" dtr="false" t="normal">+(J552*11.55+K552*23.1)*12*30</f>
        <v>26253611.999999996</v>
      </c>
      <c r="Z552" s="64" t="n"/>
      <c r="AA552" s="74" t="n">
        <f aca="false" ca="false" dt2D="false" dtr="false" t="normal">SUM(AB552:AP552)</f>
        <v>27281145.34579444</v>
      </c>
      <c r="AB552" s="74" t="n">
        <v>18676569.54</v>
      </c>
      <c r="AC552" s="74" t="n">
        <v>0</v>
      </c>
      <c r="AD552" s="74" t="n">
        <v>5494527.18</v>
      </c>
      <c r="AE552" s="74" t="n">
        <v>0</v>
      </c>
      <c r="AF552" s="74" t="n">
        <v>0</v>
      </c>
      <c r="AG552" s="74" t="n">
        <v>0</v>
      </c>
      <c r="AH552" s="74" t="n">
        <v>0</v>
      </c>
      <c r="AI552" s="74" t="n">
        <v>0</v>
      </c>
      <c r="AJ552" s="74" t="n">
        <v>0</v>
      </c>
      <c r="AK552" s="74" t="n">
        <v>0</v>
      </c>
      <c r="AL552" s="74" t="n">
        <v>0</v>
      </c>
      <c r="AM552" s="74" t="n">
        <v>0</v>
      </c>
      <c r="AN552" s="74" t="n">
        <v>2308664.242</v>
      </c>
      <c r="AO552" s="74" t="n">
        <v>272811.4534</v>
      </c>
      <c r="AP552" s="74" t="n">
        <v>528572.93039444</v>
      </c>
      <c r="AQ552" s="5" t="n">
        <f aca="false" ca="false" dt2D="false" dtr="false" t="normal">COUNTIF(AB552:AM552, "&gt;0")</f>
        <v>2</v>
      </c>
    </row>
    <row customHeight="true" ht="12.75" outlineLevel="0" r="553">
      <c r="A553" s="67" t="n">
        <f aca="false" ca="false" dt2D="false" dtr="false" t="normal">+A552+1</f>
        <v>539</v>
      </c>
      <c r="B553" s="67" t="n">
        <f aca="false" ca="false" dt2D="false" dtr="false" t="normal">+B552+1</f>
        <v>64</v>
      </c>
      <c r="C553" s="68" t="s">
        <v>69</v>
      </c>
      <c r="D553" s="67" t="s">
        <v>668</v>
      </c>
      <c r="E553" s="69" t="s">
        <v>95</v>
      </c>
      <c r="F553" s="70" t="s">
        <v>58</v>
      </c>
      <c r="G553" s="70" t="n">
        <v>5</v>
      </c>
      <c r="H553" s="70" t="n">
        <v>4</v>
      </c>
      <c r="I553" s="69" t="n">
        <v>6832.2</v>
      </c>
      <c r="J553" s="69" t="n">
        <v>5772.1</v>
      </c>
      <c r="K553" s="69" t="n">
        <v>17</v>
      </c>
      <c r="L553" s="71" t="n">
        <v>245</v>
      </c>
      <c r="M553" s="72" t="n">
        <v>28203828.22</v>
      </c>
      <c r="N553" s="72" t="n"/>
      <c r="O553" s="72" t="n">
        <v>14163.44</v>
      </c>
      <c r="P553" s="72" t="n">
        <v>0</v>
      </c>
      <c r="Q553" s="72" t="n">
        <v>3363884.34</v>
      </c>
      <c r="R553" s="72" t="n">
        <v>24141763.8</v>
      </c>
      <c r="S553" s="72" t="n">
        <v>684016.64</v>
      </c>
      <c r="T553" s="69" t="n">
        <v>4316.49</v>
      </c>
      <c r="U553" s="69" t="n">
        <v>4871.88</v>
      </c>
      <c r="V553" s="70" t="n">
        <v>2027</v>
      </c>
      <c r="W553" s="74" t="n">
        <v>2679867.7</v>
      </c>
      <c r="X553" s="74" t="n">
        <f aca="false" ca="false" dt2D="false" dtr="false" t="normal">+(J553*11.55+K553*23.1)*12*0.85</f>
        <v>684016.641</v>
      </c>
      <c r="Y553" s="74" t="n">
        <f aca="false" ca="false" dt2D="false" dtr="false" t="normal">+(J553*11.55+K553*23.1)*12*30</f>
        <v>24141763.799999997</v>
      </c>
      <c r="Z553" s="64" t="n"/>
      <c r="AA553" s="74" t="n">
        <f aca="false" ca="false" dt2D="false" dtr="false" t="normal">SUM(AB553:AP553)</f>
        <v>28203828.218402922</v>
      </c>
      <c r="AB553" s="74" t="n">
        <v>19308234.77</v>
      </c>
      <c r="AC553" s="74" t="n">
        <v>0</v>
      </c>
      <c r="AD553" s="74" t="n">
        <v>5680359.04</v>
      </c>
      <c r="AE553" s="74" t="n">
        <v>0</v>
      </c>
      <c r="AF553" s="74" t="n">
        <v>0</v>
      </c>
      <c r="AG553" s="74" t="n">
        <v>0</v>
      </c>
      <c r="AH553" s="74" t="n">
        <v>0</v>
      </c>
      <c r="AI553" s="74" t="n">
        <v>0</v>
      </c>
      <c r="AJ553" s="74" t="n">
        <v>0</v>
      </c>
      <c r="AK553" s="74" t="n">
        <v>0</v>
      </c>
      <c r="AL553" s="74" t="n">
        <v>0</v>
      </c>
      <c r="AM553" s="74" t="n">
        <v>0</v>
      </c>
      <c r="AN553" s="74" t="n">
        <v>2386746.19</v>
      </c>
      <c r="AO553" s="74" t="n">
        <v>282038.2822</v>
      </c>
      <c r="AP553" s="74" t="n">
        <v>546449.93620292</v>
      </c>
      <c r="AQ553" s="5" t="n">
        <f aca="false" ca="false" dt2D="false" dtr="false" t="normal">COUNTIF(AB553:AM553, "&gt;0")</f>
        <v>2</v>
      </c>
    </row>
    <row customHeight="true" ht="12.75" outlineLevel="0" r="554">
      <c r="A554" s="67" t="n">
        <f aca="false" ca="false" dt2D="false" dtr="false" t="normal">+A553+1</f>
        <v>540</v>
      </c>
      <c r="B554" s="67" t="n">
        <f aca="false" ca="false" dt2D="false" dtr="false" t="normal">+B553+1</f>
        <v>65</v>
      </c>
      <c r="C554" s="68" t="s">
        <v>69</v>
      </c>
      <c r="D554" s="67" t="s">
        <v>669</v>
      </c>
      <c r="E554" s="69" t="s">
        <v>95</v>
      </c>
      <c r="F554" s="70" t="s">
        <v>58</v>
      </c>
      <c r="G554" s="70" t="n">
        <v>5</v>
      </c>
      <c r="H554" s="70" t="n">
        <v>3</v>
      </c>
      <c r="I554" s="69" t="n">
        <v>4232.8</v>
      </c>
      <c r="J554" s="69" t="n">
        <v>4075.9</v>
      </c>
      <c r="K554" s="69" t="n">
        <v>156.9</v>
      </c>
      <c r="L554" s="71" t="n">
        <v>178</v>
      </c>
      <c r="M554" s="72" t="n">
        <v>102509654.13</v>
      </c>
      <c r="N554" s="72" t="n"/>
      <c r="O554" s="72" t="n">
        <v>2024457.6</v>
      </c>
      <c r="P554" s="72" t="n">
        <v>0</v>
      </c>
      <c r="Q554" s="72" t="n">
        <v>517150.56</v>
      </c>
      <c r="R554" s="72" t="n">
        <v>16960234.16</v>
      </c>
      <c r="S554" s="72" t="n">
        <v>83007811.81</v>
      </c>
      <c r="T554" s="69" t="n">
        <v>21186.63</v>
      </c>
      <c r="U554" s="69" t="n">
        <v>24217.93</v>
      </c>
      <c r="V554" s="70" t="n">
        <v>2027</v>
      </c>
      <c r="W554" s="77" t="n"/>
      <c r="X554" s="74" t="n">
        <f aca="false" ca="false" dt2D="false" dtr="false" t="normal">+(J554*11.55+K554*23.1)*12*0.85</f>
        <v>517150.55700000003</v>
      </c>
      <c r="Y554" s="77" t="e">
        <f aca="false" ca="false" dt2D="false" dtr="false" t="normal">+(J554*11.55+K554*23.1)*12*30-'[6]Приложение №1'!$S$130</f>
        <v>#REF!</v>
      </c>
      <c r="Z554" s="64" t="n"/>
      <c r="AA554" s="74" t="n">
        <f aca="false" ca="false" dt2D="false" dtr="false" t="normal">SUM(AB554:AP554)</f>
        <v>102509654.12707312</v>
      </c>
      <c r="AB554" s="74" t="n">
        <v>14146627.45</v>
      </c>
      <c r="AC554" s="74" t="n">
        <v>6814890.27</v>
      </c>
      <c r="AD554" s="74" t="n">
        <v>4161847.23</v>
      </c>
      <c r="AE554" s="74" t="n">
        <v>4025478.78</v>
      </c>
      <c r="AF554" s="74" t="n">
        <v>0</v>
      </c>
      <c r="AG554" s="74" t="n">
        <v>0</v>
      </c>
      <c r="AH554" s="74" t="n">
        <v>0</v>
      </c>
      <c r="AI554" s="74" t="n">
        <v>0</v>
      </c>
      <c r="AJ554" s="74" t="n">
        <v>20436987.4</v>
      </c>
      <c r="AK554" s="74" t="n">
        <v>8508318.08</v>
      </c>
      <c r="AL554" s="74" t="n">
        <v>20892442.1</v>
      </c>
      <c r="AM554" s="74" t="n">
        <v>10692170.84</v>
      </c>
      <c r="AN554" s="74" t="n">
        <v>9844702.538</v>
      </c>
      <c r="AO554" s="74" t="n">
        <v>1025096.5412</v>
      </c>
      <c r="AP554" s="74" t="n">
        <v>1961092.89787312</v>
      </c>
      <c r="AQ554" s="5" t="n">
        <f aca="false" ca="false" dt2D="false" dtr="false" t="normal">COUNTIF(AB554:AM554, "&gt;0")</f>
        <v>8</v>
      </c>
    </row>
    <row customHeight="true" ht="12.75" outlineLevel="0" r="555">
      <c r="A555" s="67" t="n">
        <f aca="false" ca="false" dt2D="false" dtr="false" t="normal">+A554+1</f>
        <v>541</v>
      </c>
      <c r="B555" s="67" t="n">
        <f aca="false" ca="false" dt2D="false" dtr="false" t="normal">+B554+1</f>
        <v>66</v>
      </c>
      <c r="C555" s="68" t="s">
        <v>69</v>
      </c>
      <c r="D555" s="67" t="s">
        <v>670</v>
      </c>
      <c r="E555" s="69" t="s">
        <v>107</v>
      </c>
      <c r="F555" s="70" t="s">
        <v>58</v>
      </c>
      <c r="G555" s="70" t="n">
        <v>9</v>
      </c>
      <c r="H555" s="70" t="n">
        <v>3</v>
      </c>
      <c r="I555" s="69" t="n">
        <v>10143.6</v>
      </c>
      <c r="J555" s="69" t="n">
        <v>9937.8</v>
      </c>
      <c r="K555" s="69" t="n">
        <v>205.800000000001</v>
      </c>
      <c r="L555" s="71" t="n">
        <v>390</v>
      </c>
      <c r="M555" s="72" t="n">
        <v>47247975.88</v>
      </c>
      <c r="N555" s="72" t="n"/>
      <c r="O555" s="72" t="n">
        <v>2112115.05</v>
      </c>
      <c r="P555" s="72" t="n">
        <v>0</v>
      </c>
      <c r="Q555" s="72" t="n">
        <v>1610581.49</v>
      </c>
      <c r="R555" s="72" t="n">
        <v>42306016.53</v>
      </c>
      <c r="S555" s="72" t="n">
        <v>1219262.82</v>
      </c>
      <c r="T555" s="69" t="n">
        <v>4070.68</v>
      </c>
      <c r="U555" s="69" t="n">
        <v>4657.91</v>
      </c>
      <c r="V555" s="70" t="n">
        <v>2027</v>
      </c>
      <c r="W555" s="77" t="n"/>
      <c r="X555" s="74" t="n">
        <f aca="false" ca="false" dt2D="false" dtr="false" t="normal">+(J555*15.35+K555*26.02)*12*0.85</f>
        <v>1610581.4892</v>
      </c>
      <c r="Y555" s="77" t="e">
        <f aca="false" ca="false" dt2D="false" dtr="false" t="normal">+(J555*15.35+K555*26.02)*12*30-'[9]Приложение №1'!$S$223-'[8]Приложение №3'!$AH$82</f>
        <v>#REF!</v>
      </c>
      <c r="Z555" s="64" t="n"/>
      <c r="AA555" s="74" t="n">
        <f aca="false" ca="false" dt2D="false" dtr="false" t="normal">SUM(AB555:AP555)</f>
        <v>47247975.88096504</v>
      </c>
      <c r="AB555" s="74" t="n">
        <v>0</v>
      </c>
      <c r="AC555" s="74" t="n">
        <v>0</v>
      </c>
      <c r="AD555" s="74" t="n">
        <v>8542095.09</v>
      </c>
      <c r="AE555" s="74" t="n">
        <v>0</v>
      </c>
      <c r="AF555" s="74" t="n">
        <v>0</v>
      </c>
      <c r="AG555" s="74" t="n">
        <v>0</v>
      </c>
      <c r="AH555" s="74" t="n">
        <v>0</v>
      </c>
      <c r="AI555" s="74" t="n">
        <v>0</v>
      </c>
      <c r="AJ555" s="74" t="n">
        <v>12650455.3</v>
      </c>
      <c r="AK555" s="74" t="n">
        <v>20098823.81</v>
      </c>
      <c r="AL555" s="74" t="n">
        <v>0</v>
      </c>
      <c r="AM555" s="74" t="n">
        <v>0</v>
      </c>
      <c r="AN555" s="74" t="n">
        <v>4581163.1976</v>
      </c>
      <c r="AO555" s="74" t="n">
        <v>472479.7588</v>
      </c>
      <c r="AP555" s="74" t="n">
        <v>902958.72456504</v>
      </c>
      <c r="AQ555" s="5" t="n">
        <f aca="false" ca="false" dt2D="false" dtr="false" t="normal">COUNTIF(AB555:AM555, "&gt;0")</f>
        <v>3</v>
      </c>
    </row>
    <row customHeight="true" ht="12.75" outlineLevel="0" r="556">
      <c r="A556" s="67" t="n">
        <f aca="false" ca="false" dt2D="false" dtr="false" t="normal">+A555+1</f>
        <v>542</v>
      </c>
      <c r="B556" s="67" t="n">
        <f aca="false" ca="false" dt2D="false" dtr="false" t="normal">+B555+1</f>
        <v>67</v>
      </c>
      <c r="C556" s="68" t="s">
        <v>122</v>
      </c>
      <c r="D556" s="67" t="s">
        <v>671</v>
      </c>
      <c r="E556" s="69" t="s">
        <v>57</v>
      </c>
      <c r="F556" s="70" t="s">
        <v>58</v>
      </c>
      <c r="G556" s="70" t="n">
        <v>5</v>
      </c>
      <c r="H556" s="70" t="n">
        <v>4</v>
      </c>
      <c r="I556" s="69" t="n">
        <v>2555.4</v>
      </c>
      <c r="J556" s="69" t="n">
        <v>2468.5</v>
      </c>
      <c r="K556" s="69" t="n">
        <v>86.9000000000001</v>
      </c>
      <c r="L556" s="71" t="n">
        <v>97</v>
      </c>
      <c r="M556" s="72" t="n">
        <v>40179193.07</v>
      </c>
      <c r="N556" s="72" t="n"/>
      <c r="O556" s="72" t="n">
        <v>1880753.21</v>
      </c>
      <c r="P556" s="72" t="n">
        <v>0</v>
      </c>
      <c r="Q556" s="72" t="n">
        <v>311289.36</v>
      </c>
      <c r="R556" s="72" t="n">
        <v>10710958.77</v>
      </c>
      <c r="S556" s="72" t="n">
        <v>27276191.73</v>
      </c>
      <c r="T556" s="69" t="n">
        <v>13756.63</v>
      </c>
      <c r="U556" s="69" t="n">
        <v>15723.25</v>
      </c>
      <c r="V556" s="70" t="n">
        <v>2027</v>
      </c>
      <c r="W556" s="77" t="n"/>
      <c r="X556" s="74" t="n">
        <f aca="false" ca="false" dt2D="false" dtr="false" t="normal">+(J556*11.55+K556*23.1)*12*0.85</f>
        <v>311289.36300000007</v>
      </c>
      <c r="Y556" s="77" t="e">
        <f aca="false" ca="false" dt2D="false" dtr="false" t="normal">+(J556*11.55+K556*23.1)*12*30-'[6]Приложение №1'!$S$409</f>
        <v>#REF!</v>
      </c>
      <c r="Z556" s="64" t="n"/>
      <c r="AA556" s="74" t="n">
        <f aca="false" ca="false" dt2D="false" dtr="false" t="normal">SUM(AB556:AP556)</f>
        <v>40179193.068560995</v>
      </c>
      <c r="AB556" s="74" t="n">
        <v>7255773.94</v>
      </c>
      <c r="AC556" s="74" t="n">
        <v>2934211.54</v>
      </c>
      <c r="AD556" s="74" t="n">
        <v>0</v>
      </c>
      <c r="AE556" s="74" t="n">
        <v>0</v>
      </c>
      <c r="AF556" s="74" t="n">
        <v>0</v>
      </c>
      <c r="AG556" s="74" t="n">
        <v>0</v>
      </c>
      <c r="AH556" s="74" t="n">
        <v>0</v>
      </c>
      <c r="AI556" s="74" t="n">
        <v>0</v>
      </c>
      <c r="AJ556" s="74" t="n">
        <v>0</v>
      </c>
      <c r="AK556" s="74" t="n">
        <v>0</v>
      </c>
      <c r="AL556" s="74" t="n">
        <v>17535228.47</v>
      </c>
      <c r="AM556" s="74" t="n">
        <v>7428482.53</v>
      </c>
      <c r="AN556" s="74" t="n">
        <v>3854964.5144</v>
      </c>
      <c r="AO556" s="74" t="n">
        <v>401791.9306</v>
      </c>
      <c r="AP556" s="74" t="n">
        <v>768740.143561</v>
      </c>
      <c r="AQ556" s="5" t="n">
        <f aca="false" ca="false" dt2D="false" dtr="false" t="normal">COUNTIF(AB556:AM556, "&gt;0")</f>
        <v>4</v>
      </c>
    </row>
    <row customHeight="true" ht="12.75" outlineLevel="0" r="557">
      <c r="A557" s="67" t="n">
        <f aca="false" ca="false" dt2D="false" dtr="false" t="normal">+A556+1</f>
        <v>543</v>
      </c>
      <c r="B557" s="67" t="n">
        <f aca="false" ca="false" dt2D="false" dtr="false" t="normal">+B556+1</f>
        <v>68</v>
      </c>
      <c r="C557" s="68" t="s">
        <v>122</v>
      </c>
      <c r="D557" s="67" t="s">
        <v>672</v>
      </c>
      <c r="E557" s="69" t="s">
        <v>126</v>
      </c>
      <c r="F557" s="70" t="s">
        <v>362</v>
      </c>
      <c r="G557" s="70" t="n">
        <v>2</v>
      </c>
      <c r="H557" s="70" t="n">
        <v>2</v>
      </c>
      <c r="I557" s="69" t="n">
        <v>1051.8</v>
      </c>
      <c r="J557" s="69" t="n">
        <v>958.2</v>
      </c>
      <c r="K557" s="69" t="n">
        <v>93.5999999999999</v>
      </c>
      <c r="L557" s="71" t="n">
        <v>40</v>
      </c>
      <c r="M557" s="72" t="n">
        <v>22520689.32</v>
      </c>
      <c r="N557" s="72" t="n"/>
      <c r="O557" s="72" t="n">
        <v>2226172.87</v>
      </c>
      <c r="P557" s="72" t="n">
        <v>0</v>
      </c>
      <c r="Q557" s="72" t="n">
        <v>101751.43</v>
      </c>
      <c r="R557" s="72" t="n">
        <v>1197075.6</v>
      </c>
      <c r="S557" s="72" t="n">
        <v>18995689.42</v>
      </c>
      <c r="T557" s="69" t="n">
        <v>18692.03</v>
      </c>
      <c r="U557" s="69" t="n">
        <v>21411.57</v>
      </c>
      <c r="V557" s="70" t="n">
        <v>2027</v>
      </c>
      <c r="W557" s="77" t="n"/>
      <c r="X557" s="74" t="n">
        <f aca="false" ca="false" dt2D="false" dtr="false" t="normal">+(J557*8.21+K557*22.53)*12*0.85</f>
        <v>101751.42599999999</v>
      </c>
      <c r="Y557" s="77" t="n">
        <f aca="false" ca="false" dt2D="false" dtr="false" t="normal">+(J557*8.21+K557*22.53)*12*10</f>
        <v>1197075.6</v>
      </c>
      <c r="Z557" s="64" t="n"/>
      <c r="AA557" s="74" t="n">
        <f aca="false" ca="false" dt2D="false" dtr="false" t="normal">SUM(AB557:AP557)</f>
        <v>22520689.319650058</v>
      </c>
      <c r="AB557" s="74" t="n">
        <v>2709322.13</v>
      </c>
      <c r="AC557" s="74" t="n">
        <v>968679.28</v>
      </c>
      <c r="AD557" s="74" t="n">
        <v>373573.11</v>
      </c>
      <c r="AE557" s="74" t="n">
        <v>1446366.15</v>
      </c>
      <c r="AF557" s="74" t="n">
        <v>0</v>
      </c>
      <c r="AG557" s="74" t="n">
        <v>0</v>
      </c>
      <c r="AH557" s="74" t="n">
        <v>0</v>
      </c>
      <c r="AI557" s="74" t="n">
        <v>0</v>
      </c>
      <c r="AJ557" s="74" t="n">
        <v>3302750.36</v>
      </c>
      <c r="AK557" s="74" t="n">
        <v>0</v>
      </c>
      <c r="AL557" s="74" t="n">
        <v>5636291.14</v>
      </c>
      <c r="AM557" s="74" t="n">
        <v>5223290.41</v>
      </c>
      <c r="AN557" s="74" t="n">
        <v>2205279.5039</v>
      </c>
      <c r="AO557" s="74" t="n">
        <v>225206.8932</v>
      </c>
      <c r="AP557" s="74" t="n">
        <v>429930.34255006</v>
      </c>
      <c r="AQ557" s="5" t="n">
        <f aca="false" ca="false" dt2D="false" dtr="false" t="normal">COUNTIF(AB557:AM557, "&gt;0")</f>
        <v>7</v>
      </c>
    </row>
    <row customHeight="true" ht="12.75" outlineLevel="0" r="558">
      <c r="A558" s="67" t="n">
        <f aca="false" ca="false" dt2D="false" dtr="false" t="normal">+A557+1</f>
        <v>544</v>
      </c>
      <c r="B558" s="67" t="n">
        <f aca="false" ca="false" dt2D="false" dtr="false" t="normal">+B557+1</f>
        <v>69</v>
      </c>
      <c r="C558" s="68" t="s">
        <v>122</v>
      </c>
      <c r="D558" s="67" t="s">
        <v>673</v>
      </c>
      <c r="E558" s="69" t="s">
        <v>74</v>
      </c>
      <c r="F558" s="70" t="s">
        <v>58</v>
      </c>
      <c r="G558" s="70" t="n">
        <v>2</v>
      </c>
      <c r="H558" s="70" t="n">
        <v>2</v>
      </c>
      <c r="I558" s="69" t="n">
        <v>1004.1</v>
      </c>
      <c r="J558" s="69" t="n">
        <v>1004.1</v>
      </c>
      <c r="K558" s="69" t="n">
        <v>0</v>
      </c>
      <c r="L558" s="71" t="n">
        <v>43</v>
      </c>
      <c r="M558" s="72" t="n">
        <v>40255071.86</v>
      </c>
      <c r="N558" s="72" t="n"/>
      <c r="O558" s="72" t="n">
        <v>3500846.01</v>
      </c>
      <c r="P558" s="72" t="n">
        <v>0</v>
      </c>
      <c r="Q558" s="72" t="n">
        <v>828686.14</v>
      </c>
      <c r="R558" s="72" t="n">
        <v>4175047.8</v>
      </c>
      <c r="S558" s="72" t="n">
        <v>31750491.91</v>
      </c>
      <c r="T558" s="69" t="n">
        <v>35083.38</v>
      </c>
      <c r="U558" s="69" t="n">
        <v>40090.7</v>
      </c>
      <c r="V558" s="70" t="n">
        <v>2027</v>
      </c>
      <c r="W558" s="74" t="n">
        <v>710393.12</v>
      </c>
      <c r="X558" s="74" t="n">
        <f aca="false" ca="false" dt2D="false" dtr="false" t="normal">+(J558*11.55+K558*23.1)*12*0.85</f>
        <v>118293.02100000001</v>
      </c>
      <c r="Y558" s="74" t="n">
        <f aca="false" ca="false" dt2D="false" dtr="false" t="normal">+(J558*11.55+K558*23.1)*12*30</f>
        <v>4175047.8000000003</v>
      </c>
      <c r="Z558" s="64" t="n"/>
      <c r="AA558" s="74" t="n">
        <f aca="false" ca="false" dt2D="false" dtr="false" t="normal">SUM(AB558:AP558)</f>
        <v>40255071.860675626</v>
      </c>
      <c r="AB558" s="74" t="n">
        <v>3660466.2</v>
      </c>
      <c r="AC558" s="74" t="n">
        <v>2227344.99</v>
      </c>
      <c r="AD558" s="74" t="n">
        <v>1049534.83</v>
      </c>
      <c r="AE558" s="74" t="n">
        <v>894431.06</v>
      </c>
      <c r="AF558" s="74" t="n">
        <v>0</v>
      </c>
      <c r="AG558" s="74" t="n">
        <v>0</v>
      </c>
      <c r="AH558" s="74" t="n">
        <v>0</v>
      </c>
      <c r="AI558" s="74" t="n">
        <v>0</v>
      </c>
      <c r="AJ558" s="74" t="n">
        <v>10589130.85</v>
      </c>
      <c r="AK558" s="74" t="n">
        <v>0</v>
      </c>
      <c r="AL558" s="74" t="n">
        <v>8658356.32</v>
      </c>
      <c r="AM558" s="74" t="n">
        <v>8147957.34</v>
      </c>
      <c r="AN558" s="74" t="n">
        <v>3854951.5631</v>
      </c>
      <c r="AO558" s="74" t="n">
        <v>402550.7186</v>
      </c>
      <c r="AP558" s="74" t="n">
        <v>770347.98897562</v>
      </c>
      <c r="AQ558" s="5" t="n">
        <f aca="false" ca="false" dt2D="false" dtr="false" t="normal">COUNTIF(AB558:AM558, "&gt;0")</f>
        <v>7</v>
      </c>
    </row>
    <row customHeight="true" ht="12.75" outlineLevel="0" r="559">
      <c r="A559" s="67" t="n">
        <f aca="false" ca="false" dt2D="false" dtr="false" t="normal">+A558+1</f>
        <v>545</v>
      </c>
      <c r="B559" s="67" t="n">
        <f aca="false" ca="false" dt2D="false" dtr="false" t="normal">+B558+1</f>
        <v>70</v>
      </c>
      <c r="C559" s="68" t="s">
        <v>122</v>
      </c>
      <c r="D559" s="67" t="s">
        <v>674</v>
      </c>
      <c r="E559" s="69" t="s">
        <v>334</v>
      </c>
      <c r="F559" s="70" t="s">
        <v>362</v>
      </c>
      <c r="G559" s="70" t="n">
        <v>2</v>
      </c>
      <c r="H559" s="70" t="n">
        <v>1</v>
      </c>
      <c r="I559" s="69" t="n">
        <v>351.6</v>
      </c>
      <c r="J559" s="69" t="n">
        <v>312.8</v>
      </c>
      <c r="K559" s="69" t="n">
        <v>0</v>
      </c>
      <c r="L559" s="71" t="n">
        <v>14</v>
      </c>
      <c r="M559" s="72" t="n">
        <v>904789.64</v>
      </c>
      <c r="N559" s="72" t="n"/>
      <c r="O559" s="72" t="n">
        <v>22281.33</v>
      </c>
      <c r="P559" s="72" t="n">
        <v>0</v>
      </c>
      <c r="Q559" s="72" t="n">
        <v>126516.96</v>
      </c>
      <c r="R559" s="72" t="n">
        <v>308170.56</v>
      </c>
      <c r="S559" s="72" t="n">
        <v>447820.79</v>
      </c>
      <c r="T559" s="69" t="n">
        <v>2575.89</v>
      </c>
      <c r="U559" s="69" t="n">
        <v>2892.55</v>
      </c>
      <c r="V559" s="70" t="n">
        <v>2027</v>
      </c>
      <c r="W559" s="74" t="n">
        <v>100322.46</v>
      </c>
      <c r="X559" s="74" t="n">
        <f aca="false" ca="false" dt2D="false" dtr="false" t="normal">+(J559*8.21+K559*22.53)*12*0.85</f>
        <v>26194.497600000002</v>
      </c>
      <c r="Y559" s="74" t="n">
        <f aca="false" ca="false" dt2D="false" dtr="false" t="normal">+(J559*8.21+K559*22.53)*12*10</f>
        <v>308170.56000000006</v>
      </c>
      <c r="Z559" s="64" t="n"/>
      <c r="AA559" s="74" t="n">
        <f aca="false" ca="false" dt2D="false" dtr="false" t="normal">SUM(AB559:AP559)</f>
        <v>904789.6410493599</v>
      </c>
      <c r="AB559" s="74" t="n">
        <v>805738.7</v>
      </c>
      <c r="AC559" s="74" t="n">
        <v>0</v>
      </c>
      <c r="AD559" s="74" t="n">
        <v>0</v>
      </c>
      <c r="AE559" s="74" t="n">
        <v>0</v>
      </c>
      <c r="AF559" s="74" t="n">
        <v>0</v>
      </c>
      <c r="AG559" s="74" t="n">
        <v>0</v>
      </c>
      <c r="AH559" s="74" t="n">
        <v>0</v>
      </c>
      <c r="AI559" s="74" t="n">
        <v>0</v>
      </c>
      <c r="AJ559" s="74" t="n">
        <v>0</v>
      </c>
      <c r="AK559" s="74" t="n">
        <v>0</v>
      </c>
      <c r="AL559" s="74" t="n">
        <v>0</v>
      </c>
      <c r="AM559" s="74" t="n">
        <v>0</v>
      </c>
      <c r="AN559" s="74" t="n">
        <v>72383.1712</v>
      </c>
      <c r="AO559" s="74" t="n">
        <v>9047.8964</v>
      </c>
      <c r="AP559" s="74" t="n">
        <v>17619.87344936</v>
      </c>
      <c r="AQ559" s="5" t="n">
        <f aca="false" ca="false" dt2D="false" dtr="false" t="normal">COUNTIF(AB559:AM559, "&gt;0")</f>
        <v>1</v>
      </c>
    </row>
    <row customHeight="true" ht="12.75" outlineLevel="0" r="560">
      <c r="A560" s="67" t="n">
        <f aca="false" ca="false" dt2D="false" dtr="false" t="normal">+A559+1</f>
        <v>546</v>
      </c>
      <c r="B560" s="67" t="n">
        <f aca="false" ca="false" dt2D="false" dtr="false" t="normal">+B559+1</f>
        <v>71</v>
      </c>
      <c r="C560" s="68" t="s">
        <v>122</v>
      </c>
      <c r="D560" s="67" t="s">
        <v>675</v>
      </c>
      <c r="E560" s="69" t="s">
        <v>676</v>
      </c>
      <c r="F560" s="70" t="s">
        <v>58</v>
      </c>
      <c r="G560" s="70" t="n">
        <v>4</v>
      </c>
      <c r="H560" s="70" t="n">
        <v>2</v>
      </c>
      <c r="I560" s="69" t="n">
        <v>1858.34</v>
      </c>
      <c r="J560" s="69" t="n">
        <v>1382.4</v>
      </c>
      <c r="K560" s="69" t="n">
        <v>475.94</v>
      </c>
      <c r="L560" s="71" t="n">
        <v>37</v>
      </c>
      <c r="M560" s="72" t="n">
        <v>27883555.45</v>
      </c>
      <c r="N560" s="72" t="n"/>
      <c r="O560" s="72" t="n">
        <v>800381.77</v>
      </c>
      <c r="P560" s="72" t="n">
        <v>0</v>
      </c>
      <c r="Q560" s="72" t="n">
        <v>1272683.39</v>
      </c>
      <c r="R560" s="72" t="n">
        <v>9705936.24</v>
      </c>
      <c r="S560" s="72" t="n">
        <v>16104554.06</v>
      </c>
      <c r="T560" s="69" t="n">
        <v>13013.31</v>
      </c>
      <c r="U560" s="69" t="n">
        <v>15004.55</v>
      </c>
      <c r="V560" s="70" t="n">
        <v>2027</v>
      </c>
      <c r="W560" s="74" t="n">
        <v>997681.86</v>
      </c>
      <c r="X560" s="74" t="n">
        <f aca="false" ca="false" dt2D="false" dtr="false" t="normal">+(J560*11.55+K560*23.1)*12*0.85</f>
        <v>275001.5268</v>
      </c>
      <c r="Y560" s="74" t="n">
        <f aca="false" ca="false" dt2D="false" dtr="false" t="normal">+(J560*11.55+K560*23.1)*12*30</f>
        <v>9705936.24</v>
      </c>
      <c r="Z560" s="64" t="n"/>
      <c r="AA560" s="75" t="n">
        <f aca="false" ca="false" dt2D="false" dtr="false" t="normal">SUM(AB560:AP560)</f>
        <v>27883555.45038322</v>
      </c>
      <c r="AB560" s="74" t="n">
        <v>5276549.63</v>
      </c>
      <c r="AC560" s="74" t="n">
        <v>0</v>
      </c>
      <c r="AD560" s="74" t="n">
        <v>0</v>
      </c>
      <c r="AE560" s="74" t="n">
        <v>0</v>
      </c>
      <c r="AF560" s="74" t="n">
        <v>752474.52</v>
      </c>
      <c r="AG560" s="74" t="n">
        <v>0</v>
      </c>
      <c r="AH560" s="74" t="n">
        <v>0</v>
      </c>
      <c r="AI560" s="74" t="n">
        <v>0</v>
      </c>
      <c r="AJ560" s="74" t="n">
        <v>0</v>
      </c>
      <c r="AK560" s="74" t="n">
        <v>0</v>
      </c>
      <c r="AL560" s="74" t="n">
        <v>12751982.66</v>
      </c>
      <c r="AM560" s="74" t="n">
        <v>5402146.91</v>
      </c>
      <c r="AN560" s="74" t="n">
        <v>2892729.5832</v>
      </c>
      <c r="AO560" s="74" t="n">
        <v>278835.5545</v>
      </c>
      <c r="AP560" s="74" t="n">
        <v>528836.59268322</v>
      </c>
      <c r="AQ560" s="5" t="n">
        <f aca="false" ca="false" dt2D="false" dtr="false" t="normal">COUNTIF(AB560:AM560, "&gt;0")</f>
        <v>4</v>
      </c>
    </row>
    <row customHeight="true" ht="12.75" outlineLevel="0" r="561">
      <c r="A561" s="67" t="n">
        <f aca="false" ca="false" dt2D="false" dtr="false" t="normal">+A560+1</f>
        <v>547</v>
      </c>
      <c r="B561" s="67" t="n">
        <f aca="false" ca="false" dt2D="false" dtr="false" t="normal">+B560+1</f>
        <v>72</v>
      </c>
      <c r="C561" s="68" t="s">
        <v>122</v>
      </c>
      <c r="D561" s="67" t="s">
        <v>677</v>
      </c>
      <c r="E561" s="69" t="s">
        <v>228</v>
      </c>
      <c r="F561" s="70" t="s">
        <v>58</v>
      </c>
      <c r="G561" s="70" t="n">
        <v>5</v>
      </c>
      <c r="H561" s="70" t="n">
        <v>7</v>
      </c>
      <c r="I561" s="69" t="n">
        <v>6384.4</v>
      </c>
      <c r="J561" s="69" t="n">
        <v>5253.8</v>
      </c>
      <c r="K561" s="69" t="n">
        <v>1130.6</v>
      </c>
      <c r="L561" s="71" t="n">
        <v>210</v>
      </c>
      <c r="M561" s="72" t="n">
        <v>75438772.69</v>
      </c>
      <c r="N561" s="72" t="n"/>
      <c r="O561" s="72" t="n">
        <v>3517029.76</v>
      </c>
      <c r="P561" s="72" t="n">
        <v>0</v>
      </c>
      <c r="Q561" s="72" t="n">
        <v>885342.15</v>
      </c>
      <c r="R561" s="72" t="n">
        <v>23741748.94</v>
      </c>
      <c r="S561" s="72" t="n">
        <v>47294651.85</v>
      </c>
      <c r="T561" s="69" t="n">
        <v>10173.92</v>
      </c>
      <c r="U561" s="69" t="n">
        <v>11816.11</v>
      </c>
      <c r="V561" s="70" t="n">
        <v>2027</v>
      </c>
      <c r="W561" s="77" t="n"/>
      <c r="X561" s="74" t="n">
        <f aca="false" ca="false" dt2D="false" dtr="false" t="normal">+(J561*11.55+K561*23.1)*12*0.85</f>
        <v>885342.15</v>
      </c>
      <c r="Y561" s="77" t="e">
        <f aca="false" ca="false" dt2D="false" dtr="false" t="normal">+(J561*11.55+K561*23.1)*12*30-'[7]Приложение №1'!$S$406</f>
        <v>#REF!</v>
      </c>
      <c r="Z561" s="64" t="n"/>
      <c r="AA561" s="75" t="n">
        <f aca="false" ca="false" dt2D="false" dtr="false" t="normal">SUM(AB561:AP561)</f>
        <v>75438772.68867174</v>
      </c>
      <c r="AB561" s="74" t="n">
        <v>0</v>
      </c>
      <c r="AC561" s="74" t="n">
        <v>0</v>
      </c>
      <c r="AD561" s="74" t="n">
        <v>0</v>
      </c>
      <c r="AE561" s="74" t="n">
        <v>0</v>
      </c>
      <c r="AF561" s="74" t="n">
        <v>2585155.75</v>
      </c>
      <c r="AG561" s="74" t="n">
        <v>0</v>
      </c>
      <c r="AH561" s="74" t="n">
        <v>0</v>
      </c>
      <c r="AI561" s="74" t="n">
        <v>0</v>
      </c>
      <c r="AJ561" s="74" t="n">
        <v>0</v>
      </c>
      <c r="AK561" s="74" t="n">
        <v>0</v>
      </c>
      <c r="AL561" s="74" t="n">
        <v>43809936.85</v>
      </c>
      <c r="AM561" s="74" t="n">
        <v>18559287.72</v>
      </c>
      <c r="AN561" s="74" t="n">
        <v>8309583.899</v>
      </c>
      <c r="AO561" s="74" t="n">
        <v>754387.7269</v>
      </c>
      <c r="AP561" s="74" t="n">
        <v>1420420.74277174</v>
      </c>
      <c r="AQ561" s="5" t="n">
        <f aca="false" ca="false" dt2D="false" dtr="false" t="normal">COUNTIF(AB561:AM561, "&gt;0")</f>
        <v>3</v>
      </c>
    </row>
    <row customHeight="true" ht="12.75" outlineLevel="0" r="562">
      <c r="A562" s="67" t="n">
        <f aca="false" ca="false" dt2D="false" dtr="false" t="normal">+A561+1</f>
        <v>548</v>
      </c>
      <c r="B562" s="67" t="n">
        <f aca="false" ca="false" dt2D="false" dtr="false" t="normal">+B561+1</f>
        <v>73</v>
      </c>
      <c r="C562" s="68" t="s">
        <v>122</v>
      </c>
      <c r="D562" s="67" t="s">
        <v>678</v>
      </c>
      <c r="E562" s="69" t="s">
        <v>679</v>
      </c>
      <c r="F562" s="70" t="s">
        <v>58</v>
      </c>
      <c r="G562" s="70" t="n">
        <v>3</v>
      </c>
      <c r="H562" s="70" t="n">
        <v>3</v>
      </c>
      <c r="I562" s="69" t="n">
        <v>1802.3</v>
      </c>
      <c r="J562" s="69" t="n">
        <v>1033</v>
      </c>
      <c r="K562" s="69" t="n">
        <v>769.3</v>
      </c>
      <c r="L562" s="71" t="n">
        <v>35</v>
      </c>
      <c r="M562" s="72" t="n">
        <v>51952505.04</v>
      </c>
      <c r="N562" s="72" t="n"/>
      <c r="O562" s="72" t="n">
        <v>2436547.65</v>
      </c>
      <c r="P562" s="72" t="n">
        <v>0</v>
      </c>
      <c r="Q562" s="72" t="n">
        <v>302960.2</v>
      </c>
      <c r="R562" s="72" t="n">
        <v>7561583.72</v>
      </c>
      <c r="S562" s="72" t="n">
        <v>41651413.48</v>
      </c>
      <c r="T562" s="69" t="n">
        <v>25016.14</v>
      </c>
      <c r="U562" s="69" t="n">
        <v>28825.67</v>
      </c>
      <c r="V562" s="70" t="n">
        <v>2027</v>
      </c>
      <c r="W562" s="77" t="n"/>
      <c r="X562" s="74" t="n">
        <f aca="false" ca="false" dt2D="false" dtr="false" t="normal">+(J562*11.55+K562*23.1)*12*0.85</f>
        <v>302960.196</v>
      </c>
      <c r="Y562" s="77" t="e">
        <f aca="false" ca="false" dt2D="false" dtr="false" t="normal">+(J562*11.55+K562*23.1)*12*30-'[7]Приложение №1'!$S$242</f>
        <v>#REF!</v>
      </c>
      <c r="Z562" s="64" t="n"/>
      <c r="AA562" s="75" t="n">
        <f aca="false" ca="false" dt2D="false" dtr="false" t="normal">SUM(AB562:AP562)</f>
        <v>51952505.04332093</v>
      </c>
      <c r="AB562" s="74" t="n">
        <v>6570319.92</v>
      </c>
      <c r="AC562" s="74" t="n">
        <v>3997952.27</v>
      </c>
      <c r="AD562" s="74" t="n">
        <v>1883852.84</v>
      </c>
      <c r="AE562" s="74" t="n">
        <v>1605450.76</v>
      </c>
      <c r="AF562" s="74" t="n">
        <v>862676.53</v>
      </c>
      <c r="AG562" s="74" t="n">
        <v>0</v>
      </c>
      <c r="AH562" s="74" t="n">
        <v>0</v>
      </c>
      <c r="AI562" s="74" t="n">
        <v>0</v>
      </c>
      <c r="AJ562" s="74" t="n">
        <v>0</v>
      </c>
      <c r="AK562" s="74" t="n">
        <v>0</v>
      </c>
      <c r="AL562" s="74" t="n">
        <v>15541236.52</v>
      </c>
      <c r="AM562" s="74" t="n">
        <v>14625100.61</v>
      </c>
      <c r="AN562" s="74" t="n">
        <v>5360438.1475</v>
      </c>
      <c r="AO562" s="74" t="n">
        <v>519525.0504</v>
      </c>
      <c r="AP562" s="74" t="n">
        <v>985952.39542094</v>
      </c>
      <c r="AQ562" s="5" t="n">
        <f aca="false" ca="false" dt2D="false" dtr="false" t="normal">COUNTIF(AB562:AM562, "&gt;0")</f>
        <v>7</v>
      </c>
    </row>
    <row customHeight="true" ht="12.75" outlineLevel="0" r="563">
      <c r="A563" s="67" t="n">
        <f aca="false" ca="false" dt2D="false" dtr="false" t="normal">+A562+1</f>
        <v>549</v>
      </c>
      <c r="B563" s="67" t="n">
        <f aca="false" ca="false" dt2D="false" dtr="false" t="normal">+B562+1</f>
        <v>74</v>
      </c>
      <c r="C563" s="68" t="s">
        <v>122</v>
      </c>
      <c r="D563" s="67" t="s">
        <v>680</v>
      </c>
      <c r="E563" s="69" t="s">
        <v>310</v>
      </c>
      <c r="F563" s="70" t="s">
        <v>58</v>
      </c>
      <c r="G563" s="70" t="n">
        <v>4</v>
      </c>
      <c r="H563" s="70" t="n">
        <v>4</v>
      </c>
      <c r="I563" s="69" t="n">
        <v>4071.4</v>
      </c>
      <c r="J563" s="69" t="n">
        <v>3188.1</v>
      </c>
      <c r="K563" s="69" t="n">
        <v>883.3</v>
      </c>
      <c r="L563" s="71" t="n">
        <v>80</v>
      </c>
      <c r="M563" s="72" t="n">
        <v>98162553.27</v>
      </c>
      <c r="N563" s="72" t="n"/>
      <c r="O563" s="72" t="n">
        <v>3543290.28</v>
      </c>
      <c r="P563" s="72" t="n">
        <v>0</v>
      </c>
      <c r="Q563" s="72" t="n">
        <v>2517069.45</v>
      </c>
      <c r="R563" s="72" t="n">
        <v>20601642.6</v>
      </c>
      <c r="S563" s="72" t="n">
        <v>71500550.95</v>
      </c>
      <c r="T563" s="69" t="n">
        <v>21086.73</v>
      </c>
      <c r="U563" s="69" t="n">
        <v>24110.27</v>
      </c>
      <c r="V563" s="70" t="n">
        <v>2027</v>
      </c>
      <c r="W563" s="74" t="n">
        <v>1933356.24</v>
      </c>
      <c r="X563" s="74" t="n">
        <f aca="false" ca="false" dt2D="false" dtr="false" t="normal">+(J563*11.55+K563*23.1)*12*0.85</f>
        <v>583713.207</v>
      </c>
      <c r="Y563" s="74" t="n">
        <f aca="false" ca="false" dt2D="false" dtr="false" t="normal">+(J563*11.55+K563*23.1)*12*30</f>
        <v>20601642.6</v>
      </c>
      <c r="Z563" s="64" t="n"/>
      <c r="AA563" s="75" t="n">
        <f aca="false" ca="false" dt2D="false" dtr="false" t="normal">SUM(AB563:AP563)</f>
        <v>98162553.27289033</v>
      </c>
      <c r="AB563" s="74" t="n">
        <v>11560287.24</v>
      </c>
      <c r="AC563" s="74" t="n">
        <v>4674942.81</v>
      </c>
      <c r="AD563" s="74" t="n">
        <v>4941744</v>
      </c>
      <c r="AE563" s="74" t="n">
        <v>3768093.41</v>
      </c>
      <c r="AF563" s="74" t="n">
        <v>0</v>
      </c>
      <c r="AG563" s="74" t="n">
        <v>0</v>
      </c>
      <c r="AH563" s="74" t="n">
        <v>0</v>
      </c>
      <c r="AI563" s="74" t="n">
        <v>0</v>
      </c>
      <c r="AJ563" s="74" t="n">
        <v>21133929.56</v>
      </c>
      <c r="AK563" s="74" t="n">
        <v>0</v>
      </c>
      <c r="AL563" s="74" t="n">
        <v>27938064.17</v>
      </c>
      <c r="AM563" s="74" t="n">
        <v>11835455.8</v>
      </c>
      <c r="AN563" s="74" t="n">
        <v>9450990.0841</v>
      </c>
      <c r="AO563" s="74" t="n">
        <v>981625.5328</v>
      </c>
      <c r="AP563" s="74" t="n">
        <v>1877420.66599034</v>
      </c>
      <c r="AQ563" s="5" t="n">
        <f aca="false" ca="false" dt2D="false" dtr="false" t="normal">COUNTIF(AB563:AM563, "&gt;0")</f>
        <v>7</v>
      </c>
    </row>
    <row customHeight="true" ht="12.75" outlineLevel="0" r="564">
      <c r="A564" s="67" t="n">
        <f aca="false" ca="false" dt2D="false" dtr="false" t="normal">+A563+1</f>
        <v>550</v>
      </c>
      <c r="B564" s="67" t="n">
        <f aca="false" ca="false" dt2D="false" dtr="false" t="normal">+B563+1</f>
        <v>75</v>
      </c>
      <c r="C564" s="68" t="s">
        <v>122</v>
      </c>
      <c r="D564" s="67" t="s">
        <v>681</v>
      </c>
      <c r="E564" s="69" t="s">
        <v>206</v>
      </c>
      <c r="F564" s="70" t="s">
        <v>58</v>
      </c>
      <c r="G564" s="70" t="n">
        <v>3</v>
      </c>
      <c r="H564" s="70" t="n">
        <v>2</v>
      </c>
      <c r="I564" s="69" t="n">
        <v>1349.3</v>
      </c>
      <c r="J564" s="69" t="n">
        <v>898.8</v>
      </c>
      <c r="K564" s="69" t="n">
        <v>450.5</v>
      </c>
      <c r="L564" s="71" t="n">
        <v>25</v>
      </c>
      <c r="M564" s="72" t="n">
        <v>55050859.8</v>
      </c>
      <c r="N564" s="72" t="n"/>
      <c r="O564" s="72" t="n">
        <v>2587000.75</v>
      </c>
      <c r="P564" s="72" t="n">
        <v>0</v>
      </c>
      <c r="Q564" s="72" t="n">
        <v>212034.44</v>
      </c>
      <c r="R564" s="72" t="n">
        <v>7483568.4</v>
      </c>
      <c r="S564" s="72" t="n">
        <v>44768256.22</v>
      </c>
      <c r="T564" s="69" t="n">
        <v>35562.03</v>
      </c>
      <c r="U564" s="69" t="n">
        <v>40799.57</v>
      </c>
      <c r="V564" s="70" t="n">
        <v>2027</v>
      </c>
      <c r="W564" s="77" t="n"/>
      <c r="X564" s="74" t="n">
        <f aca="false" ca="false" dt2D="false" dtr="false" t="normal">+(J564*11.55+K564*23.1)*12*0.85</f>
        <v>212034.43800000002</v>
      </c>
      <c r="Y564" s="77" t="n">
        <f aca="false" ca="false" dt2D="false" dtr="false" t="normal">+(J564*11.55+K564*23.1)*12*30</f>
        <v>7483568.4</v>
      </c>
      <c r="Z564" s="64" t="n"/>
      <c r="AA564" s="75" t="n">
        <f aca="false" ca="false" dt2D="false" dtr="false" t="normal">SUM(AB564:AP564)</f>
        <v>55050859.803867646</v>
      </c>
      <c r="AB564" s="74" t="n">
        <v>4918899.56</v>
      </c>
      <c r="AC564" s="74" t="n">
        <v>2993084.95</v>
      </c>
      <c r="AD564" s="74" t="n">
        <v>1410354.9</v>
      </c>
      <c r="AE564" s="74" t="n">
        <v>1201927.93</v>
      </c>
      <c r="AF564" s="74" t="n">
        <v>645846.66</v>
      </c>
      <c r="AG564" s="74" t="n">
        <v>0</v>
      </c>
      <c r="AH564" s="74" t="n">
        <v>0</v>
      </c>
      <c r="AI564" s="74" t="n">
        <v>0</v>
      </c>
      <c r="AJ564" s="74" t="n">
        <v>14229573</v>
      </c>
      <c r="AK564" s="74" t="n">
        <v>0</v>
      </c>
      <c r="AL564" s="74" t="n">
        <v>11635016.61</v>
      </c>
      <c r="AM564" s="74" t="n">
        <v>10949147.34</v>
      </c>
      <c r="AN564" s="74" t="n">
        <v>5467190.6194</v>
      </c>
      <c r="AO564" s="74" t="n">
        <v>550508.598</v>
      </c>
      <c r="AP564" s="74" t="n">
        <v>1049309.63646764</v>
      </c>
      <c r="AQ564" s="5" t="n">
        <f aca="false" ca="false" dt2D="false" dtr="false" t="normal">COUNTIF(AB564:AM564, "&gt;0")</f>
        <v>8</v>
      </c>
    </row>
    <row customHeight="true" ht="12.75" outlineLevel="0" r="565">
      <c r="A565" s="67" t="n">
        <f aca="false" ca="false" dt2D="false" dtr="false" t="normal">+A564+1</f>
        <v>551</v>
      </c>
      <c r="B565" s="67" t="n">
        <f aca="false" ca="false" dt2D="false" dtr="false" t="normal">+B564+1</f>
        <v>76</v>
      </c>
      <c r="C565" s="68" t="s">
        <v>122</v>
      </c>
      <c r="D565" s="67" t="s">
        <v>682</v>
      </c>
      <c r="E565" s="69" t="s">
        <v>209</v>
      </c>
      <c r="F565" s="70" t="s">
        <v>58</v>
      </c>
      <c r="G565" s="70" t="n">
        <v>4</v>
      </c>
      <c r="H565" s="70" t="n">
        <v>3</v>
      </c>
      <c r="I565" s="69" t="n">
        <v>1951.7</v>
      </c>
      <c r="J565" s="69" t="n">
        <v>1451.8</v>
      </c>
      <c r="K565" s="69" t="n">
        <v>499.9</v>
      </c>
      <c r="L565" s="71" t="n">
        <v>64</v>
      </c>
      <c r="M565" s="72" t="n">
        <v>48226389.92</v>
      </c>
      <c r="N565" s="72" t="n"/>
      <c r="O565" s="72" t="n">
        <v>1765491.37</v>
      </c>
      <c r="P565" s="72" t="n">
        <v>0</v>
      </c>
      <c r="Q565" s="72" t="n">
        <v>712080.89</v>
      </c>
      <c r="R565" s="72" t="n">
        <v>10193752.8</v>
      </c>
      <c r="S565" s="72" t="n">
        <v>35555064.86</v>
      </c>
      <c r="T565" s="69" t="n">
        <v>21491.65</v>
      </c>
      <c r="U565" s="69" t="n">
        <v>24709.94</v>
      </c>
      <c r="V565" s="70" t="n">
        <v>2027</v>
      </c>
      <c r="W565" s="74" t="n">
        <v>423257.89</v>
      </c>
      <c r="X565" s="74" t="n">
        <f aca="false" ca="false" dt2D="false" dtr="false" t="normal">+(J565*11.55+K565*23.1)*12*0.85</f>
        <v>288822.996</v>
      </c>
      <c r="Y565" s="74" t="n">
        <f aca="false" ca="false" dt2D="false" dtr="false" t="normal">+(J565*11.55+K565*23.1)*12*30</f>
        <v>10193752.8</v>
      </c>
      <c r="Z565" s="64" t="n"/>
      <c r="AA565" s="75" t="n">
        <f aca="false" ca="false" dt2D="false" dtr="false" t="normal">SUM(AB565:AP565)</f>
        <v>48226389.91750922</v>
      </c>
      <c r="AB565" s="74" t="n">
        <v>5541634.97</v>
      </c>
      <c r="AC565" s="74" t="n">
        <v>2241019.28</v>
      </c>
      <c r="AD565" s="74" t="n">
        <v>2368915.31</v>
      </c>
      <c r="AE565" s="74" t="n">
        <v>1806304.44</v>
      </c>
      <c r="AF565" s="74" t="n">
        <v>790277.63</v>
      </c>
      <c r="AG565" s="74" t="n">
        <v>0</v>
      </c>
      <c r="AH565" s="74" t="n">
        <v>0</v>
      </c>
      <c r="AI565" s="74" t="n">
        <v>0</v>
      </c>
      <c r="AJ565" s="74" t="n">
        <v>10130935.39</v>
      </c>
      <c r="AK565" s="74" t="n">
        <v>0</v>
      </c>
      <c r="AL565" s="74" t="n">
        <v>13392621.67</v>
      </c>
      <c r="AM565" s="74" t="n">
        <v>5673542.04</v>
      </c>
      <c r="AN565" s="74" t="n">
        <v>4881617.6086</v>
      </c>
      <c r="AO565" s="74" t="n">
        <v>482263.8991</v>
      </c>
      <c r="AP565" s="74" t="n">
        <v>917257.67980922</v>
      </c>
      <c r="AQ565" s="5" t="n">
        <f aca="false" ca="false" dt2D="false" dtr="false" t="normal">COUNTIF(AB565:AM565, "&gt;0")</f>
        <v>8</v>
      </c>
    </row>
    <row customHeight="true" ht="12.75" outlineLevel="0" r="566">
      <c r="A566" s="67" t="n">
        <f aca="false" ca="false" dt2D="false" dtr="false" t="normal">+A565+1</f>
        <v>552</v>
      </c>
      <c r="B566" s="67" t="n">
        <f aca="false" ca="false" dt2D="false" dtr="false" t="normal">+B565+1</f>
        <v>77</v>
      </c>
      <c r="C566" s="68" t="s">
        <v>122</v>
      </c>
      <c r="D566" s="67" t="s">
        <v>683</v>
      </c>
      <c r="E566" s="69" t="s">
        <v>206</v>
      </c>
      <c r="F566" s="70" t="s">
        <v>58</v>
      </c>
      <c r="G566" s="70" t="n">
        <v>4</v>
      </c>
      <c r="H566" s="70" t="n">
        <v>3</v>
      </c>
      <c r="I566" s="69" t="n">
        <v>2378.2</v>
      </c>
      <c r="J566" s="69" t="n">
        <v>1790.7</v>
      </c>
      <c r="K566" s="69" t="n">
        <v>587.5</v>
      </c>
      <c r="L566" s="71" t="n">
        <v>74</v>
      </c>
      <c r="M566" s="72" t="n">
        <v>48047083.76</v>
      </c>
      <c r="N566" s="72" t="n"/>
      <c r="O566" s="72" t="n">
        <v>2250120.62</v>
      </c>
      <c r="P566" s="72" t="n">
        <v>0</v>
      </c>
      <c r="Q566" s="72" t="n">
        <v>349389.12</v>
      </c>
      <c r="R566" s="72" t="n">
        <v>9731890.88</v>
      </c>
      <c r="S566" s="72" t="n">
        <v>35715683.15</v>
      </c>
      <c r="T566" s="69" t="n">
        <v>17504.02</v>
      </c>
      <c r="U566" s="69" t="n">
        <v>20203.13</v>
      </c>
      <c r="V566" s="70" t="n">
        <v>2027</v>
      </c>
      <c r="W566" s="77" t="n"/>
      <c r="X566" s="74" t="n">
        <f aca="false" ca="false" dt2D="false" dtr="false" t="normal">+(J566*11.55+K566*23.1)*12*0.85</f>
        <v>349389.117</v>
      </c>
      <c r="Y566" s="77" t="e">
        <f aca="false" ca="false" dt2D="false" dtr="false" t="normal">+(J566*11.55+K566*23.1)*12*30-'[7]Приложение №1'!$S$243</f>
        <v>#REF!</v>
      </c>
      <c r="Z566" s="64" t="n"/>
      <c r="AA566" s="74" t="n">
        <f aca="false" ca="false" dt2D="false" dtr="false" t="normal">SUM(AB566:AP566)</f>
        <v>48047083.762600765</v>
      </c>
      <c r="AB566" s="74" t="n">
        <v>0</v>
      </c>
      <c r="AC566" s="74" t="n">
        <v>0</v>
      </c>
      <c r="AD566" s="74" t="n">
        <v>2886588.3</v>
      </c>
      <c r="AE566" s="74" t="n">
        <v>2201031.52</v>
      </c>
      <c r="AF566" s="74" t="n">
        <v>962974.97</v>
      </c>
      <c r="AG566" s="74" t="n">
        <v>0</v>
      </c>
      <c r="AH566" s="74" t="n">
        <v>0</v>
      </c>
      <c r="AI566" s="74" t="n">
        <v>0</v>
      </c>
      <c r="AJ566" s="74" t="n">
        <v>12344822.74</v>
      </c>
      <c r="AK566" s="74" t="n">
        <v>0</v>
      </c>
      <c r="AL566" s="74" t="n">
        <v>16319276.96</v>
      </c>
      <c r="AM566" s="74" t="n">
        <v>6913366.65</v>
      </c>
      <c r="AN566" s="74" t="n">
        <v>5028230.399</v>
      </c>
      <c r="AO566" s="74" t="n">
        <v>480470.8376</v>
      </c>
      <c r="AP566" s="74" t="n">
        <v>910321.38600076</v>
      </c>
      <c r="AQ566" s="5" t="n">
        <f aca="false" ca="false" dt2D="false" dtr="false" t="normal">COUNTIF(AB566:AM566, "&gt;0")</f>
        <v>6</v>
      </c>
    </row>
    <row customHeight="true" ht="12.75" outlineLevel="0" r="567">
      <c r="A567" s="67" t="n">
        <f aca="false" ca="false" dt2D="false" dtr="false" t="normal">+A566+1</f>
        <v>553</v>
      </c>
      <c r="B567" s="67" t="n">
        <f aca="false" ca="false" dt2D="false" dtr="false" t="normal">+B566+1</f>
        <v>78</v>
      </c>
      <c r="C567" s="68" t="s">
        <v>122</v>
      </c>
      <c r="D567" s="67" t="s">
        <v>684</v>
      </c>
      <c r="E567" s="69" t="s">
        <v>209</v>
      </c>
      <c r="F567" s="70" t="s">
        <v>58</v>
      </c>
      <c r="G567" s="70" t="n">
        <v>5</v>
      </c>
      <c r="H567" s="70" t="n">
        <v>4</v>
      </c>
      <c r="I567" s="69" t="n">
        <v>3228.9</v>
      </c>
      <c r="J567" s="69" t="n">
        <v>2518.9</v>
      </c>
      <c r="K567" s="69" t="n">
        <v>710</v>
      </c>
      <c r="L567" s="71" t="n">
        <v>136</v>
      </c>
      <c r="M567" s="72" t="n">
        <v>36216763.12</v>
      </c>
      <c r="N567" s="72" t="n"/>
      <c r="O567" s="72" t="n">
        <v>1686621.04</v>
      </c>
      <c r="P567" s="72" t="n">
        <v>0</v>
      </c>
      <c r="Q567" s="72" t="n">
        <v>464041.81</v>
      </c>
      <c r="R567" s="72" t="n">
        <v>14851417.24</v>
      </c>
      <c r="S567" s="72" t="n">
        <v>19214683.03</v>
      </c>
      <c r="T567" s="69" t="n">
        <v>9769</v>
      </c>
      <c r="U567" s="69" t="n">
        <v>11216.44</v>
      </c>
      <c r="V567" s="70" t="n">
        <v>2027</v>
      </c>
      <c r="W567" s="77" t="n"/>
      <c r="X567" s="74" t="n">
        <f aca="false" ca="false" dt2D="false" dtr="false" t="normal">+(J567*11.55+K567*23.1)*12*0.85</f>
        <v>464041.809</v>
      </c>
      <c r="Y567" s="77" t="e">
        <f aca="false" ca="false" dt2D="false" dtr="false" t="normal">+(J567*11.55+K567*23.1)*12*30-'[7]Приложение №1'!$S$595</f>
        <v>#REF!</v>
      </c>
      <c r="Z567" s="64" t="n"/>
      <c r="AA567" s="75" t="n">
        <f aca="false" ca="false" dt2D="false" dtr="false" t="normal">SUM(AB567:AP567)</f>
        <v>36216763.12358352</v>
      </c>
      <c r="AB567" s="74" t="n">
        <v>0</v>
      </c>
      <c r="AC567" s="74" t="n">
        <v>0</v>
      </c>
      <c r="AD567" s="74" t="n">
        <v>0</v>
      </c>
      <c r="AE567" s="74" t="n">
        <v>0</v>
      </c>
      <c r="AF567" s="74" t="n">
        <v>0</v>
      </c>
      <c r="AG567" s="74" t="n">
        <v>0</v>
      </c>
      <c r="AH567" s="74" t="n">
        <v>0</v>
      </c>
      <c r="AI567" s="74" t="n">
        <v>0</v>
      </c>
      <c r="AJ567" s="74" t="n">
        <v>0</v>
      </c>
      <c r="AK567" s="74" t="n">
        <v>0</v>
      </c>
      <c r="AL567" s="74" t="n">
        <v>22156804.89</v>
      </c>
      <c r="AM567" s="74" t="n">
        <v>9386329.82</v>
      </c>
      <c r="AN567" s="74" t="n">
        <v>3621676.312</v>
      </c>
      <c r="AO567" s="74" t="n">
        <v>362167.6312</v>
      </c>
      <c r="AP567" s="74" t="n">
        <v>689784.47038352</v>
      </c>
      <c r="AQ567" s="5" t="n">
        <f aca="false" ca="false" dt2D="false" dtr="false" t="normal">COUNTIF(AB567:AM567, "&gt;0")</f>
        <v>2</v>
      </c>
    </row>
    <row customHeight="true" ht="12.75" outlineLevel="0" r="568">
      <c r="A568" s="67" t="n">
        <f aca="false" ca="false" dt2D="false" dtr="false" t="normal">+A567+1</f>
        <v>554</v>
      </c>
      <c r="B568" s="67" t="n">
        <f aca="false" ca="false" dt2D="false" dtr="false" t="normal">+B567+1</f>
        <v>79</v>
      </c>
      <c r="C568" s="68" t="s">
        <v>122</v>
      </c>
      <c r="D568" s="67" t="s">
        <v>685</v>
      </c>
      <c r="E568" s="69" t="s">
        <v>371</v>
      </c>
      <c r="F568" s="70" t="s">
        <v>58</v>
      </c>
      <c r="G568" s="70" t="n">
        <v>4</v>
      </c>
      <c r="H568" s="70" t="n">
        <v>2</v>
      </c>
      <c r="I568" s="69" t="n">
        <v>1947.7</v>
      </c>
      <c r="J568" s="69" t="n">
        <v>1410</v>
      </c>
      <c r="K568" s="69" t="n">
        <v>537.7</v>
      </c>
      <c r="L568" s="71" t="n">
        <v>38</v>
      </c>
      <c r="M568" s="72" t="n">
        <v>33325439.17</v>
      </c>
      <c r="N568" s="72" t="n"/>
      <c r="O568" s="72" t="n">
        <v>1558301.97</v>
      </c>
      <c r="P568" s="72" t="n">
        <v>0</v>
      </c>
      <c r="Q568" s="72" t="n">
        <v>292804.97</v>
      </c>
      <c r="R568" s="72" t="n">
        <v>1156544.25</v>
      </c>
      <c r="S568" s="72" t="n">
        <v>30317787.98</v>
      </c>
      <c r="T568" s="69" t="n">
        <v>14959.83</v>
      </c>
      <c r="U568" s="69" t="n">
        <v>17110.15</v>
      </c>
      <c r="V568" s="70" t="n">
        <v>2027</v>
      </c>
      <c r="W568" s="77" t="n"/>
      <c r="X568" s="74" t="n">
        <f aca="false" ca="false" dt2D="false" dtr="false" t="normal">+(J568*11.55+K568*23.1)*12*0.85</f>
        <v>292804.97400000005</v>
      </c>
      <c r="Y568" s="77" t="e">
        <f aca="false" ca="false" dt2D="false" dtr="false" t="normal">+(J568*11.55+K568*23.1)*12*30-'[8]Приложение №3'!$AH$82-'[7]Приложение №1'!$S$596</f>
        <v>#REF!</v>
      </c>
      <c r="Z568" s="64" t="n"/>
      <c r="AA568" s="75" t="n">
        <f aca="false" ca="false" dt2D="false" dtr="false" t="normal">SUM(AB568:AP568)</f>
        <v>33325439.16644094</v>
      </c>
      <c r="AB568" s="74" t="n">
        <v>0</v>
      </c>
      <c r="AC568" s="74" t="n">
        <v>0</v>
      </c>
      <c r="AD568" s="74" t="n">
        <v>0</v>
      </c>
      <c r="AE568" s="74" t="n">
        <v>0</v>
      </c>
      <c r="AF568" s="74" t="n">
        <v>0</v>
      </c>
      <c r="AG568" s="74" t="n">
        <v>0</v>
      </c>
      <c r="AH568" s="74" t="n">
        <v>0</v>
      </c>
      <c r="AI568" s="74" t="n">
        <v>0</v>
      </c>
      <c r="AJ568" s="74" t="n">
        <v>10110172.09</v>
      </c>
      <c r="AK568" s="74" t="n">
        <v>0</v>
      </c>
      <c r="AL568" s="74" t="n">
        <v>13365173.55</v>
      </c>
      <c r="AM568" s="74" t="n">
        <v>5661914.15</v>
      </c>
      <c r="AN568" s="74" t="n">
        <v>3217752.1263</v>
      </c>
      <c r="AO568" s="74" t="n">
        <v>333254.3916</v>
      </c>
      <c r="AP568" s="74" t="n">
        <v>637172.85854094</v>
      </c>
      <c r="AQ568" s="5" t="n">
        <f aca="false" ca="false" dt2D="false" dtr="false" t="normal">COUNTIF(AB568:AM568, "&gt;0")</f>
        <v>3</v>
      </c>
    </row>
    <row customHeight="true" ht="12.75" outlineLevel="0" r="569">
      <c r="A569" s="67" t="n">
        <f aca="false" ca="false" dt2D="false" dtr="false" t="normal">+A568+1</f>
        <v>555</v>
      </c>
      <c r="B569" s="67" t="n">
        <f aca="false" ca="false" dt2D="false" dtr="false" t="normal">+B568+1</f>
        <v>80</v>
      </c>
      <c r="C569" s="68" t="s">
        <v>122</v>
      </c>
      <c r="D569" s="67" t="s">
        <v>686</v>
      </c>
      <c r="E569" s="69" t="s">
        <v>307</v>
      </c>
      <c r="F569" s="70" t="s">
        <v>58</v>
      </c>
      <c r="G569" s="70" t="n">
        <v>4</v>
      </c>
      <c r="H569" s="70" t="n">
        <v>3</v>
      </c>
      <c r="I569" s="69" t="n">
        <v>2328.4</v>
      </c>
      <c r="J569" s="69" t="n">
        <v>1950.9</v>
      </c>
      <c r="K569" s="69" t="n">
        <v>377.5</v>
      </c>
      <c r="L569" s="71" t="n">
        <v>49</v>
      </c>
      <c r="M569" s="72" t="n">
        <v>39839273.26</v>
      </c>
      <c r="N569" s="72" t="n"/>
      <c r="O569" s="72" t="n">
        <v>1864364.15</v>
      </c>
      <c r="P569" s="72" t="n">
        <v>0</v>
      </c>
      <c r="Q569" s="72" t="n">
        <v>318782.08</v>
      </c>
      <c r="R569" s="72" t="n">
        <v>5863768.22</v>
      </c>
      <c r="S569" s="72" t="n">
        <v>31792358.81</v>
      </c>
      <c r="T569" s="69" t="n">
        <v>14959.83</v>
      </c>
      <c r="U569" s="69" t="n">
        <v>17110.15</v>
      </c>
      <c r="V569" s="70" t="n">
        <v>2027</v>
      </c>
      <c r="W569" s="77" t="n"/>
      <c r="X569" s="74" t="n">
        <f aca="false" ca="false" dt2D="false" dtr="false" t="normal">+(J569*11.55+K569*23.1)*12*0.85</f>
        <v>318782.079</v>
      </c>
      <c r="Y569" s="77" t="e">
        <f aca="false" ca="false" dt2D="false" dtr="false" t="normal">+(J569*11.55+K569*23.1)*12*30-'[9]Приложение №1'!$S$397-'[7]Приложение №1'!$S$245-'[7]Приложение №1'!$S$71</f>
        <v>#REF!</v>
      </c>
      <c r="Z569" s="64" t="n"/>
      <c r="AA569" s="75" t="n">
        <f aca="false" ca="false" dt2D="false" dtr="false" t="normal">SUM(AB569:AP569)</f>
        <v>39839273.257183</v>
      </c>
      <c r="AB569" s="74" t="n">
        <v>0</v>
      </c>
      <c r="AC569" s="74" t="n">
        <v>0</v>
      </c>
      <c r="AD569" s="74" t="n">
        <v>0</v>
      </c>
      <c r="AE569" s="74" t="n">
        <v>0</v>
      </c>
      <c r="AF569" s="74" t="n">
        <v>0</v>
      </c>
      <c r="AG569" s="74" t="n">
        <v>0</v>
      </c>
      <c r="AH569" s="74" t="n">
        <v>0</v>
      </c>
      <c r="AI569" s="74" t="n">
        <v>0</v>
      </c>
      <c r="AJ569" s="74" t="n">
        <v>12086319.59</v>
      </c>
      <c r="AK569" s="74" t="n">
        <v>0</v>
      </c>
      <c r="AL569" s="74" t="n">
        <v>15977547.92</v>
      </c>
      <c r="AM569" s="74" t="n">
        <v>6768599.33</v>
      </c>
      <c r="AN569" s="74" t="n">
        <v>3846698.1824</v>
      </c>
      <c r="AO569" s="74" t="n">
        <v>398392.7326</v>
      </c>
      <c r="AP569" s="74" t="n">
        <v>761715.502183</v>
      </c>
      <c r="AQ569" s="5" t="n">
        <f aca="false" ca="false" dt2D="false" dtr="false" t="normal">COUNTIF(AB569:AM569, "&gt;0")</f>
        <v>3</v>
      </c>
    </row>
    <row customHeight="true" ht="12.75" outlineLevel="0" r="570">
      <c r="A570" s="67" t="n">
        <f aca="false" ca="false" dt2D="false" dtr="false" t="normal">+A569+1</f>
        <v>556</v>
      </c>
      <c r="B570" s="67" t="n">
        <f aca="false" ca="false" dt2D="false" dtr="false" t="normal">+B569+1</f>
        <v>81</v>
      </c>
      <c r="C570" s="68" t="s">
        <v>122</v>
      </c>
      <c r="D570" s="67" t="s">
        <v>687</v>
      </c>
      <c r="E570" s="69" t="s">
        <v>310</v>
      </c>
      <c r="F570" s="70" t="s">
        <v>58</v>
      </c>
      <c r="G570" s="70" t="n">
        <v>4</v>
      </c>
      <c r="H570" s="70" t="n">
        <v>4</v>
      </c>
      <c r="I570" s="69" t="n">
        <v>3217.2</v>
      </c>
      <c r="J570" s="69" t="n">
        <v>1859.9</v>
      </c>
      <c r="K570" s="69" t="n">
        <v>1357.3</v>
      </c>
      <c r="L570" s="71" t="n">
        <v>96</v>
      </c>
      <c r="M570" s="72" t="n">
        <v>79496818.95</v>
      </c>
      <c r="N570" s="72" t="n"/>
      <c r="O570" s="72" t="n">
        <v>2825207.26</v>
      </c>
      <c r="P570" s="72" t="n">
        <v>0</v>
      </c>
      <c r="Q570" s="72" t="n">
        <v>623303.14</v>
      </c>
      <c r="R570" s="72" t="n">
        <v>19020771</v>
      </c>
      <c r="S570" s="72" t="n">
        <v>57027537.56</v>
      </c>
      <c r="T570" s="69" t="n">
        <v>21491.65</v>
      </c>
      <c r="U570" s="69" t="n">
        <v>24709.94</v>
      </c>
      <c r="V570" s="70" t="n">
        <v>2027</v>
      </c>
      <c r="W570" s="74" t="n">
        <v>84381.29</v>
      </c>
      <c r="X570" s="74" t="n">
        <f aca="false" ca="false" dt2D="false" dtr="false" t="normal">+(J570*11.55+K570*23.1)*12*0.85</f>
        <v>538921.8450000001</v>
      </c>
      <c r="Y570" s="74" t="n">
        <f aca="false" ca="false" dt2D="false" dtr="false" t="normal">+(J570*11.55+K570*23.1)*12*30</f>
        <v>19020771.000000004</v>
      </c>
      <c r="Z570" s="64" t="n"/>
      <c r="AA570" s="74" t="n">
        <f aca="false" ca="false" dt2D="false" dtr="false" t="normal">SUM(AB570:AP570)</f>
        <v>79496818.9502154</v>
      </c>
      <c r="AB570" s="74" t="n">
        <v>9134881.39</v>
      </c>
      <c r="AC570" s="74" t="n">
        <v>3694116.52</v>
      </c>
      <c r="AD570" s="74" t="n">
        <v>3904941.5</v>
      </c>
      <c r="AE570" s="74" t="n">
        <v>2977528.64</v>
      </c>
      <c r="AF570" s="74" t="n">
        <v>1302700.81</v>
      </c>
      <c r="AG570" s="74" t="n">
        <v>0</v>
      </c>
      <c r="AH570" s="74" t="n">
        <v>0</v>
      </c>
      <c r="AI570" s="74" t="n">
        <v>0</v>
      </c>
      <c r="AJ570" s="74" t="n">
        <v>16699925.87</v>
      </c>
      <c r="AK570" s="74" t="n">
        <v>0</v>
      </c>
      <c r="AL570" s="74" t="n">
        <v>22076519.14</v>
      </c>
      <c r="AM570" s="74" t="n">
        <v>9352318.22</v>
      </c>
      <c r="AN570" s="74" t="n">
        <v>8046902.7837</v>
      </c>
      <c r="AO570" s="74" t="n">
        <v>794968.1896</v>
      </c>
      <c r="AP570" s="74" t="n">
        <v>1512015.88691538</v>
      </c>
      <c r="AQ570" s="5" t="n">
        <f aca="false" ca="false" dt2D="false" dtr="false" t="normal">COUNTIF(AB570:AM570, "&gt;0")</f>
        <v>8</v>
      </c>
    </row>
    <row customHeight="true" ht="12.75" outlineLevel="0" r="571">
      <c r="A571" s="67" t="n">
        <f aca="false" ca="false" dt2D="false" dtr="false" t="normal">+A570+1</f>
        <v>557</v>
      </c>
      <c r="B571" s="67" t="n">
        <f aca="false" ca="false" dt2D="false" dtr="false" t="normal">+B570+1</f>
        <v>82</v>
      </c>
      <c r="C571" s="68" t="s">
        <v>122</v>
      </c>
      <c r="D571" s="67" t="s">
        <v>688</v>
      </c>
      <c r="E571" s="69" t="s">
        <v>139</v>
      </c>
      <c r="F571" s="70" t="s">
        <v>58</v>
      </c>
      <c r="G571" s="70" t="n">
        <v>5</v>
      </c>
      <c r="H571" s="70" t="n">
        <v>1</v>
      </c>
      <c r="I571" s="69" t="n">
        <v>3042.62</v>
      </c>
      <c r="J571" s="69" t="n">
        <v>3042.62</v>
      </c>
      <c r="K571" s="69" t="n">
        <v>0</v>
      </c>
      <c r="L571" s="71" t="n">
        <v>305</v>
      </c>
      <c r="M571" s="72" t="n">
        <v>73358389.71</v>
      </c>
      <c r="N571" s="72" t="n"/>
      <c r="O571" s="72" t="n">
        <v>2832763.99</v>
      </c>
      <c r="P571" s="72" t="n">
        <v>0</v>
      </c>
      <c r="Q571" s="72" t="n">
        <v>669026.93</v>
      </c>
      <c r="R571" s="72" t="n">
        <v>12651213.96</v>
      </c>
      <c r="S571" s="72" t="n">
        <v>57205384.83</v>
      </c>
      <c r="T571" s="69" t="n">
        <v>21086.73</v>
      </c>
      <c r="U571" s="69" t="n">
        <v>24110.27</v>
      </c>
      <c r="V571" s="70" t="n">
        <v>2027</v>
      </c>
      <c r="W571" s="74" t="n">
        <v>310575.87</v>
      </c>
      <c r="X571" s="74" t="n">
        <f aca="false" ca="false" dt2D="false" dtr="false" t="normal">+(J571*11.55+K571*23.1)*12*0.85</f>
        <v>358451.0622</v>
      </c>
      <c r="Y571" s="74" t="n">
        <f aca="false" ca="false" dt2D="false" dtr="false" t="normal">+(J571*11.55+K571*23.1)*12*30</f>
        <v>12651213.959999999</v>
      </c>
      <c r="Z571" s="64" t="n"/>
      <c r="AA571" s="75" t="n">
        <f aca="false" ca="false" dt2D="false" dtr="false" t="normal">SUM(AB571:AP571)</f>
        <v>73358389.7120874</v>
      </c>
      <c r="AB571" s="74" t="n">
        <v>8639180.9</v>
      </c>
      <c r="AC571" s="74" t="n">
        <v>3493656.85</v>
      </c>
      <c r="AD571" s="74" t="n">
        <v>3693041.5</v>
      </c>
      <c r="AE571" s="74" t="n">
        <v>2815954.3</v>
      </c>
      <c r="AF571" s="74" t="n">
        <v>0</v>
      </c>
      <c r="AG571" s="74" t="n">
        <v>0</v>
      </c>
      <c r="AH571" s="74" t="n">
        <v>0</v>
      </c>
      <c r="AI571" s="74" t="n">
        <v>0</v>
      </c>
      <c r="AJ571" s="74" t="n">
        <v>15793711.45</v>
      </c>
      <c r="AK571" s="74" t="n">
        <v>0</v>
      </c>
      <c r="AL571" s="74" t="n">
        <v>20878546.16</v>
      </c>
      <c r="AM571" s="74" t="n">
        <v>8844818.62</v>
      </c>
      <c r="AN571" s="74" t="n">
        <v>7062870.6219</v>
      </c>
      <c r="AO571" s="74" t="n">
        <v>733583.8971</v>
      </c>
      <c r="AP571" s="74" t="n">
        <v>1403025.4130874</v>
      </c>
      <c r="AQ571" s="5" t="n">
        <f aca="false" ca="false" dt2D="false" dtr="false" t="normal">COUNTIF(AB571:AM571, "&gt;0")</f>
        <v>7</v>
      </c>
    </row>
    <row customHeight="true" ht="12.75" outlineLevel="0" r="572">
      <c r="A572" s="67" t="n">
        <f aca="false" ca="false" dt2D="false" dtr="false" t="normal">+A571+1</f>
        <v>558</v>
      </c>
      <c r="B572" s="67" t="n">
        <f aca="false" ca="false" dt2D="false" dtr="false" t="normal">+B571+1</f>
        <v>83</v>
      </c>
      <c r="C572" s="68" t="s">
        <v>122</v>
      </c>
      <c r="D572" s="67" t="s">
        <v>689</v>
      </c>
      <c r="E572" s="69" t="s">
        <v>141</v>
      </c>
      <c r="F572" s="70" t="s">
        <v>58</v>
      </c>
      <c r="G572" s="70" t="n">
        <v>5</v>
      </c>
      <c r="H572" s="70" t="n">
        <v>4</v>
      </c>
      <c r="I572" s="69" t="n">
        <v>3182.6</v>
      </c>
      <c r="J572" s="69" t="n">
        <v>2503.5</v>
      </c>
      <c r="K572" s="69" t="n">
        <v>679.1</v>
      </c>
      <c r="L572" s="71" t="n">
        <v>128</v>
      </c>
      <c r="M572" s="72" t="n">
        <v>29270754.11</v>
      </c>
      <c r="N572" s="72" t="n"/>
      <c r="O572" s="72" t="n">
        <v>5497679.58</v>
      </c>
      <c r="P572" s="72" t="n">
        <v>0</v>
      </c>
      <c r="Q572" s="72" t="n">
        <v>454946.88</v>
      </c>
      <c r="R572" s="72" t="n">
        <v>9086822.73</v>
      </c>
      <c r="S572" s="72" t="n">
        <v>14231304.93</v>
      </c>
      <c r="T572" s="69" t="n">
        <v>8010.27</v>
      </c>
      <c r="U572" s="69" t="n">
        <v>9197.12</v>
      </c>
      <c r="V572" s="70" t="n">
        <v>2027</v>
      </c>
      <c r="W572" s="77" t="n"/>
      <c r="X572" s="74" t="n">
        <f aca="false" ca="false" dt2D="false" dtr="false" t="normal">+(J572*11.55+K572*23.1)*12*0.85</f>
        <v>454946.877</v>
      </c>
      <c r="Y572" s="77" t="e">
        <f aca="false" ca="false" dt2D="false" dtr="false" t="normal">+(J572*11.55+K572*23.1)*12*30-'[6]Приложение №1'!$S$465</f>
        <v>#REF!</v>
      </c>
      <c r="Z572" s="64" t="n"/>
      <c r="AA572" s="74" t="n">
        <f aca="false" ca="false" dt2D="false" dtr="false" t="normal">SUM(AB572:AP572)</f>
        <v>29270754.114879057</v>
      </c>
      <c r="AB572" s="74" t="n">
        <v>0</v>
      </c>
      <c r="AC572" s="74" t="n">
        <v>3654387.43</v>
      </c>
      <c r="AD572" s="74" t="n">
        <v>0</v>
      </c>
      <c r="AE572" s="74" t="n">
        <v>0</v>
      </c>
      <c r="AF572" s="74" t="n">
        <v>0</v>
      </c>
      <c r="AG572" s="74" t="n">
        <v>0</v>
      </c>
      <c r="AH572" s="74" t="n">
        <v>0</v>
      </c>
      <c r="AI572" s="74" t="n">
        <v>0</v>
      </c>
      <c r="AJ572" s="74" t="n">
        <v>0</v>
      </c>
      <c r="AK572" s="74" t="n">
        <v>0</v>
      </c>
      <c r="AL572" s="74" t="n">
        <v>21839092.95</v>
      </c>
      <c r="AM572" s="74" t="n">
        <v>0</v>
      </c>
      <c r="AN572" s="74" t="n">
        <v>2927075.411</v>
      </c>
      <c r="AO572" s="74" t="n">
        <v>292707.5411</v>
      </c>
      <c r="AP572" s="74" t="n">
        <v>557490.78277906</v>
      </c>
      <c r="AQ572" s="5" t="n">
        <f aca="false" ca="false" dt2D="false" dtr="false" t="normal">COUNTIF(AB572:AM572, "&gt;0")</f>
        <v>2</v>
      </c>
    </row>
    <row customHeight="true" ht="12.75" outlineLevel="0" r="573">
      <c r="A573" s="67" t="n">
        <f aca="false" ca="false" dt2D="false" dtr="false" t="normal">+A572+1</f>
        <v>559</v>
      </c>
      <c r="B573" s="67" t="n">
        <f aca="false" ca="false" dt2D="false" dtr="false" t="normal">+B572+1</f>
        <v>84</v>
      </c>
      <c r="C573" s="68" t="s">
        <v>122</v>
      </c>
      <c r="D573" s="67" t="s">
        <v>690</v>
      </c>
      <c r="E573" s="69" t="s">
        <v>310</v>
      </c>
      <c r="F573" s="70" t="s">
        <v>58</v>
      </c>
      <c r="G573" s="70" t="n">
        <v>3</v>
      </c>
      <c r="H573" s="70" t="n">
        <v>4</v>
      </c>
      <c r="I573" s="69" t="n">
        <v>2394</v>
      </c>
      <c r="J573" s="69" t="n">
        <v>1760.3</v>
      </c>
      <c r="K573" s="69" t="n">
        <v>633.7</v>
      </c>
      <c r="L573" s="71" t="n">
        <v>67</v>
      </c>
      <c r="M573" s="72" t="n">
        <v>57504334.85</v>
      </c>
      <c r="N573" s="72" t="n"/>
      <c r="O573" s="72" t="n">
        <v>2695918.27</v>
      </c>
      <c r="P573" s="72" t="n">
        <v>0</v>
      </c>
      <c r="Q573" s="72" t="n">
        <v>356693.34</v>
      </c>
      <c r="R573" s="72" t="n">
        <v>3088912.03</v>
      </c>
      <c r="S573" s="72" t="n">
        <v>51362811.21</v>
      </c>
      <c r="T573" s="69" t="n">
        <v>20861.86</v>
      </c>
      <c r="U573" s="69" t="n">
        <v>24020.19</v>
      </c>
      <c r="V573" s="70" t="n">
        <v>2027</v>
      </c>
      <c r="W573" s="77" t="n"/>
      <c r="X573" s="74" t="n">
        <f aca="false" ca="false" dt2D="false" dtr="false" t="normal">+(J573*11.55+K573*23.1)*12*0.85</f>
        <v>356693.33699999994</v>
      </c>
      <c r="Y573" s="77" t="e">
        <f aca="false" ca="false" dt2D="false" dtr="false" t="normal">+(J573*11.55+K573*23.1)*12*30-'[9]Приложение №1'!$S$398-'[7]Приложение №1'!$S$71-'[7]Приложение №1'!$S$245</f>
        <v>#REF!</v>
      </c>
      <c r="Z573" s="64" t="n"/>
      <c r="AA573" s="74" t="n">
        <f aca="false" ca="false" dt2D="false" dtr="false" t="normal">SUM(AB573:AP573)</f>
        <v>57504334.8491646</v>
      </c>
      <c r="AB573" s="74" t="n">
        <v>8727373.85</v>
      </c>
      <c r="AC573" s="74" t="n">
        <v>0</v>
      </c>
      <c r="AD573" s="74" t="n">
        <v>0</v>
      </c>
      <c r="AE573" s="74" t="n">
        <v>0</v>
      </c>
      <c r="AF573" s="74" t="n">
        <v>1145895.58</v>
      </c>
      <c r="AG573" s="74" t="n">
        <v>0</v>
      </c>
      <c r="AH573" s="74" t="n">
        <v>0</v>
      </c>
      <c r="AI573" s="74" t="n">
        <v>0</v>
      </c>
      <c r="AJ573" s="74" t="n">
        <v>0</v>
      </c>
      <c r="AK573" s="74" t="n">
        <v>0</v>
      </c>
      <c r="AL573" s="74" t="n">
        <v>20643466.81</v>
      </c>
      <c r="AM573" s="74" t="n">
        <v>19426560.98</v>
      </c>
      <c r="AN573" s="74" t="n">
        <v>5893835.5224</v>
      </c>
      <c r="AO573" s="74" t="n">
        <v>575043.3486</v>
      </c>
      <c r="AP573" s="74" t="n">
        <v>1092158.7581646</v>
      </c>
      <c r="AQ573" s="5" t="n">
        <f aca="false" ca="false" dt2D="false" dtr="false" t="normal">COUNTIF(AB573:AM573, "&gt;0")</f>
        <v>4</v>
      </c>
    </row>
    <row customHeight="true" ht="12.75" outlineLevel="0" r="574">
      <c r="A574" s="67" t="n">
        <f aca="false" ca="false" dt2D="false" dtr="false" t="normal">+A573+1</f>
        <v>560</v>
      </c>
      <c r="B574" s="67" t="n">
        <f aca="false" ca="false" dt2D="false" dtr="false" t="normal">+B573+1</f>
        <v>85</v>
      </c>
      <c r="C574" s="68" t="s">
        <v>122</v>
      </c>
      <c r="D574" s="67" t="s">
        <v>691</v>
      </c>
      <c r="E574" s="69" t="s">
        <v>74</v>
      </c>
      <c r="F574" s="70" t="s">
        <v>58</v>
      </c>
      <c r="G574" s="70" t="n">
        <v>5</v>
      </c>
      <c r="H574" s="70" t="n">
        <v>4</v>
      </c>
      <c r="I574" s="69" t="n">
        <v>4288.9</v>
      </c>
      <c r="J574" s="69" t="n">
        <v>4288.9</v>
      </c>
      <c r="K574" s="69" t="n">
        <v>0</v>
      </c>
      <c r="L574" s="71" t="n">
        <v>209</v>
      </c>
      <c r="M574" s="72" t="n">
        <v>103406537</v>
      </c>
      <c r="N574" s="72" t="n"/>
      <c r="O574" s="72" t="n">
        <v>3872710.04</v>
      </c>
      <c r="P574" s="72" t="n">
        <v>0</v>
      </c>
      <c r="Q574" s="72" t="n">
        <v>3555075.61</v>
      </c>
      <c r="R574" s="72" t="n">
        <v>17833246.2</v>
      </c>
      <c r="S574" s="72" t="n">
        <v>78145505.15</v>
      </c>
      <c r="T574" s="69" t="n">
        <v>21086.73</v>
      </c>
      <c r="U574" s="69" t="n">
        <v>24110.27</v>
      </c>
      <c r="V574" s="70" t="n">
        <v>2027</v>
      </c>
      <c r="W574" s="74" t="n">
        <v>3049800.3</v>
      </c>
      <c r="X574" s="74" t="n">
        <f aca="false" ca="false" dt2D="false" dtr="false" t="normal">+(J574*11.55+K574*23.1)*12*0.85</f>
        <v>505275.309</v>
      </c>
      <c r="Y574" s="74" t="n">
        <f aca="false" ca="false" dt2D="false" dtr="false" t="normal">+(J574*11.55+K574*23.1)*12*30</f>
        <v>17833246.200000003</v>
      </c>
      <c r="Z574" s="64" t="n"/>
      <c r="AA574" s="74" t="n">
        <f aca="false" ca="false" dt2D="false" dtr="false" t="normal">SUM(AB574:AP574)</f>
        <v>103406537.00451504</v>
      </c>
      <c r="AB574" s="74" t="n">
        <v>12177854.28</v>
      </c>
      <c r="AC574" s="74" t="n">
        <v>4924684.92</v>
      </c>
      <c r="AD574" s="74" t="n">
        <v>5205739.03</v>
      </c>
      <c r="AE574" s="74" t="n">
        <v>3969390.34</v>
      </c>
      <c r="AF574" s="74" t="n">
        <v>0</v>
      </c>
      <c r="AG574" s="74" t="n">
        <v>0</v>
      </c>
      <c r="AH574" s="74" t="n">
        <v>0</v>
      </c>
      <c r="AI574" s="74" t="n">
        <v>0</v>
      </c>
      <c r="AJ574" s="74" t="n">
        <v>22262934.26</v>
      </c>
      <c r="AK574" s="74" t="n">
        <v>0</v>
      </c>
      <c r="AL574" s="74" t="n">
        <v>29430555.44</v>
      </c>
      <c r="AM574" s="74" t="n">
        <v>12467722.74</v>
      </c>
      <c r="AN574" s="74" t="n">
        <v>9955875.4663</v>
      </c>
      <c r="AO574" s="74" t="n">
        <v>1034065.3701</v>
      </c>
      <c r="AP574" s="74" t="n">
        <v>1977715.15811504</v>
      </c>
      <c r="AQ574" s="5" t="n">
        <f aca="false" ca="false" dt2D="false" dtr="false" t="normal">COUNTIF(AB574:AM574, "&gt;0")</f>
        <v>7</v>
      </c>
    </row>
    <row customHeight="true" ht="12.75" outlineLevel="0" r="575">
      <c r="A575" s="67" t="n">
        <f aca="false" ca="false" dt2D="false" dtr="false" t="normal">+A574+1</f>
        <v>561</v>
      </c>
      <c r="B575" s="67" t="n">
        <f aca="false" ca="false" dt2D="false" dtr="false" t="normal">+B574+1</f>
        <v>86</v>
      </c>
      <c r="C575" s="68" t="s">
        <v>122</v>
      </c>
      <c r="D575" s="67" t="s">
        <v>692</v>
      </c>
      <c r="E575" s="69" t="s">
        <v>72</v>
      </c>
      <c r="F575" s="70" t="s">
        <v>58</v>
      </c>
      <c r="G575" s="70" t="n">
        <v>4</v>
      </c>
      <c r="H575" s="70" t="n">
        <v>3</v>
      </c>
      <c r="I575" s="69" t="n">
        <v>2072.4</v>
      </c>
      <c r="J575" s="69" t="n">
        <v>2072.4</v>
      </c>
      <c r="K575" s="69" t="n">
        <v>0</v>
      </c>
      <c r="L575" s="71" t="n">
        <v>81</v>
      </c>
      <c r="M575" s="72" t="n">
        <v>40470283.13</v>
      </c>
      <c r="N575" s="72" t="n"/>
      <c r="O575" s="72" t="n">
        <v>1417739.33</v>
      </c>
      <c r="P575" s="72" t="n">
        <v>0</v>
      </c>
      <c r="Q575" s="72" t="n">
        <v>1831035.19</v>
      </c>
      <c r="R575" s="72" t="n">
        <v>8617039.2</v>
      </c>
      <c r="S575" s="72" t="n">
        <v>28604469.41</v>
      </c>
      <c r="T575" s="69" t="n">
        <v>17033.57</v>
      </c>
      <c r="U575" s="69" t="n">
        <v>19528.22</v>
      </c>
      <c r="V575" s="70" t="n">
        <v>2027</v>
      </c>
      <c r="W575" s="74" t="n">
        <v>1586885.75</v>
      </c>
      <c r="X575" s="74" t="n">
        <f aca="false" ca="false" dt2D="false" dtr="false" t="normal">+(J575*11.55+K575*23.1)*12*0.85</f>
        <v>244149.44400000002</v>
      </c>
      <c r="Y575" s="74" t="n">
        <f aca="false" ca="false" dt2D="false" dtr="false" t="normal">+(J575*11.55+K575*23.1)*12*30</f>
        <v>8617039.200000001</v>
      </c>
      <c r="Z575" s="64" t="n"/>
      <c r="AA575" s="74" t="n">
        <f aca="false" ca="false" dt2D="false" dtr="false" t="normal">SUM(AB575:AP575)</f>
        <v>40470283.13212261</v>
      </c>
      <c r="AB575" s="74" t="n">
        <v>0</v>
      </c>
      <c r="AC575" s="74" t="n">
        <v>2379611.8</v>
      </c>
      <c r="AD575" s="74" t="n">
        <v>0</v>
      </c>
      <c r="AE575" s="74" t="n">
        <v>1918012.67</v>
      </c>
      <c r="AF575" s="74" t="n">
        <v>0</v>
      </c>
      <c r="AG575" s="74" t="n">
        <v>0</v>
      </c>
      <c r="AH575" s="74" t="n">
        <v>0</v>
      </c>
      <c r="AI575" s="74" t="n">
        <v>0</v>
      </c>
      <c r="AJ575" s="74" t="n">
        <v>10757468.1</v>
      </c>
      <c r="AK575" s="74" t="n">
        <v>0</v>
      </c>
      <c r="AL575" s="74" t="n">
        <v>14220868.54</v>
      </c>
      <c r="AM575" s="74" t="n">
        <v>6024413.87</v>
      </c>
      <c r="AN575" s="74" t="n">
        <v>3993257.6154</v>
      </c>
      <c r="AO575" s="74" t="n">
        <v>404702.8313</v>
      </c>
      <c r="AP575" s="74" t="n">
        <v>771947.70542262</v>
      </c>
      <c r="AQ575" s="5" t="n">
        <f aca="false" ca="false" dt2D="false" dtr="false" t="normal">COUNTIF(AB575:AM575, "&gt;0")</f>
        <v>5</v>
      </c>
    </row>
    <row customHeight="true" ht="12.75" outlineLevel="0" r="576">
      <c r="A576" s="67" t="n">
        <f aca="false" ca="false" dt2D="false" dtr="false" t="normal">+A575+1</f>
        <v>562</v>
      </c>
      <c r="B576" s="67" t="n">
        <f aca="false" ca="false" dt2D="false" dtr="false" t="normal">+B575+1</f>
        <v>87</v>
      </c>
      <c r="C576" s="68" t="s">
        <v>122</v>
      </c>
      <c r="D576" s="67" t="s">
        <v>693</v>
      </c>
      <c r="E576" s="69" t="s">
        <v>61</v>
      </c>
      <c r="F576" s="70" t="s">
        <v>58</v>
      </c>
      <c r="G576" s="70" t="n">
        <v>4</v>
      </c>
      <c r="H576" s="70" t="n">
        <v>3</v>
      </c>
      <c r="I576" s="69" t="n">
        <v>1804.2</v>
      </c>
      <c r="J576" s="69" t="n">
        <v>1804.2</v>
      </c>
      <c r="K576" s="69" t="n">
        <v>0</v>
      </c>
      <c r="L576" s="71" t="n">
        <v>96</v>
      </c>
      <c r="M576" s="72" t="n">
        <v>14214840.75</v>
      </c>
      <c r="N576" s="72" t="n"/>
      <c r="O576" s="72" t="n">
        <v>660552.61</v>
      </c>
      <c r="P576" s="72" t="n">
        <v>0</v>
      </c>
      <c r="Q576" s="72" t="n">
        <v>212552.8</v>
      </c>
      <c r="R576" s="72" t="n">
        <v>6010343.85</v>
      </c>
      <c r="S576" s="72" t="n">
        <v>7331391.48</v>
      </c>
      <c r="T576" s="69" t="n">
        <v>6862.03</v>
      </c>
      <c r="U576" s="69" t="n">
        <v>7878.75</v>
      </c>
      <c r="V576" s="70" t="n">
        <v>2027</v>
      </c>
      <c r="W576" s="77" t="n"/>
      <c r="X576" s="74" t="n">
        <f aca="false" ca="false" dt2D="false" dtr="false" t="normal">+(J576*11.55+K576*23.1)*12*0.85</f>
        <v>212552.80200000003</v>
      </c>
      <c r="Y576" s="77" t="e">
        <f aca="false" ca="false" dt2D="false" dtr="false" t="normal">+(J576*11.55+K576*23.1)*12*30-'[9]Приложение №1'!$S$228</f>
        <v>#REF!</v>
      </c>
      <c r="Z576" s="64" t="n"/>
      <c r="AA576" s="74" t="n">
        <f aca="false" ca="false" dt2D="false" dtr="false" t="normal">SUM(AB576:AP576)</f>
        <v>14214840.7494245</v>
      </c>
      <c r="AB576" s="74" t="n">
        <v>0</v>
      </c>
      <c r="AC576" s="74" t="n">
        <v>0</v>
      </c>
      <c r="AD576" s="74" t="n">
        <v>0</v>
      </c>
      <c r="AE576" s="74" t="n">
        <v>0</v>
      </c>
      <c r="AF576" s="74" t="n">
        <v>0</v>
      </c>
      <c r="AG576" s="74" t="n">
        <v>0</v>
      </c>
      <c r="AH576" s="74" t="n">
        <v>0</v>
      </c>
      <c r="AI576" s="74" t="n">
        <v>0</v>
      </c>
      <c r="AJ576" s="74" t="n">
        <v>0</v>
      </c>
      <c r="AK576" s="74" t="n">
        <v>0</v>
      </c>
      <c r="AL576" s="74" t="n">
        <v>12380472.41</v>
      </c>
      <c r="AM576" s="74" t="n">
        <v>0</v>
      </c>
      <c r="AN576" s="74" t="n">
        <v>1421484.075</v>
      </c>
      <c r="AO576" s="74" t="n">
        <v>142148.4075</v>
      </c>
      <c r="AP576" s="74" t="n">
        <v>270735.8569245</v>
      </c>
      <c r="AQ576" s="5" t="n">
        <f aca="false" ca="false" dt2D="false" dtr="false" t="normal">COUNTIF(AB576:AM576, "&gt;0")</f>
        <v>1</v>
      </c>
      <c r="AR576" s="85" t="n"/>
    </row>
    <row customHeight="true" ht="12.75" outlineLevel="0" r="577">
      <c r="A577" s="67" t="n">
        <f aca="false" ca="false" dt2D="false" dtr="false" t="normal">+A576+1</f>
        <v>563</v>
      </c>
      <c r="B577" s="67" t="n">
        <f aca="false" ca="false" dt2D="false" dtr="false" t="normal">+B576+1</f>
        <v>88</v>
      </c>
      <c r="C577" s="68" t="s">
        <v>122</v>
      </c>
      <c r="D577" s="67" t="s">
        <v>694</v>
      </c>
      <c r="E577" s="69" t="s">
        <v>114</v>
      </c>
      <c r="F577" s="70" t="s">
        <v>58</v>
      </c>
      <c r="G577" s="70" t="n">
        <v>5</v>
      </c>
      <c r="H577" s="70" t="n">
        <v>4</v>
      </c>
      <c r="I577" s="69" t="n">
        <v>4300.8</v>
      </c>
      <c r="J577" s="69" t="n">
        <v>4300.8</v>
      </c>
      <c r="K577" s="69" t="n">
        <v>0</v>
      </c>
      <c r="L577" s="71" t="n">
        <v>196</v>
      </c>
      <c r="M577" s="72" t="n">
        <v>106272509.947448</v>
      </c>
      <c r="N577" s="72" t="n"/>
      <c r="O577" s="72" t="n">
        <v>5908333.54999995</v>
      </c>
      <c r="P577" s="72" t="n">
        <v>0</v>
      </c>
      <c r="Q577" s="72" t="n">
        <v>3299927.258</v>
      </c>
      <c r="R577" s="72" t="n">
        <v>17882726.4</v>
      </c>
      <c r="S577" s="72" t="n">
        <v>79181522.7394477</v>
      </c>
      <c r="T577" s="69" t="n">
        <v>21491.65</v>
      </c>
      <c r="U577" s="69" t="n">
        <v>24709.94</v>
      </c>
      <c r="V577" s="70" t="n">
        <v>2027</v>
      </c>
      <c r="W577" s="74" t="n">
        <v>2793250.01</v>
      </c>
      <c r="X577" s="74" t="n">
        <f aca="false" ca="false" dt2D="false" dtr="false" t="normal">+(J577*11.55+K577*23.1)*12*0.85</f>
        <v>506677.2480000001</v>
      </c>
      <c r="Y577" s="74" t="n">
        <f aca="false" ca="false" dt2D="false" dtr="false" t="normal">+(J577*11.55+K577*23.1)*12*30</f>
        <v>17882726.400000002</v>
      </c>
      <c r="Z577" s="64" t="n"/>
      <c r="AA577" s="74" t="n">
        <f aca="false" ca="false" dt2D="false" dtr="false" t="normal">SUM(AB577:AP577)</f>
        <v>106272509.94744761</v>
      </c>
      <c r="AB577" s="74" t="n">
        <v>12211643</v>
      </c>
      <c r="AC577" s="74" t="n">
        <v>4938348.98</v>
      </c>
      <c r="AD577" s="74" t="n">
        <v>5220182.89</v>
      </c>
      <c r="AE577" s="74" t="n">
        <v>3980403.82</v>
      </c>
      <c r="AF577" s="74" t="n">
        <v>1741469.5</v>
      </c>
      <c r="AG577" s="74" t="n">
        <v>0</v>
      </c>
      <c r="AH577" s="74" t="n">
        <v>0</v>
      </c>
      <c r="AI577" s="74" t="n">
        <v>0</v>
      </c>
      <c r="AJ577" s="74" t="n">
        <v>22324705.09</v>
      </c>
      <c r="AK577" s="74" t="n">
        <v>0</v>
      </c>
      <c r="AL577" s="74" t="n">
        <v>29512213.58</v>
      </c>
      <c r="AM577" s="74" t="n">
        <v>12502315.74</v>
      </c>
      <c r="AN577" s="74" t="n">
        <v>10757217.3021</v>
      </c>
      <c r="AO577" s="74" t="n">
        <v>1062725.0996</v>
      </c>
      <c r="AP577" s="74" t="n">
        <v>2021284.94574762</v>
      </c>
      <c r="AQ577" s="5" t="n">
        <f aca="false" ca="false" dt2D="false" dtr="false" t="normal">COUNTIF(AB577:AM577, "&gt;0")</f>
        <v>8</v>
      </c>
      <c r="AR577" s="89" t="n"/>
    </row>
    <row customHeight="true" ht="12.75" outlineLevel="0" r="578">
      <c r="A578" s="67" t="n">
        <f aca="false" ca="false" dt2D="false" dtr="false" t="normal">+A577+1</f>
        <v>564</v>
      </c>
      <c r="B578" s="67" t="n">
        <f aca="false" ca="false" dt2D="false" dtr="false" t="normal">+B577+1</f>
        <v>89</v>
      </c>
      <c r="C578" s="68" t="s">
        <v>122</v>
      </c>
      <c r="D578" s="67" t="s">
        <v>695</v>
      </c>
      <c r="E578" s="69" t="s">
        <v>64</v>
      </c>
      <c r="F578" s="70" t="s">
        <v>58</v>
      </c>
      <c r="G578" s="70" t="n">
        <v>3</v>
      </c>
      <c r="H578" s="70" t="n">
        <v>2</v>
      </c>
      <c r="I578" s="69" t="n">
        <v>1322.9</v>
      </c>
      <c r="J578" s="69" t="n">
        <v>1322.9</v>
      </c>
      <c r="K578" s="69" t="n">
        <v>0</v>
      </c>
      <c r="L578" s="71" t="n">
        <v>67</v>
      </c>
      <c r="M578" s="72" t="n">
        <v>12325472.53</v>
      </c>
      <c r="N578" s="72" t="n"/>
      <c r="O578" s="72" t="n">
        <v>305322.53</v>
      </c>
      <c r="P578" s="72" t="n">
        <v>0</v>
      </c>
      <c r="Q578" s="72" t="n">
        <v>365961.32</v>
      </c>
      <c r="R578" s="72" t="n">
        <v>5500618.2</v>
      </c>
      <c r="S578" s="72" t="n">
        <v>6153570.48</v>
      </c>
      <c r="T578" s="69" t="n">
        <v>8114.69</v>
      </c>
      <c r="U578" s="69" t="n">
        <v>9317.01</v>
      </c>
      <c r="V578" s="70" t="n">
        <v>2027</v>
      </c>
      <c r="W578" s="74" t="n">
        <v>210110.47</v>
      </c>
      <c r="X578" s="74" t="n">
        <f aca="false" ca="false" dt2D="false" dtr="false" t="normal">+(J578*11.55+K578*23.1)*12*0.85</f>
        <v>155850.84900000002</v>
      </c>
      <c r="Y578" s="74" t="n">
        <f aca="false" ca="false" dt2D="false" dtr="false" t="normal">+(J578*11.55+K578*23.1)*12*30</f>
        <v>5500618.200000001</v>
      </c>
      <c r="Z578" s="64" t="n"/>
      <c r="AA578" s="74" t="n">
        <f aca="false" ca="false" dt2D="false" dtr="false" t="normal">SUM(AB578:AP578)</f>
        <v>12325472.528106378</v>
      </c>
      <c r="AB578" s="74" t="n">
        <v>0</v>
      </c>
      <c r="AC578" s="74" t="n">
        <v>0</v>
      </c>
      <c r="AD578" s="74" t="n">
        <v>0</v>
      </c>
      <c r="AE578" s="74" t="n">
        <v>0</v>
      </c>
      <c r="AF578" s="74" t="n">
        <v>0</v>
      </c>
      <c r="AG578" s="74" t="n">
        <v>0</v>
      </c>
      <c r="AH578" s="74" t="n">
        <v>0</v>
      </c>
      <c r="AI578" s="74" t="n">
        <v>0</v>
      </c>
      <c r="AJ578" s="74" t="n">
        <v>0</v>
      </c>
      <c r="AK578" s="74" t="n">
        <v>0</v>
      </c>
      <c r="AL578" s="74" t="n">
        <v>0</v>
      </c>
      <c r="AM578" s="74" t="n">
        <v>10734919.6</v>
      </c>
      <c r="AN578" s="74" t="n">
        <v>1232547.253</v>
      </c>
      <c r="AO578" s="74" t="n">
        <v>123254.7253</v>
      </c>
      <c r="AP578" s="74" t="n">
        <v>234750.94980638</v>
      </c>
      <c r="AQ578" s="5" t="n">
        <f aca="false" ca="false" dt2D="false" dtr="false" t="normal">COUNTIF(AB578:AM578, "&gt;0")</f>
        <v>1</v>
      </c>
      <c r="AR578" s="85" t="n"/>
    </row>
    <row customHeight="true" ht="12.75" outlineLevel="0" r="579">
      <c r="A579" s="67" t="n">
        <f aca="false" ca="false" dt2D="false" dtr="false" t="normal">+A578+1</f>
        <v>565</v>
      </c>
      <c r="B579" s="67" t="n">
        <f aca="false" ca="false" dt2D="false" dtr="false" t="normal">+B578+1</f>
        <v>90</v>
      </c>
      <c r="C579" s="68" t="s">
        <v>122</v>
      </c>
      <c r="D579" s="67" t="s">
        <v>696</v>
      </c>
      <c r="E579" s="69" t="s">
        <v>64</v>
      </c>
      <c r="F579" s="70" t="s">
        <v>58</v>
      </c>
      <c r="G579" s="70" t="n">
        <v>3</v>
      </c>
      <c r="H579" s="70" t="n">
        <v>2</v>
      </c>
      <c r="I579" s="69" t="n">
        <v>1377.8</v>
      </c>
      <c r="J579" s="69" t="n">
        <v>1377.8</v>
      </c>
      <c r="K579" s="69" t="n">
        <v>0</v>
      </c>
      <c r="L579" s="71" t="n">
        <v>67</v>
      </c>
      <c r="M579" s="72" t="n">
        <v>12836976.38</v>
      </c>
      <c r="N579" s="72" t="n"/>
      <c r="O579" s="72" t="n">
        <v>314374.4</v>
      </c>
      <c r="P579" s="72" t="n">
        <v>0</v>
      </c>
      <c r="Q579" s="72" t="n">
        <v>467663.54</v>
      </c>
      <c r="R579" s="72" t="n">
        <v>5728892.4</v>
      </c>
      <c r="S579" s="72" t="n">
        <v>6326046.04</v>
      </c>
      <c r="T579" s="69" t="n">
        <v>8114.69</v>
      </c>
      <c r="U579" s="69" t="n">
        <v>9317.01</v>
      </c>
      <c r="V579" s="70" t="n">
        <v>2027</v>
      </c>
      <c r="W579" s="74" t="n">
        <v>305344.92</v>
      </c>
      <c r="X579" s="74" t="n">
        <f aca="false" ca="false" dt2D="false" dtr="false" t="normal">+(J579*11.55+K579*23.1)*12*0.85</f>
        <v>162318.61800000002</v>
      </c>
      <c r="Y579" s="74" t="n">
        <f aca="false" ca="false" dt2D="false" dtr="false" t="normal">+(J579*11.55+K579*23.1)*12*30</f>
        <v>5728892.4</v>
      </c>
      <c r="Z579" s="64" t="n"/>
      <c r="AA579" s="74" t="n">
        <f aca="false" ca="false" dt2D="false" dtr="false" t="normal">SUM(AB579:AP579)</f>
        <v>12836976.38393348</v>
      </c>
      <c r="AB579" s="74" t="n">
        <v>0</v>
      </c>
      <c r="AC579" s="74" t="n">
        <v>0</v>
      </c>
      <c r="AD579" s="74" t="n">
        <v>0</v>
      </c>
      <c r="AE579" s="74" t="n">
        <v>0</v>
      </c>
      <c r="AF579" s="74" t="n">
        <v>0</v>
      </c>
      <c r="AG579" s="74" t="n">
        <v>0</v>
      </c>
      <c r="AH579" s="74" t="n">
        <v>0</v>
      </c>
      <c r="AI579" s="74" t="n">
        <v>0</v>
      </c>
      <c r="AJ579" s="74" t="n">
        <v>0</v>
      </c>
      <c r="AK579" s="74" t="n">
        <v>0</v>
      </c>
      <c r="AL579" s="74" t="n">
        <v>0</v>
      </c>
      <c r="AM579" s="74" t="n">
        <v>11180415.93</v>
      </c>
      <c r="AN579" s="74" t="n">
        <v>1283697.638</v>
      </c>
      <c r="AO579" s="74" t="n">
        <v>128369.7638</v>
      </c>
      <c r="AP579" s="74" t="n">
        <v>244493.05213348</v>
      </c>
      <c r="AQ579" s="5" t="n">
        <f aca="false" ca="false" dt2D="false" dtr="false" t="normal">COUNTIF(AB579:AM579, "&gt;0")</f>
        <v>1</v>
      </c>
      <c r="AR579" s="90" t="n"/>
    </row>
    <row customHeight="true" ht="12.75" outlineLevel="0" r="580">
      <c r="A580" s="67" t="n">
        <f aca="false" ca="false" dt2D="false" dtr="false" t="normal">+A579+1</f>
        <v>566</v>
      </c>
      <c r="B580" s="67" t="n">
        <f aca="false" ca="false" dt2D="false" dtr="false" t="normal">+B579+1</f>
        <v>91</v>
      </c>
      <c r="C580" s="68" t="s">
        <v>122</v>
      </c>
      <c r="D580" s="67" t="s">
        <v>697</v>
      </c>
      <c r="E580" s="69" t="s">
        <v>136</v>
      </c>
      <c r="F580" s="70" t="s">
        <v>58</v>
      </c>
      <c r="G580" s="70" t="n">
        <v>5</v>
      </c>
      <c r="H580" s="70" t="n">
        <v>2</v>
      </c>
      <c r="I580" s="69" t="n">
        <v>2354.6</v>
      </c>
      <c r="J580" s="69" t="n">
        <v>2141.8</v>
      </c>
      <c r="K580" s="69" t="n">
        <v>0</v>
      </c>
      <c r="L580" s="71" t="n">
        <v>96</v>
      </c>
      <c r="M580" s="72" t="n">
        <v>2823684.87</v>
      </c>
      <c r="N580" s="72" t="n"/>
      <c r="O580" s="72" t="n">
        <v>121302.9</v>
      </c>
      <c r="P580" s="72" t="n">
        <v>0</v>
      </c>
      <c r="Q580" s="72" t="n">
        <v>252325.46</v>
      </c>
      <c r="R580" s="72" t="n">
        <v>915859.37</v>
      </c>
      <c r="S580" s="72" t="n">
        <v>1534197.14</v>
      </c>
      <c r="T580" s="69" t="n">
        <v>1148.24</v>
      </c>
      <c r="U580" s="69" t="n">
        <v>1318.37</v>
      </c>
      <c r="V580" s="70" t="n">
        <v>2027</v>
      </c>
      <c r="W580" s="77" t="n"/>
      <c r="X580" s="74" t="n">
        <f aca="false" ca="false" dt2D="false" dtr="false" t="normal">+(J580*11.55+K580*23.1)*12*0.85</f>
        <v>252325.458</v>
      </c>
      <c r="Y580" s="77" t="e">
        <f aca="false" ca="false" dt2D="false" dtr="false" t="normal">+(J580*11.55+K580*23.1)*12*30-'[7]Приложение №1'!$S$408-'[7]Приложение №1'!$S$601-'[6]Приложение №1'!$S$251-'[6]Приложение №1'!$S$437</f>
        <v>#REF!</v>
      </c>
      <c r="Z580" s="64" t="n"/>
      <c r="AA580" s="74" t="n">
        <f aca="false" ca="false" dt2D="false" dtr="false" t="normal">SUM(AB580:AP580)</f>
        <v>2823684.86773402</v>
      </c>
      <c r="AB580" s="74" t="n">
        <v>0</v>
      </c>
      <c r="AC580" s="74" t="n">
        <v>2459299.63</v>
      </c>
      <c r="AD580" s="74" t="n">
        <v>0</v>
      </c>
      <c r="AE580" s="74" t="n">
        <v>0</v>
      </c>
      <c r="AF580" s="74" t="n">
        <v>0</v>
      </c>
      <c r="AG580" s="74" t="n">
        <v>0</v>
      </c>
      <c r="AH580" s="74" t="n">
        <v>0</v>
      </c>
      <c r="AI580" s="74" t="n">
        <v>0</v>
      </c>
      <c r="AJ580" s="74" t="n">
        <v>0</v>
      </c>
      <c r="AK580" s="74" t="n">
        <v>0</v>
      </c>
      <c r="AL580" s="74" t="n">
        <v>0</v>
      </c>
      <c r="AM580" s="74" t="n">
        <v>0</v>
      </c>
      <c r="AN580" s="74" t="n">
        <v>282368.487</v>
      </c>
      <c r="AO580" s="74" t="n">
        <v>28236.8487</v>
      </c>
      <c r="AP580" s="74" t="n">
        <v>53779.90203402</v>
      </c>
      <c r="AQ580" s="5" t="n">
        <f aca="false" ca="false" dt2D="false" dtr="false" t="normal">COUNTIF(AB580:AM580, "&gt;0")</f>
        <v>1</v>
      </c>
      <c r="AR580" s="85" t="n"/>
    </row>
    <row customHeight="true" ht="12.75" outlineLevel="0" r="581">
      <c r="A581" s="67" t="n">
        <f aca="false" ca="false" dt2D="false" dtr="false" t="normal">+A580+1</f>
        <v>567</v>
      </c>
      <c r="B581" s="67" t="n">
        <f aca="false" ca="false" dt2D="false" dtr="false" t="normal">+B580+1</f>
        <v>92</v>
      </c>
      <c r="C581" s="68" t="s">
        <v>122</v>
      </c>
      <c r="D581" s="67" t="s">
        <v>698</v>
      </c>
      <c r="E581" s="69" t="s">
        <v>171</v>
      </c>
      <c r="F581" s="70" t="s">
        <v>58</v>
      </c>
      <c r="G581" s="70" t="n">
        <v>5</v>
      </c>
      <c r="H581" s="70" t="n">
        <v>2</v>
      </c>
      <c r="I581" s="69" t="n">
        <v>3330.25</v>
      </c>
      <c r="J581" s="69" t="n">
        <v>2549.45</v>
      </c>
      <c r="K581" s="69" t="n">
        <v>780.8</v>
      </c>
      <c r="L581" s="71" t="n">
        <v>190</v>
      </c>
      <c r="M581" s="72" t="n">
        <v>77649207.98</v>
      </c>
      <c r="N581" s="72" t="n"/>
      <c r="O581" s="72" t="n">
        <v>2811315.23</v>
      </c>
      <c r="P581" s="72" t="n">
        <v>0</v>
      </c>
      <c r="Q581" s="72" t="n">
        <v>995184.26</v>
      </c>
      <c r="R581" s="72" t="n">
        <v>17093745.9</v>
      </c>
      <c r="S581" s="72" t="n">
        <v>56748962.59</v>
      </c>
      <c r="T581" s="69" t="n">
        <v>20277.88</v>
      </c>
      <c r="U581" s="69" t="n">
        <v>23316.33</v>
      </c>
      <c r="V581" s="70" t="n">
        <v>2027</v>
      </c>
      <c r="W581" s="74" t="n">
        <v>510861.46</v>
      </c>
      <c r="X581" s="74" t="n">
        <f aca="false" ca="false" dt2D="false" dtr="false" t="normal">+(J581*11.55+K581*23.1)*12*0.85</f>
        <v>484322.8005</v>
      </c>
      <c r="Y581" s="74" t="n">
        <f aca="false" ca="false" dt2D="false" dtr="false" t="normal">+(J581*11.55+K581*23.1)*12*30</f>
        <v>17093745.900000002</v>
      </c>
      <c r="Z581" s="64" t="n"/>
      <c r="AA581" s="74" t="n">
        <f aca="false" ca="false" dt2D="false" dtr="false" t="normal">SUM(AB581:AP581)</f>
        <v>77649207.97748776</v>
      </c>
      <c r="AB581" s="74" t="n">
        <v>9455874.28</v>
      </c>
      <c r="AC581" s="74" t="n">
        <v>3823925.01</v>
      </c>
      <c r="AD581" s="74" t="n">
        <v>0</v>
      </c>
      <c r="AE581" s="74" t="n">
        <v>3082156.77</v>
      </c>
      <c r="AF581" s="74" t="n">
        <v>1348476.75</v>
      </c>
      <c r="AG581" s="74" t="n">
        <v>0</v>
      </c>
      <c r="AH581" s="74" t="n">
        <v>0</v>
      </c>
      <c r="AI581" s="74" t="n">
        <v>0</v>
      </c>
      <c r="AJ581" s="74" t="n">
        <v>17286748.77</v>
      </c>
      <c r="AK581" s="74" t="n">
        <v>0</v>
      </c>
      <c r="AL581" s="74" t="n">
        <v>22852271.5</v>
      </c>
      <c r="AM581" s="74" t="n">
        <v>9680951.68</v>
      </c>
      <c r="AN581" s="74" t="n">
        <v>7865557.9574</v>
      </c>
      <c r="AO581" s="74" t="n">
        <v>776492.0799</v>
      </c>
      <c r="AP581" s="74" t="n">
        <v>1476753.18018778</v>
      </c>
      <c r="AQ581" s="5" t="n">
        <f aca="false" ca="false" dt2D="false" dtr="false" t="normal">COUNTIF(AB581:AM581, "&gt;0")</f>
        <v>7</v>
      </c>
    </row>
    <row customHeight="true" ht="12.75" outlineLevel="0" r="582">
      <c r="A582" s="67" t="n">
        <f aca="false" ca="false" dt2D="false" dtr="false" t="normal">+A581+1</f>
        <v>568</v>
      </c>
      <c r="B582" s="67" t="n">
        <f aca="false" ca="false" dt2D="false" dtr="false" t="normal">+B581+1</f>
        <v>93</v>
      </c>
      <c r="C582" s="68" t="s">
        <v>122</v>
      </c>
      <c r="D582" s="67" t="s">
        <v>699</v>
      </c>
      <c r="E582" s="69" t="s">
        <v>57</v>
      </c>
      <c r="F582" s="70" t="s">
        <v>362</v>
      </c>
      <c r="G582" s="70" t="n">
        <v>2</v>
      </c>
      <c r="H582" s="70" t="n">
        <v>2</v>
      </c>
      <c r="I582" s="69" t="n">
        <v>565</v>
      </c>
      <c r="J582" s="69" t="n">
        <v>565</v>
      </c>
      <c r="K582" s="69" t="n">
        <v>0</v>
      </c>
      <c r="L582" s="71" t="n">
        <v>36</v>
      </c>
      <c r="M582" s="72" t="n">
        <v>11445131.55</v>
      </c>
      <c r="N582" s="72" t="n"/>
      <c r="O582" s="72" t="n">
        <v>1131789.2</v>
      </c>
      <c r="P582" s="72" t="n">
        <v>0</v>
      </c>
      <c r="Q582" s="72" t="n">
        <v>47314.23</v>
      </c>
      <c r="R582" s="72" t="n">
        <v>556638</v>
      </c>
      <c r="S582" s="72" t="n">
        <v>9709390.12</v>
      </c>
      <c r="T582" s="69" t="n">
        <v>17640.5</v>
      </c>
      <c r="U582" s="69" t="n">
        <v>20256.87</v>
      </c>
      <c r="V582" s="70" t="n">
        <v>2027</v>
      </c>
      <c r="W582" s="77" t="n"/>
      <c r="X582" s="74" t="n">
        <f aca="false" ca="false" dt2D="false" dtr="false" t="normal">+(J582*8.21+K582*22.53)*12*0.85</f>
        <v>47314.23</v>
      </c>
      <c r="Y582" s="77" t="n">
        <f aca="false" ca="false" dt2D="false" dtr="false" t="normal">+(J582*8.21+K582*22.53)*12*10</f>
        <v>556638</v>
      </c>
      <c r="Z582" s="64" t="n"/>
      <c r="AA582" s="74" t="n">
        <f aca="false" ca="false" dt2D="false" dtr="false" t="normal">SUM(AB582:AP582)</f>
        <v>11445131.5516242</v>
      </c>
      <c r="AB582" s="74" t="n">
        <v>1455378.4</v>
      </c>
      <c r="AC582" s="74" t="n">
        <v>520349.68</v>
      </c>
      <c r="AD582" s="74" t="n">
        <v>200673.9</v>
      </c>
      <c r="AE582" s="74" t="n">
        <v>0</v>
      </c>
      <c r="AF582" s="74" t="n">
        <v>182841.15</v>
      </c>
      <c r="AG582" s="74" t="n">
        <v>0</v>
      </c>
      <c r="AH582" s="74" t="n">
        <v>0</v>
      </c>
      <c r="AI582" s="74" t="n">
        <v>0</v>
      </c>
      <c r="AJ582" s="74" t="n">
        <v>1774152.84</v>
      </c>
      <c r="AK582" s="74" t="n">
        <v>0</v>
      </c>
      <c r="AL582" s="74" t="n">
        <v>3027671.13</v>
      </c>
      <c r="AM582" s="74" t="n">
        <v>2805817.72</v>
      </c>
      <c r="AN582" s="74" t="n">
        <v>1145839.8315</v>
      </c>
      <c r="AO582" s="74" t="n">
        <v>114451.3155</v>
      </c>
      <c r="AP582" s="74" t="n">
        <v>217955.5846242</v>
      </c>
      <c r="AQ582" s="5" t="n">
        <f aca="false" ca="false" dt2D="false" dtr="false" t="normal">COUNTIF(AB582:AM582, "&gt;0")</f>
        <v>7</v>
      </c>
    </row>
    <row customHeight="true" ht="12.75" outlineLevel="0" r="583">
      <c r="A583" s="67" t="n">
        <f aca="false" ca="false" dt2D="false" dtr="false" t="normal">+A582+1</f>
        <v>569</v>
      </c>
      <c r="B583" s="67" t="n">
        <f aca="false" ca="false" dt2D="false" dtr="false" t="normal">+B582+1</f>
        <v>94</v>
      </c>
      <c r="C583" s="68" t="s">
        <v>122</v>
      </c>
      <c r="D583" s="67" t="s">
        <v>700</v>
      </c>
      <c r="E583" s="69" t="s">
        <v>57</v>
      </c>
      <c r="F583" s="70" t="s">
        <v>362</v>
      </c>
      <c r="G583" s="70" t="n">
        <v>2</v>
      </c>
      <c r="H583" s="70" t="n">
        <v>2</v>
      </c>
      <c r="I583" s="69" t="n">
        <v>830.3</v>
      </c>
      <c r="J583" s="69" t="n">
        <v>830.3</v>
      </c>
      <c r="K583" s="69" t="n">
        <v>0</v>
      </c>
      <c r="L583" s="71" t="n">
        <v>32</v>
      </c>
      <c r="M583" s="72" t="n">
        <v>18175956.18</v>
      </c>
      <c r="N583" s="72" t="n"/>
      <c r="O583" s="72" t="n">
        <v>1797945.68</v>
      </c>
      <c r="P583" s="72" t="n">
        <v>0</v>
      </c>
      <c r="Q583" s="72" t="n">
        <v>69530.98</v>
      </c>
      <c r="R583" s="72" t="n">
        <v>818011.56</v>
      </c>
      <c r="S583" s="72" t="n">
        <v>15490467.95</v>
      </c>
      <c r="T583" s="69" t="n">
        <v>19015.64</v>
      </c>
      <c r="U583" s="69" t="n">
        <v>21890.83</v>
      </c>
      <c r="V583" s="70" t="n">
        <v>2027</v>
      </c>
      <c r="W583" s="77" t="n"/>
      <c r="X583" s="74" t="n">
        <f aca="false" ca="false" dt2D="false" dtr="false" t="normal">+(J583*8.21+K583*22.53)*12*0.85</f>
        <v>69530.9826</v>
      </c>
      <c r="Y583" s="77" t="n">
        <f aca="false" ca="false" dt2D="false" dtr="false" t="normal">+(J583*8.21+K583*22.53)*12*10</f>
        <v>818011.56</v>
      </c>
      <c r="Z583" s="64" t="n"/>
      <c r="AA583" s="74" t="n">
        <f aca="false" ca="false" dt2D="false" dtr="false" t="normal">SUM(AB583:AP583)</f>
        <v>18175956.17865346</v>
      </c>
      <c r="AB583" s="74" t="n">
        <v>2138762.29</v>
      </c>
      <c r="AC583" s="74" t="n">
        <v>764683.79</v>
      </c>
      <c r="AD583" s="74" t="n">
        <v>294901.84</v>
      </c>
      <c r="AE583" s="74" t="n">
        <v>1141773.93</v>
      </c>
      <c r="AF583" s="74" t="n">
        <v>268695.58</v>
      </c>
      <c r="AG583" s="74" t="n">
        <v>0</v>
      </c>
      <c r="AH583" s="74" t="n">
        <v>0</v>
      </c>
      <c r="AI583" s="74" t="n">
        <v>0</v>
      </c>
      <c r="AJ583" s="74" t="n">
        <v>2607219.65</v>
      </c>
      <c r="AK583" s="74" t="n">
        <v>0</v>
      </c>
      <c r="AL583" s="74" t="n">
        <v>4449336.89</v>
      </c>
      <c r="AM583" s="74" t="n">
        <v>4123310.54</v>
      </c>
      <c r="AN583" s="74" t="n">
        <v>1860245.5544</v>
      </c>
      <c r="AO583" s="74" t="n">
        <v>181759.5617</v>
      </c>
      <c r="AP583" s="74" t="n">
        <v>345266.55255346</v>
      </c>
      <c r="AQ583" s="5" t="n">
        <f aca="false" ca="false" dt2D="false" dtr="false" t="normal">COUNTIF(AB583:AM583, "&gt;0")</f>
        <v>8</v>
      </c>
    </row>
    <row customHeight="true" ht="12.75" outlineLevel="0" r="584">
      <c r="A584" s="67" t="n">
        <f aca="false" ca="false" dt2D="false" dtr="false" t="normal">+A583+1</f>
        <v>570</v>
      </c>
      <c r="B584" s="67" t="n">
        <f aca="false" ca="false" dt2D="false" dtr="false" t="normal">+B583+1</f>
        <v>95</v>
      </c>
      <c r="C584" s="68" t="s">
        <v>122</v>
      </c>
      <c r="D584" s="67" t="s">
        <v>701</v>
      </c>
      <c r="E584" s="69" t="s">
        <v>66</v>
      </c>
      <c r="F584" s="70" t="s">
        <v>58</v>
      </c>
      <c r="G584" s="70" t="n">
        <v>4</v>
      </c>
      <c r="H584" s="70" t="n">
        <v>6</v>
      </c>
      <c r="I584" s="69" t="n">
        <v>3968.9</v>
      </c>
      <c r="J584" s="69" t="n">
        <v>3725.7</v>
      </c>
      <c r="K584" s="69" t="n">
        <v>243.2</v>
      </c>
      <c r="L584" s="71" t="n">
        <v>159</v>
      </c>
      <c r="M584" s="72" t="n">
        <v>31269970.88</v>
      </c>
      <c r="N584" s="72" t="n"/>
      <c r="O584" s="72" t="n">
        <v>1451739.65</v>
      </c>
      <c r="P584" s="72" t="n">
        <v>0</v>
      </c>
      <c r="Q584" s="72" t="n">
        <v>496227.5</v>
      </c>
      <c r="R584" s="72" t="n">
        <v>12998240.19</v>
      </c>
      <c r="S584" s="72" t="n">
        <v>16323763.54</v>
      </c>
      <c r="T584" s="69" t="n">
        <v>6862.03</v>
      </c>
      <c r="U584" s="69" t="n">
        <v>7878.75</v>
      </c>
      <c r="V584" s="70" t="n">
        <v>2027</v>
      </c>
      <c r="W584" s="77" t="n"/>
      <c r="X584" s="74" t="n">
        <f aca="false" ca="false" dt2D="false" dtr="false" t="normal">+(J584*11.55+K584*23.1)*12*0.85</f>
        <v>496227.50099999993</v>
      </c>
      <c r="Y584" s="77" t="e">
        <f aca="false" ca="false" dt2D="false" dtr="false" t="normal">+(J584*11.55+K584*23.1)*12*30-'[9]Приложение №1'!$S$91-'[9]Приложение №1'!$S$406-'[9]Приложение №1'!$S$807</f>
        <v>#REF!</v>
      </c>
      <c r="Z584" s="64" t="n"/>
      <c r="AA584" s="74" t="n">
        <f aca="false" ca="false" dt2D="false" dtr="false" t="normal">SUM(AB584:AP584)</f>
        <v>31269970.88218048</v>
      </c>
      <c r="AB584" s="74" t="n">
        <v>0</v>
      </c>
      <c r="AC584" s="74" t="n">
        <v>0</v>
      </c>
      <c r="AD584" s="74" t="n">
        <v>0</v>
      </c>
      <c r="AE584" s="74" t="n">
        <v>0</v>
      </c>
      <c r="AF584" s="74" t="n">
        <v>0</v>
      </c>
      <c r="AG584" s="74" t="n">
        <v>0</v>
      </c>
      <c r="AH584" s="74" t="n">
        <v>0</v>
      </c>
      <c r="AI584" s="74" t="n">
        <v>0</v>
      </c>
      <c r="AJ584" s="74" t="n">
        <v>0</v>
      </c>
      <c r="AK584" s="74" t="n">
        <v>0</v>
      </c>
      <c r="AL584" s="74" t="n">
        <v>27234706.22</v>
      </c>
      <c r="AM584" s="74" t="n">
        <v>0</v>
      </c>
      <c r="AN584" s="74" t="n">
        <v>3126997.088</v>
      </c>
      <c r="AO584" s="74" t="n">
        <v>312699.7088</v>
      </c>
      <c r="AP584" s="74" t="n">
        <v>595567.86538048</v>
      </c>
      <c r="AQ584" s="5" t="n">
        <f aca="false" ca="false" dt2D="false" dtr="false" t="normal">COUNTIF(AB584:AM584, "&gt;0")</f>
        <v>1</v>
      </c>
    </row>
    <row customHeight="true" ht="12.75" outlineLevel="0" r="585">
      <c r="A585" s="67" t="n">
        <f aca="false" ca="false" dt2D="false" dtr="false" t="normal">+A584+1</f>
        <v>571</v>
      </c>
      <c r="B585" s="67" t="n">
        <f aca="false" ca="false" dt2D="false" dtr="false" t="normal">+B584+1</f>
        <v>96</v>
      </c>
      <c r="C585" s="68" t="s">
        <v>122</v>
      </c>
      <c r="D585" s="67" t="s">
        <v>702</v>
      </c>
      <c r="E585" s="69" t="s">
        <v>143</v>
      </c>
      <c r="F585" s="70" t="s">
        <v>58</v>
      </c>
      <c r="G585" s="70" t="n">
        <v>4</v>
      </c>
      <c r="H585" s="70" t="n">
        <v>6</v>
      </c>
      <c r="I585" s="69" t="n">
        <v>5045</v>
      </c>
      <c r="J585" s="69" t="n">
        <v>5045</v>
      </c>
      <c r="K585" s="69" t="n">
        <v>0</v>
      </c>
      <c r="L585" s="71" t="n">
        <v>218</v>
      </c>
      <c r="M585" s="72" t="n">
        <v>124661647.29</v>
      </c>
      <c r="N585" s="72" t="n"/>
      <c r="O585" s="72" t="n">
        <v>4703475.27</v>
      </c>
      <c r="P585" s="72" t="n">
        <v>0</v>
      </c>
      <c r="Q585" s="72" t="n">
        <v>4041223.34</v>
      </c>
      <c r="R585" s="72" t="n">
        <v>20977110</v>
      </c>
      <c r="S585" s="72" t="n">
        <v>94939838.68</v>
      </c>
      <c r="T585" s="69" t="n">
        <v>21491.65</v>
      </c>
      <c r="U585" s="69" t="n">
        <v>24709.94</v>
      </c>
      <c r="V585" s="70" t="n">
        <v>2027</v>
      </c>
      <c r="W585" s="74" t="n">
        <v>3446871.89</v>
      </c>
      <c r="X585" s="74" t="n">
        <f aca="false" ca="false" dt2D="false" dtr="false" t="normal">+(J585*11.55+K585*23.1)*12*0.85</f>
        <v>594351.45</v>
      </c>
      <c r="Y585" s="74" t="n">
        <f aca="false" ca="false" dt2D="false" dtr="false" t="normal">+(J585*11.55+K585*23.1)*12*30</f>
        <v>20977110</v>
      </c>
      <c r="Z585" s="64" t="n"/>
      <c r="AA585" s="74" t="n">
        <f aca="false" ca="false" dt2D="false" dtr="false" t="normal">SUM(AB585:AP585)</f>
        <v>124661647.29228249</v>
      </c>
      <c r="AB585" s="74" t="n">
        <v>14324716.09</v>
      </c>
      <c r="AC585" s="74" t="n">
        <v>5792868.91</v>
      </c>
      <c r="AD585" s="74" t="n">
        <v>6123470.68</v>
      </c>
      <c r="AE585" s="74" t="n">
        <v>4669163.25</v>
      </c>
      <c r="AF585" s="74" t="n">
        <v>2042809.15</v>
      </c>
      <c r="AG585" s="74" t="n">
        <v>0</v>
      </c>
      <c r="AH585" s="74" t="n">
        <v>0</v>
      </c>
      <c r="AI585" s="74" t="n">
        <v>0</v>
      </c>
      <c r="AJ585" s="74" t="n">
        <v>26187717.9</v>
      </c>
      <c r="AK585" s="74" t="n">
        <v>0</v>
      </c>
      <c r="AL585" s="74" t="n">
        <v>34618935.43</v>
      </c>
      <c r="AM585" s="74" t="n">
        <v>14665686.13</v>
      </c>
      <c r="AN585" s="74" t="n">
        <v>12618620.0895</v>
      </c>
      <c r="AO585" s="74" t="n">
        <v>1246616.473</v>
      </c>
      <c r="AP585" s="74" t="n">
        <v>2371043.1897825</v>
      </c>
      <c r="AQ585" s="5" t="n">
        <f aca="false" ca="false" dt2D="false" dtr="false" t="normal">COUNTIF(AB585:AM585, "&gt;0")</f>
        <v>8</v>
      </c>
    </row>
    <row customHeight="true" ht="12.75" outlineLevel="0" r="586">
      <c r="A586" s="67" t="n">
        <f aca="false" ca="false" dt2D="false" dtr="false" t="normal">+A585+1</f>
        <v>572</v>
      </c>
      <c r="B586" s="67" t="n">
        <f aca="false" ca="false" dt2D="false" dtr="false" t="normal">+B585+1</f>
        <v>97</v>
      </c>
      <c r="C586" s="68" t="s">
        <v>122</v>
      </c>
      <c r="D586" s="67" t="s">
        <v>703</v>
      </c>
      <c r="E586" s="69" t="s">
        <v>139</v>
      </c>
      <c r="F586" s="70" t="s">
        <v>58</v>
      </c>
      <c r="G586" s="70" t="n">
        <v>4</v>
      </c>
      <c r="H586" s="70" t="n">
        <v>4</v>
      </c>
      <c r="I586" s="69" t="n">
        <v>3363.2</v>
      </c>
      <c r="J586" s="69" t="n">
        <v>3294.1</v>
      </c>
      <c r="K586" s="69" t="n">
        <v>69.0999999999999</v>
      </c>
      <c r="L586" s="71" t="n">
        <v>114</v>
      </c>
      <c r="M586" s="72" t="n">
        <v>81087660.05</v>
      </c>
      <c r="N586" s="72" t="n"/>
      <c r="O586" s="72" t="n">
        <v>3020936.24</v>
      </c>
      <c r="P586" s="72" t="n">
        <v>0</v>
      </c>
      <c r="Q586" s="72" t="n">
        <v>2812717.61</v>
      </c>
      <c r="R586" s="72" t="n">
        <v>14271503.4</v>
      </c>
      <c r="S586" s="72" t="n">
        <v>60982502.8</v>
      </c>
      <c r="T586" s="69" t="n">
        <v>21086.73</v>
      </c>
      <c r="U586" s="69" t="n">
        <v>24110.27</v>
      </c>
      <c r="V586" s="70" t="n">
        <v>2027</v>
      </c>
      <c r="W586" s="74" t="n">
        <v>2408358.35</v>
      </c>
      <c r="X586" s="74" t="n">
        <f aca="false" ca="false" dt2D="false" dtr="false" t="normal">+(J586*11.55+K586*23.1)*12*0.85</f>
        <v>404359.26300000004</v>
      </c>
      <c r="Y586" s="74" t="n">
        <f aca="false" ca="false" dt2D="false" dtr="false" t="normal">+(J586*11.55+K586*23.1)*12*30</f>
        <v>14271503.4</v>
      </c>
      <c r="Z586" s="64" t="n"/>
      <c r="AA586" s="74" t="n">
        <f aca="false" ca="false" dt2D="false" dtr="false" t="normal">SUM(AB586:AP586)</f>
        <v>81087660.05224915</v>
      </c>
      <c r="AB586" s="74" t="n">
        <v>9549432.14</v>
      </c>
      <c r="AC586" s="74" t="n">
        <v>3861759.5</v>
      </c>
      <c r="AD586" s="74" t="n">
        <v>4082151.95</v>
      </c>
      <c r="AE586" s="74" t="n">
        <v>3112652.1</v>
      </c>
      <c r="AF586" s="74" t="n">
        <v>0</v>
      </c>
      <c r="AG586" s="74" t="n">
        <v>0</v>
      </c>
      <c r="AH586" s="74" t="n">
        <v>0</v>
      </c>
      <c r="AI586" s="74" t="n">
        <v>0</v>
      </c>
      <c r="AJ586" s="74" t="n">
        <v>17457786.49</v>
      </c>
      <c r="AK586" s="74" t="n">
        <v>0</v>
      </c>
      <c r="AL586" s="74" t="n">
        <v>23078375.35</v>
      </c>
      <c r="AM586" s="74" t="n">
        <v>9776736.49</v>
      </c>
      <c r="AN586" s="74" t="n">
        <v>7807036.8543</v>
      </c>
      <c r="AO586" s="74" t="n">
        <v>810876.6006</v>
      </c>
      <c r="AP586" s="74" t="n">
        <v>1550852.57734914</v>
      </c>
      <c r="AQ586" s="5" t="n">
        <f aca="false" ca="false" dt2D="false" dtr="false" t="normal">COUNTIF(AB586:AM586, "&gt;0")</f>
        <v>7</v>
      </c>
    </row>
    <row customHeight="true" ht="12.75" outlineLevel="0" r="587">
      <c r="A587" s="67" t="n">
        <f aca="false" ca="false" dt2D="false" dtr="false" t="normal">+A586+1</f>
        <v>573</v>
      </c>
      <c r="B587" s="67" t="n">
        <f aca="false" ca="false" dt2D="false" dtr="false" t="normal">+B586+1</f>
        <v>98</v>
      </c>
      <c r="C587" s="68" t="s">
        <v>122</v>
      </c>
      <c r="D587" s="67" t="s">
        <v>704</v>
      </c>
      <c r="E587" s="69" t="s">
        <v>57</v>
      </c>
      <c r="F587" s="70" t="s">
        <v>58</v>
      </c>
      <c r="G587" s="70" t="n">
        <v>9</v>
      </c>
      <c r="H587" s="70" t="n">
        <v>1</v>
      </c>
      <c r="I587" s="69" t="n">
        <v>2018.8</v>
      </c>
      <c r="J587" s="69" t="n">
        <v>1894.7</v>
      </c>
      <c r="K587" s="69" t="n">
        <v>124.1</v>
      </c>
      <c r="L587" s="71" t="n">
        <v>74</v>
      </c>
      <c r="M587" s="72" t="n">
        <v>44423512.31</v>
      </c>
      <c r="N587" s="72" t="n"/>
      <c r="O587" s="72" t="n">
        <v>1438060.56</v>
      </c>
      <c r="P587" s="72" t="n">
        <v>0</v>
      </c>
      <c r="Q587" s="72" t="n">
        <v>2353542.76</v>
      </c>
      <c r="R587" s="72" t="n">
        <v>11632581.72</v>
      </c>
      <c r="S587" s="72" t="n">
        <v>28999327.28</v>
      </c>
      <c r="T587" s="69" t="n">
        <v>19105.9</v>
      </c>
      <c r="U587" s="69" t="n">
        <v>22004.91</v>
      </c>
      <c r="V587" s="70" t="n">
        <v>2027</v>
      </c>
      <c r="W587" s="74" t="n">
        <v>2023952.94</v>
      </c>
      <c r="X587" s="74" t="n">
        <f aca="false" ca="false" dt2D="false" dtr="false" t="normal">+(J587*15.35+K587*26.02)*12*0.85</f>
        <v>329589.81539999996</v>
      </c>
      <c r="Y587" s="74" t="n">
        <f aca="false" ca="false" dt2D="false" dtr="false" t="normal">+(J587*15.35+K587*26.02)*12*30</f>
        <v>11632581.719999999</v>
      </c>
      <c r="Z587" s="64" t="n"/>
      <c r="AA587" s="74" t="n">
        <f aca="false" ca="false" dt2D="false" dtr="false" t="normal">SUM(AB587:AP587)</f>
        <v>44423512.307728864</v>
      </c>
      <c r="AB587" s="74" t="n">
        <v>4642209.45</v>
      </c>
      <c r="AC587" s="74" t="n">
        <v>3090655.24</v>
      </c>
      <c r="AD587" s="74" t="n">
        <v>2211180.19</v>
      </c>
      <c r="AE587" s="74" t="n">
        <v>1697382.95</v>
      </c>
      <c r="AF587" s="74" t="n">
        <v>645402.87</v>
      </c>
      <c r="AG587" s="74" t="n">
        <v>0</v>
      </c>
      <c r="AH587" s="74" t="n">
        <v>0</v>
      </c>
      <c r="AI587" s="74" t="n">
        <v>0</v>
      </c>
      <c r="AJ587" s="74" t="n">
        <v>2196836.96</v>
      </c>
      <c r="AK587" s="74" t="n">
        <v>0</v>
      </c>
      <c r="AL587" s="74" t="n">
        <v>19071873.15</v>
      </c>
      <c r="AM587" s="74" t="n">
        <v>5015446.48</v>
      </c>
      <c r="AN587" s="74" t="n">
        <v>4564820.522</v>
      </c>
      <c r="AO587" s="74" t="n">
        <v>444235.1231</v>
      </c>
      <c r="AP587" s="74" t="n">
        <v>843469.37262886</v>
      </c>
      <c r="AQ587" s="5" t="n">
        <f aca="false" ca="false" dt2D="false" dtr="false" t="normal">COUNTIF(AB587:AM587, "&gt;0")</f>
        <v>8</v>
      </c>
    </row>
    <row customHeight="true" ht="12.75" outlineLevel="0" r="588">
      <c r="A588" s="67" t="n">
        <f aca="false" ca="false" dt2D="false" dtr="false" t="normal">+A587+1</f>
        <v>574</v>
      </c>
      <c r="B588" s="67" t="n">
        <f aca="false" ca="false" dt2D="false" dtr="false" t="normal">+B587+1</f>
        <v>99</v>
      </c>
      <c r="C588" s="68" t="s">
        <v>122</v>
      </c>
      <c r="D588" s="67" t="s">
        <v>705</v>
      </c>
      <c r="E588" s="69" t="s">
        <v>264</v>
      </c>
      <c r="F588" s="70" t="s">
        <v>58</v>
      </c>
      <c r="G588" s="70" t="n">
        <v>5</v>
      </c>
      <c r="H588" s="70" t="n">
        <v>4</v>
      </c>
      <c r="I588" s="69" t="n">
        <v>3251.9</v>
      </c>
      <c r="J588" s="69" t="n">
        <v>3251.9</v>
      </c>
      <c r="K588" s="69" t="n">
        <v>0</v>
      </c>
      <c r="L588" s="71" t="n">
        <v>162</v>
      </c>
      <c r="M588" s="72" t="n">
        <v>32102854.36</v>
      </c>
      <c r="N588" s="72" t="n"/>
      <c r="O588" s="72" t="n">
        <v>1496367.06</v>
      </c>
      <c r="P588" s="72" t="n">
        <v>0</v>
      </c>
      <c r="Q588" s="72" t="n">
        <v>383106.34</v>
      </c>
      <c r="R588" s="72" t="n">
        <v>10421879.76</v>
      </c>
      <c r="S588" s="72" t="n">
        <v>19801501.2</v>
      </c>
      <c r="T588" s="69" t="n">
        <v>8480.72</v>
      </c>
      <c r="U588" s="69" t="n">
        <v>9872.03</v>
      </c>
      <c r="V588" s="70" t="n">
        <v>2027</v>
      </c>
      <c r="W588" s="77" t="n"/>
      <c r="X588" s="74" t="n">
        <f aca="false" ca="false" dt2D="false" dtr="false" t="normal">+(J588*11.55+K588*23.1)*12*0.85</f>
        <v>383106.33900000004</v>
      </c>
      <c r="Y588" s="77" t="e">
        <f aca="false" ca="false" dt2D="false" dtr="false" t="normal">+(J588*11.55+K588*23.1)*12*30-'[6]Приложение №1'!$S$450</f>
        <v>#REF!</v>
      </c>
      <c r="Z588" s="64" t="n"/>
      <c r="AA588" s="74" t="n">
        <f aca="false" ca="false" dt2D="false" dtr="false" t="normal">SUM(AB588:AP588)</f>
        <v>32102854.36153696</v>
      </c>
      <c r="AB588" s="74" t="n">
        <v>0</v>
      </c>
      <c r="AC588" s="74" t="n">
        <v>0</v>
      </c>
      <c r="AD588" s="74" t="n">
        <v>3947059.33</v>
      </c>
      <c r="AE588" s="74" t="n">
        <v>0</v>
      </c>
      <c r="AF588" s="74" t="n">
        <v>1316751.45</v>
      </c>
      <c r="AG588" s="74" t="n">
        <v>0</v>
      </c>
      <c r="AH588" s="74" t="n">
        <v>0</v>
      </c>
      <c r="AI588" s="74" t="n">
        <v>0</v>
      </c>
      <c r="AJ588" s="74" t="n">
        <v>0</v>
      </c>
      <c r="AK588" s="74" t="n">
        <v>0</v>
      </c>
      <c r="AL588" s="74" t="n">
        <v>22314631.55</v>
      </c>
      <c r="AM588" s="74" t="n">
        <v>0</v>
      </c>
      <c r="AN588" s="74" t="n">
        <v>3600298.81</v>
      </c>
      <c r="AO588" s="74" t="n">
        <v>321028.5436</v>
      </c>
      <c r="AP588" s="74" t="n">
        <v>603084.67793696</v>
      </c>
      <c r="AQ588" s="5" t="n">
        <f aca="false" ca="false" dt2D="false" dtr="false" t="normal">COUNTIF(AB588:AM588, "&gt;0")</f>
        <v>3</v>
      </c>
    </row>
    <row customHeight="true" ht="12.75" outlineLevel="0" r="589">
      <c r="A589" s="67" t="n">
        <f aca="false" ca="false" dt2D="false" dtr="false" t="normal">+A588+1</f>
        <v>575</v>
      </c>
      <c r="B589" s="67" t="n">
        <f aca="false" ca="false" dt2D="false" dtr="false" t="normal">+B588+1</f>
        <v>100</v>
      </c>
      <c r="C589" s="68" t="s">
        <v>122</v>
      </c>
      <c r="D589" s="67" t="s">
        <v>706</v>
      </c>
      <c r="E589" s="69" t="s">
        <v>66</v>
      </c>
      <c r="F589" s="70" t="s">
        <v>58</v>
      </c>
      <c r="G589" s="70" t="n">
        <v>4</v>
      </c>
      <c r="H589" s="70" t="n">
        <v>6</v>
      </c>
      <c r="I589" s="69" t="n">
        <v>4892.2</v>
      </c>
      <c r="J589" s="69" t="n">
        <v>4892.2</v>
      </c>
      <c r="K589" s="69" t="n">
        <v>0</v>
      </c>
      <c r="L589" s="71" t="n">
        <v>201</v>
      </c>
      <c r="M589" s="72" t="n">
        <v>76921283.66</v>
      </c>
      <c r="N589" s="72" t="n"/>
      <c r="O589" s="72" t="n">
        <v>2537412.31</v>
      </c>
      <c r="P589" s="72" t="n">
        <v>0</v>
      </c>
      <c r="Q589" s="72" t="n">
        <v>2871757.43</v>
      </c>
      <c r="R589" s="72" t="n">
        <v>20341767.6</v>
      </c>
      <c r="S589" s="72" t="n">
        <v>51170346.32</v>
      </c>
      <c r="T589" s="69" t="n">
        <v>13756.63</v>
      </c>
      <c r="U589" s="69" t="n">
        <v>15723.25</v>
      </c>
      <c r="V589" s="70" t="n">
        <v>2027</v>
      </c>
      <c r="W589" s="74" t="n">
        <v>2295407.35</v>
      </c>
      <c r="X589" s="74" t="n">
        <f aca="false" ca="false" dt2D="false" dtr="false" t="normal">+(J589*11.55+K589*23.1)*12*0.85</f>
        <v>576350.082</v>
      </c>
      <c r="Y589" s="74" t="n">
        <f aca="false" ca="false" dt2D="false" dtr="false" t="normal">+(J589*11.55+K589*23.1)*12*30</f>
        <v>20341767.6</v>
      </c>
      <c r="Z589" s="64" t="n"/>
      <c r="AA589" s="74" t="n">
        <f aca="false" ca="false" dt2D="false" dtr="false" t="normal">SUM(AB589:AP589)</f>
        <v>76921283.65857866</v>
      </c>
      <c r="AB589" s="74" t="n">
        <v>13890857.5</v>
      </c>
      <c r="AC589" s="74" t="n">
        <v>5617417.89</v>
      </c>
      <c r="AD589" s="74" t="n">
        <v>0</v>
      </c>
      <c r="AE589" s="74" t="n">
        <v>0</v>
      </c>
      <c r="AF589" s="74" t="n">
        <v>0</v>
      </c>
      <c r="AG589" s="74" t="n">
        <v>0</v>
      </c>
      <c r="AH589" s="74" t="n">
        <v>0</v>
      </c>
      <c r="AI589" s="74" t="n">
        <v>0</v>
      </c>
      <c r="AJ589" s="74" t="n">
        <v>0</v>
      </c>
      <c r="AK589" s="74" t="n">
        <v>0</v>
      </c>
      <c r="AL589" s="74" t="n">
        <v>33570417.43</v>
      </c>
      <c r="AM589" s="74" t="n">
        <v>14221500.44</v>
      </c>
      <c r="AN589" s="74" t="n">
        <v>7380158.6416</v>
      </c>
      <c r="AO589" s="74" t="n">
        <v>769212.8365</v>
      </c>
      <c r="AP589" s="74" t="n">
        <v>1471718.92047866</v>
      </c>
      <c r="AQ589" s="5" t="n">
        <f aca="false" ca="false" dt2D="false" dtr="false" t="normal">COUNTIF(AB589:AM589, "&gt;0")</f>
        <v>4</v>
      </c>
    </row>
    <row customHeight="true" ht="12.75" outlineLevel="0" r="590">
      <c r="A590" s="67" t="n">
        <f aca="false" ca="false" dt2D="false" dtr="false" t="normal">+A589+1</f>
        <v>576</v>
      </c>
      <c r="B590" s="67" t="n">
        <f aca="false" ca="false" dt2D="false" dtr="false" t="normal">+B589+1</f>
        <v>101</v>
      </c>
      <c r="C590" s="68" t="s">
        <v>122</v>
      </c>
      <c r="D590" s="67" t="s">
        <v>707</v>
      </c>
      <c r="E590" s="69" t="s">
        <v>57</v>
      </c>
      <c r="F590" s="70" t="s">
        <v>58</v>
      </c>
      <c r="G590" s="70" t="n">
        <v>5</v>
      </c>
      <c r="H590" s="70" t="n">
        <v>2</v>
      </c>
      <c r="I590" s="69" t="n">
        <v>1534.7</v>
      </c>
      <c r="J590" s="69" t="n">
        <v>1534.7</v>
      </c>
      <c r="K590" s="69" t="n">
        <v>0</v>
      </c>
      <c r="L590" s="71" t="n">
        <v>55</v>
      </c>
      <c r="M590" s="72" t="n">
        <v>37922344.93</v>
      </c>
      <c r="N590" s="72" t="n"/>
      <c r="O590" s="72" t="n">
        <v>3006784.27</v>
      </c>
      <c r="P590" s="72" t="n">
        <v>0</v>
      </c>
      <c r="Q590" s="72" t="n">
        <v>1289705.96</v>
      </c>
      <c r="R590" s="72" t="n">
        <v>6381282.6</v>
      </c>
      <c r="S590" s="72" t="n">
        <v>27244572.1</v>
      </c>
      <c r="T590" s="69" t="n">
        <v>21491.65</v>
      </c>
      <c r="U590" s="69" t="n">
        <v>24709.94</v>
      </c>
      <c r="V590" s="70" t="n">
        <v>2027</v>
      </c>
      <c r="W590" s="74" t="n">
        <v>1108902.95</v>
      </c>
      <c r="X590" s="74" t="n">
        <f aca="false" ca="false" dt2D="false" dtr="false" t="normal">+(J590*11.55+K590*23.1)*12*0.85</f>
        <v>180803.00699999998</v>
      </c>
      <c r="Y590" s="74" t="n">
        <f aca="false" ca="false" dt2D="false" dtr="false" t="normal">+(J590*11.55+K590*23.1)*12*30</f>
        <v>6381282.6</v>
      </c>
      <c r="Z590" s="64" t="n"/>
      <c r="AA590" s="74" t="n">
        <f aca="false" ca="false" dt2D="false" dtr="false" t="normal">SUM(AB590:AP590)</f>
        <v>37922344.93352472</v>
      </c>
      <c r="AB590" s="74" t="n">
        <v>4357609.87</v>
      </c>
      <c r="AC590" s="74" t="n">
        <v>1762203.35</v>
      </c>
      <c r="AD590" s="74" t="n">
        <v>1862773.13</v>
      </c>
      <c r="AE590" s="74" t="n">
        <v>1420369.64</v>
      </c>
      <c r="AF590" s="74" t="n">
        <v>621427</v>
      </c>
      <c r="AG590" s="74" t="n">
        <v>0</v>
      </c>
      <c r="AH590" s="74" t="n">
        <v>0</v>
      </c>
      <c r="AI590" s="74" t="n">
        <v>0</v>
      </c>
      <c r="AJ590" s="74" t="n">
        <v>7966360.89</v>
      </c>
      <c r="AK590" s="74" t="n">
        <v>0</v>
      </c>
      <c r="AL590" s="74" t="n">
        <v>10531155.65</v>
      </c>
      <c r="AM590" s="74" t="n">
        <v>4461333.7</v>
      </c>
      <c r="AN590" s="74" t="n">
        <v>3838611.7459</v>
      </c>
      <c r="AO590" s="74" t="n">
        <v>379223.4493</v>
      </c>
      <c r="AP590" s="74" t="n">
        <v>721276.50832472</v>
      </c>
      <c r="AQ590" s="5" t="n">
        <f aca="false" ca="false" dt2D="false" dtr="false" t="normal">COUNTIF(AB590:AM590, "&gt;0")</f>
        <v>8</v>
      </c>
    </row>
    <row outlineLevel="0" r="591">
      <c r="A591" s="67" t="n">
        <f aca="false" ca="false" dt2D="false" dtr="false" t="normal">+A590+1</f>
        <v>577</v>
      </c>
      <c r="B591" s="67" t="n">
        <f aca="false" ca="false" dt2D="false" dtr="false" t="normal">+B590+1</f>
        <v>102</v>
      </c>
      <c r="C591" s="68" t="s">
        <v>122</v>
      </c>
      <c r="D591" s="67" t="s">
        <v>708</v>
      </c>
      <c r="E591" s="69" t="s">
        <v>136</v>
      </c>
      <c r="F591" s="70" t="s">
        <v>58</v>
      </c>
      <c r="G591" s="70" t="n">
        <v>4</v>
      </c>
      <c r="H591" s="70" t="n">
        <v>6</v>
      </c>
      <c r="I591" s="69" t="n">
        <v>4959.9</v>
      </c>
      <c r="J591" s="69" t="n">
        <v>4959.9</v>
      </c>
      <c r="K591" s="69" t="n">
        <v>0</v>
      </c>
      <c r="L591" s="71" t="n">
        <v>203</v>
      </c>
      <c r="M591" s="72" t="n">
        <v>2974303.23</v>
      </c>
      <c r="N591" s="72" t="n"/>
      <c r="O591" s="72" t="n">
        <v>0</v>
      </c>
      <c r="P591" s="72" t="n">
        <v>0</v>
      </c>
      <c r="Q591" s="72" t="n">
        <v>584325.82</v>
      </c>
      <c r="R591" s="72" t="n">
        <v>2389977.41</v>
      </c>
      <c r="S591" s="72" t="n">
        <v>0</v>
      </c>
      <c r="T591" s="69" t="n">
        <v>404.92</v>
      </c>
      <c r="U591" s="69" t="n">
        <v>599.67</v>
      </c>
      <c r="V591" s="70" t="n">
        <v>2027</v>
      </c>
      <c r="W591" s="77" t="n"/>
      <c r="X591" s="74" t="n">
        <f aca="false" ca="false" dt2D="false" dtr="false" t="normal">+(J591*11.55+K591*23.1)*12*0.85</f>
        <v>584325.819</v>
      </c>
      <c r="Y591" s="77" t="e">
        <f aca="false" ca="false" dt2D="false" dtr="false" t="normal">+(J591*11.55+K591*23.1)*12*30-'[4]Приложение №1'!$S$606-'[3]Приложение №1'!$S$252-'[3]Приложение №1'!$S$444</f>
        <v>#REF!</v>
      </c>
      <c r="Z591" s="64" t="n"/>
      <c r="AA591" s="78" t="n">
        <f aca="false" ca="false" dt2D="false" dtr="false" t="normal">SUM(AB591:AP591)</f>
        <v>2974303.23279418</v>
      </c>
      <c r="AB591" s="74" t="n">
        <v>0</v>
      </c>
      <c r="AC591" s="74" t="n">
        <v>0</v>
      </c>
      <c r="AD591" s="74" t="n">
        <v>0</v>
      </c>
      <c r="AE591" s="74" t="n">
        <v>0</v>
      </c>
      <c r="AF591" s="74" t="n">
        <v>2008350.67</v>
      </c>
      <c r="AG591" s="74" t="n">
        <v>0</v>
      </c>
      <c r="AH591" s="74" t="n">
        <v>0</v>
      </c>
      <c r="AI591" s="74" t="n">
        <v>0</v>
      </c>
      <c r="AJ591" s="74" t="n">
        <v>0</v>
      </c>
      <c r="AK591" s="74" t="n">
        <v>0</v>
      </c>
      <c r="AL591" s="74" t="n">
        <v>0</v>
      </c>
      <c r="AM591" s="74" t="n">
        <v>0</v>
      </c>
      <c r="AN591" s="74" t="n">
        <v>892290.969</v>
      </c>
      <c r="AO591" s="74" t="n">
        <v>29743.0323</v>
      </c>
      <c r="AP591" s="74" t="n">
        <v>43918.56149418</v>
      </c>
      <c r="AQ591" s="5" t="n">
        <f aca="false" ca="false" dt2D="false" dtr="false" t="normal">COUNTIF(AB591:AM591, "&gt;0")</f>
        <v>1</v>
      </c>
    </row>
    <row outlineLevel="0" r="592">
      <c r="A592" s="67" t="n">
        <f aca="false" ca="false" dt2D="false" dtr="false" t="normal">+A591+1</f>
        <v>578</v>
      </c>
      <c r="B592" s="67" t="n">
        <f aca="false" ca="false" dt2D="false" dtr="false" t="normal">+B591+1</f>
        <v>103</v>
      </c>
      <c r="C592" s="68" t="s">
        <v>122</v>
      </c>
      <c r="D592" s="67" t="s">
        <v>709</v>
      </c>
      <c r="E592" s="69" t="s">
        <v>199</v>
      </c>
      <c r="F592" s="70" t="s">
        <v>58</v>
      </c>
      <c r="G592" s="70" t="n">
        <v>4</v>
      </c>
      <c r="H592" s="70" t="n">
        <v>4</v>
      </c>
      <c r="I592" s="69" t="n">
        <v>3442.7</v>
      </c>
      <c r="J592" s="69" t="n">
        <v>3442.7</v>
      </c>
      <c r="K592" s="69" t="n">
        <v>0</v>
      </c>
      <c r="L592" s="71" t="n">
        <v>150</v>
      </c>
      <c r="M592" s="72" t="n">
        <v>2064483.91</v>
      </c>
      <c r="N592" s="72" t="n"/>
      <c r="O592" s="72" t="n">
        <v>0</v>
      </c>
      <c r="P592" s="72" t="n">
        <v>0</v>
      </c>
      <c r="Q592" s="72" t="n">
        <v>405584.49</v>
      </c>
      <c r="R592" s="72" t="n">
        <v>1658899.42</v>
      </c>
      <c r="S592" s="72" t="n">
        <v>0</v>
      </c>
      <c r="T592" s="69" t="n">
        <v>404.92</v>
      </c>
      <c r="U592" s="69" t="n">
        <v>599.67</v>
      </c>
      <c r="V592" s="70" t="n">
        <v>2027</v>
      </c>
      <c r="W592" s="77" t="n"/>
      <c r="X592" s="74" t="n">
        <f aca="false" ca="false" dt2D="false" dtr="false" t="normal">+(J592*11.55+K592*23.1)*12*0.85</f>
        <v>405584.48699999996</v>
      </c>
      <c r="Y592" s="77" t="e">
        <f aca="false" ca="false" dt2D="false" dtr="false" t="normal">+(J592*11.55+K592*23.1)*12*30-'[4]Приложение №1'!$S$607-'[3]Приложение №1'!$S$253-'[3]Приложение №1'!$S$445</f>
        <v>#REF!</v>
      </c>
      <c r="Z592" s="64" t="n"/>
      <c r="AA592" s="78" t="n">
        <f aca="false" ca="false" dt2D="false" dtr="false" t="normal">SUM(AB592:AP592)</f>
        <v>2064483.9115150599</v>
      </c>
      <c r="AB592" s="74" t="n">
        <v>0</v>
      </c>
      <c r="AC592" s="74" t="n">
        <v>0</v>
      </c>
      <c r="AD592" s="74" t="n">
        <v>0</v>
      </c>
      <c r="AE592" s="74" t="n">
        <v>0</v>
      </c>
      <c r="AF592" s="74" t="n">
        <v>1394009.73</v>
      </c>
      <c r="AG592" s="74" t="n">
        <v>0</v>
      </c>
      <c r="AH592" s="74" t="n">
        <v>0</v>
      </c>
      <c r="AI592" s="74" t="n">
        <v>0</v>
      </c>
      <c r="AJ592" s="74" t="n">
        <v>0</v>
      </c>
      <c r="AK592" s="74" t="n">
        <v>0</v>
      </c>
      <c r="AL592" s="74" t="n">
        <v>0</v>
      </c>
      <c r="AM592" s="74" t="n">
        <v>0</v>
      </c>
      <c r="AN592" s="74" t="n">
        <v>619345.173</v>
      </c>
      <c r="AO592" s="74" t="n">
        <v>20644.8391</v>
      </c>
      <c r="AP592" s="74" t="n">
        <v>30484.16941506</v>
      </c>
      <c r="AQ592" s="5" t="n">
        <f aca="false" ca="false" dt2D="false" dtr="false" t="normal">COUNTIF(AB592:AM592, "&gt;0")</f>
        <v>1</v>
      </c>
    </row>
    <row customHeight="true" ht="12.75" outlineLevel="0" r="593">
      <c r="A593" s="67" t="n">
        <f aca="false" ca="false" dt2D="false" dtr="false" t="normal">+A592+1</f>
        <v>579</v>
      </c>
      <c r="B593" s="67" t="n">
        <f aca="false" ca="false" dt2D="false" dtr="false" t="normal">+B592+1</f>
        <v>104</v>
      </c>
      <c r="C593" s="68" t="s">
        <v>122</v>
      </c>
      <c r="D593" s="67" t="s">
        <v>710</v>
      </c>
      <c r="E593" s="69" t="s">
        <v>711</v>
      </c>
      <c r="F593" s="70" t="s">
        <v>58</v>
      </c>
      <c r="G593" s="70" t="n">
        <v>7</v>
      </c>
      <c r="H593" s="70" t="n">
        <v>1</v>
      </c>
      <c r="I593" s="69" t="n">
        <v>1782.5</v>
      </c>
      <c r="J593" s="69" t="n">
        <v>1703.8</v>
      </c>
      <c r="K593" s="69" t="n">
        <v>78.7</v>
      </c>
      <c r="L593" s="71" t="n">
        <v>74</v>
      </c>
      <c r="M593" s="72" t="n">
        <v>4271050</v>
      </c>
      <c r="N593" s="72" t="n"/>
      <c r="O593" s="72" t="n">
        <v>0</v>
      </c>
      <c r="P593" s="72" t="n">
        <v>0</v>
      </c>
      <c r="Q593" s="72" t="n">
        <v>1724033.49</v>
      </c>
      <c r="R593" s="72" t="n">
        <v>2547016.51</v>
      </c>
      <c r="S593" s="72" t="n">
        <v>0</v>
      </c>
      <c r="T593" s="69" t="n">
        <v>2251.03</v>
      </c>
      <c r="U593" s="69" t="n">
        <v>2396.1</v>
      </c>
      <c r="V593" s="70" t="n">
        <v>2027</v>
      </c>
      <c r="W593" s="74" t="n">
        <v>1436382.23</v>
      </c>
      <c r="X593" s="74" t="n">
        <f aca="false" ca="false" dt2D="false" dtr="false" t="normal">+(J593*15.35+K593*26.02)*12*0.85</f>
        <v>287651.2608</v>
      </c>
      <c r="Y593" s="74" t="n">
        <f aca="false" ca="false" dt2D="false" dtr="false" t="normal">+(J593*15.35+K593*26.02)*12*30</f>
        <v>10152397.440000001</v>
      </c>
      <c r="Z593" s="64" t="n"/>
      <c r="AA593" s="78" t="n">
        <f aca="false" ca="false" dt2D="false" dtr="false" t="normal">SUM(AB593:AP593)</f>
        <v>4271050.0012</v>
      </c>
      <c r="AB593" s="74" t="n">
        <v>0</v>
      </c>
      <c r="AC593" s="74" t="n">
        <v>0</v>
      </c>
      <c r="AD593" s="74" t="n">
        <v>0</v>
      </c>
      <c r="AE593" s="74" t="n">
        <v>0</v>
      </c>
      <c r="AF593" s="74" t="n">
        <v>0</v>
      </c>
      <c r="AG593" s="74" t="n">
        <v>0</v>
      </c>
      <c r="AH593" s="74" t="n">
        <v>0</v>
      </c>
      <c r="AI593" s="74" t="n">
        <v>4012463.55</v>
      </c>
      <c r="AJ593" s="74" t="n">
        <v>0</v>
      </c>
      <c r="AK593" s="74" t="n">
        <v>0</v>
      </c>
      <c r="AL593" s="74" t="n">
        <v>0</v>
      </c>
      <c r="AM593" s="74" t="n">
        <v>0</v>
      </c>
      <c r="AN593" s="74" t="n">
        <v>128131.5</v>
      </c>
      <c r="AO593" s="74" t="n">
        <v>42710.5</v>
      </c>
      <c r="AP593" s="74" t="n">
        <v>87744.4512</v>
      </c>
      <c r="AQ593" s="5" t="n">
        <f aca="false" ca="false" dt2D="false" dtr="false" t="normal">COUNTIF(AB593:AM593, "&gt;0")</f>
        <v>1</v>
      </c>
    </row>
    <row customHeight="true" ht="12.75" outlineLevel="0" r="594">
      <c r="A594" s="67" t="n">
        <f aca="false" ca="false" dt2D="false" dtr="false" t="normal">+A593+1</f>
        <v>580</v>
      </c>
      <c r="B594" s="67" t="n">
        <f aca="false" ca="false" dt2D="false" dtr="false" t="normal">+B593+1</f>
        <v>105</v>
      </c>
      <c r="C594" s="68" t="s">
        <v>122</v>
      </c>
      <c r="D594" s="67" t="s">
        <v>712</v>
      </c>
      <c r="E594" s="69" t="s">
        <v>199</v>
      </c>
      <c r="F594" s="70" t="s">
        <v>58</v>
      </c>
      <c r="G594" s="70" t="n">
        <v>4</v>
      </c>
      <c r="H594" s="70" t="n">
        <v>4</v>
      </c>
      <c r="I594" s="69" t="n">
        <v>3406.6</v>
      </c>
      <c r="J594" s="69" t="n">
        <v>3406.6</v>
      </c>
      <c r="K594" s="69" t="n">
        <v>0</v>
      </c>
      <c r="L594" s="71" t="n">
        <v>175</v>
      </c>
      <c r="M594" s="72" t="n">
        <v>33062381.57</v>
      </c>
      <c r="N594" s="72" t="n"/>
      <c r="O594" s="72" t="n">
        <v>1540772.62</v>
      </c>
      <c r="P594" s="72" t="n">
        <v>0</v>
      </c>
      <c r="Q594" s="72" t="n">
        <v>401331.55</v>
      </c>
      <c r="R594" s="72" t="n">
        <v>1922455.34</v>
      </c>
      <c r="S594" s="72" t="n">
        <v>29197822.07</v>
      </c>
      <c r="T594" s="69" t="n">
        <v>8478.34</v>
      </c>
      <c r="U594" s="69" t="n">
        <v>9705.39</v>
      </c>
      <c r="V594" s="70" t="n">
        <v>2027</v>
      </c>
      <c r="W594" s="77" t="n"/>
      <c r="X594" s="74" t="n">
        <f aca="false" ca="false" dt2D="false" dtr="false" t="normal">+(J594*11.55+K594*23.1)*12*0.85</f>
        <v>401331.546</v>
      </c>
      <c r="Y594" s="77" t="e">
        <f aca="false" ca="false" dt2D="false" dtr="false" t="normal">+(J594*11.55+K594*23.1)*12*30-'[9]Приложение №1'!$S$96-'[7]Приложение №1'!$S$79</f>
        <v>#REF!</v>
      </c>
      <c r="Z594" s="64" t="n"/>
      <c r="AA594" s="74" t="n">
        <f aca="false" ca="false" dt2D="false" dtr="false" t="normal">SUM(AB594:AP594)</f>
        <v>33062381.5719367</v>
      </c>
      <c r="AB594" s="74" t="n">
        <v>0</v>
      </c>
      <c r="AC594" s="74" t="n">
        <v>3911593.1</v>
      </c>
      <c r="AD594" s="74" t="n">
        <v>4134829.58</v>
      </c>
      <c r="AE594" s="74" t="n">
        <v>3152818.93</v>
      </c>
      <c r="AF594" s="74" t="n">
        <v>0</v>
      </c>
      <c r="AG594" s="74" t="n">
        <v>0</v>
      </c>
      <c r="AH594" s="74" t="n">
        <v>0</v>
      </c>
      <c r="AI594" s="74" t="n">
        <v>0</v>
      </c>
      <c r="AJ594" s="74" t="n">
        <v>17683068.35</v>
      </c>
      <c r="AK594" s="74" t="n">
        <v>0</v>
      </c>
      <c r="AL594" s="74" t="n">
        <v>0</v>
      </c>
      <c r="AM594" s="74" t="n">
        <v>0</v>
      </c>
      <c r="AN594" s="74" t="n">
        <v>3217850.1737</v>
      </c>
      <c r="AO594" s="74" t="n">
        <v>330623.8158</v>
      </c>
      <c r="AP594" s="74" t="n">
        <v>631597.6224367</v>
      </c>
      <c r="AQ594" s="5" t="n">
        <f aca="false" ca="false" dt2D="false" dtr="false" t="normal">COUNTIF(AB594:AM594, "&gt;0")</f>
        <v>4</v>
      </c>
    </row>
    <row customHeight="true" ht="12.75" outlineLevel="0" r="595">
      <c r="A595" s="67" t="n">
        <f aca="false" ca="false" dt2D="false" dtr="false" t="normal">+A594+1</f>
        <v>581</v>
      </c>
      <c r="B595" s="67" t="n">
        <f aca="false" ca="false" dt2D="false" dtr="false" t="normal">+B594+1</f>
        <v>106</v>
      </c>
      <c r="C595" s="68" t="s">
        <v>122</v>
      </c>
      <c r="D595" s="67" t="s">
        <v>713</v>
      </c>
      <c r="E595" s="69" t="s">
        <v>61</v>
      </c>
      <c r="F595" s="70" t="s">
        <v>58</v>
      </c>
      <c r="G595" s="70" t="n">
        <v>9</v>
      </c>
      <c r="H595" s="70" t="n">
        <v>2</v>
      </c>
      <c r="I595" s="69" t="n">
        <v>4412</v>
      </c>
      <c r="J595" s="69" t="n">
        <v>4412</v>
      </c>
      <c r="K595" s="69" t="n">
        <v>0</v>
      </c>
      <c r="L595" s="71" t="n">
        <v>183</v>
      </c>
      <c r="M595" s="72" t="n">
        <v>97085662.93</v>
      </c>
      <c r="N595" s="72" t="n"/>
      <c r="O595" s="72" t="n">
        <v>4547391.65</v>
      </c>
      <c r="P595" s="72" t="n">
        <v>0</v>
      </c>
      <c r="Q595" s="72" t="n">
        <v>690786.84</v>
      </c>
      <c r="R595" s="72" t="n">
        <v>22074770.98</v>
      </c>
      <c r="S595" s="72" t="n">
        <v>69772713.46</v>
      </c>
      <c r="T595" s="69" t="n">
        <v>19105.9</v>
      </c>
      <c r="U595" s="69" t="n">
        <v>22004.91</v>
      </c>
      <c r="V595" s="70" t="n">
        <v>2027</v>
      </c>
      <c r="W595" s="77" t="n"/>
      <c r="X595" s="74" t="n">
        <f aca="false" ca="false" dt2D="false" dtr="false" t="normal">+(J595*15.35+K595*26.02)*12*0.85</f>
        <v>690786.8399999999</v>
      </c>
      <c r="Y595" s="77" t="e">
        <f aca="false" ca="false" dt2D="false" dtr="false" t="normal">+(J595*15.35+K595*26.02)*12*30-'[8]Приложение №3'!$AH$99</f>
        <v>#REF!</v>
      </c>
      <c r="Z595" s="64" t="n"/>
      <c r="AA595" s="74" t="n">
        <f aca="false" ca="false" dt2D="false" dtr="false" t="normal">SUM(AB595:AP595)</f>
        <v>97085662.9314524</v>
      </c>
      <c r="AB595" s="74" t="n">
        <v>10145347.77</v>
      </c>
      <c r="AC595" s="74" t="n">
        <v>6754493.22</v>
      </c>
      <c r="AD595" s="74" t="n">
        <v>4832438.59</v>
      </c>
      <c r="AE595" s="74" t="n">
        <v>3709556.96</v>
      </c>
      <c r="AF595" s="74" t="n">
        <v>1410500.03</v>
      </c>
      <c r="AG595" s="74" t="n">
        <v>0</v>
      </c>
      <c r="AH595" s="74" t="n">
        <v>0</v>
      </c>
      <c r="AI595" s="74" t="n">
        <v>0</v>
      </c>
      <c r="AJ595" s="74" t="n">
        <v>4801092.07</v>
      </c>
      <c r="AK595" s="74" t="n">
        <v>0</v>
      </c>
      <c r="AL595" s="74" t="n">
        <v>41680753.11</v>
      </c>
      <c r="AM595" s="74" t="n">
        <v>10961041.13</v>
      </c>
      <c r="AN595" s="74" t="n">
        <v>9976217.6248</v>
      </c>
      <c r="AO595" s="74" t="n">
        <v>970856.6292</v>
      </c>
      <c r="AP595" s="74" t="n">
        <v>1843365.7974524</v>
      </c>
      <c r="AQ595" s="5" t="n">
        <f aca="false" ca="false" dt2D="false" dtr="false" t="normal">COUNTIF(AB595:AM595, "&gt;0")</f>
        <v>8</v>
      </c>
    </row>
    <row customHeight="true" ht="12.75" outlineLevel="0" r="596">
      <c r="A596" s="67" t="n">
        <f aca="false" ca="false" dt2D="false" dtr="false" t="normal">+A595+1</f>
        <v>582</v>
      </c>
      <c r="B596" s="67" t="n">
        <f aca="false" ca="false" dt2D="false" dtr="false" t="normal">+B595+1</f>
        <v>107</v>
      </c>
      <c r="C596" s="68" t="s">
        <v>122</v>
      </c>
      <c r="D596" s="67" t="s">
        <v>714</v>
      </c>
      <c r="E596" s="69" t="s">
        <v>80</v>
      </c>
      <c r="F596" s="70" t="s">
        <v>362</v>
      </c>
      <c r="G596" s="70" t="n">
        <v>2</v>
      </c>
      <c r="H596" s="70" t="n">
        <v>2</v>
      </c>
      <c r="I596" s="69" t="n">
        <v>638.5</v>
      </c>
      <c r="J596" s="69" t="n">
        <v>638.5</v>
      </c>
      <c r="K596" s="69" t="n">
        <v>0</v>
      </c>
      <c r="L596" s="71" t="n">
        <v>29</v>
      </c>
      <c r="M596" s="72" t="n">
        <v>13671287.47</v>
      </c>
      <c r="N596" s="72" t="n"/>
      <c r="O596" s="72" t="n">
        <v>1352232.55</v>
      </c>
      <c r="P596" s="72" t="n">
        <v>0</v>
      </c>
      <c r="Q596" s="72" t="n">
        <v>53469.27</v>
      </c>
      <c r="R596" s="72" t="n">
        <v>0</v>
      </c>
      <c r="S596" s="72" t="n">
        <v>12265585.65</v>
      </c>
      <c r="T596" s="69" t="n">
        <v>18692.03</v>
      </c>
      <c r="U596" s="69" t="n">
        <v>21411.57</v>
      </c>
      <c r="V596" s="70" t="n">
        <v>2027</v>
      </c>
      <c r="W596" s="77" t="n"/>
      <c r="X596" s="74" t="n">
        <f aca="false" ca="false" dt2D="false" dtr="false" t="normal">+(J596*8.21+K596*22.53)*12*0.85</f>
        <v>53469.26700000001</v>
      </c>
      <c r="Y596" s="77" t="e">
        <f aca="false" ca="false" dt2D="false" dtr="false" t="normal">+(J596*8.21+K596*22.53)*12*10-'[3]Приложение №1'!$S$81</f>
        <v>#REF!</v>
      </c>
      <c r="Z596" s="64" t="n"/>
      <c r="AA596" s="74" t="n">
        <f aca="false" ca="false" dt2D="false" dtr="false" t="normal">SUM(AB596:AP596)</f>
        <v>13671287.466314722</v>
      </c>
      <c r="AB596" s="74" t="n">
        <v>1644706.4</v>
      </c>
      <c r="AC596" s="74" t="n">
        <v>588041.19</v>
      </c>
      <c r="AD596" s="74" t="n">
        <v>226779.26</v>
      </c>
      <c r="AE596" s="74" t="n">
        <v>878023.19</v>
      </c>
      <c r="AF596" s="74" t="n">
        <v>0</v>
      </c>
      <c r="AG596" s="74" t="n">
        <v>0</v>
      </c>
      <c r="AH596" s="74" t="n">
        <v>0</v>
      </c>
      <c r="AI596" s="74" t="n">
        <v>0</v>
      </c>
      <c r="AJ596" s="74" t="n">
        <v>2004949.71</v>
      </c>
      <c r="AK596" s="74" t="n">
        <v>0</v>
      </c>
      <c r="AL596" s="74" t="n">
        <v>3421536.32</v>
      </c>
      <c r="AM596" s="74" t="n">
        <v>3170822.33</v>
      </c>
      <c r="AN596" s="74" t="n">
        <v>1338725.0105</v>
      </c>
      <c r="AO596" s="74" t="n">
        <v>136712.8747</v>
      </c>
      <c r="AP596" s="74" t="n">
        <v>260991.18111472</v>
      </c>
      <c r="AQ596" s="5" t="n">
        <f aca="false" ca="false" dt2D="false" dtr="false" t="normal">COUNTIF(AB596:AM596, "&gt;0")</f>
        <v>7</v>
      </c>
    </row>
    <row outlineLevel="0" r="597">
      <c r="A597" s="67" t="n">
        <f aca="false" ca="false" dt2D="false" dtr="false" t="normal">+A596+1</f>
        <v>583</v>
      </c>
      <c r="B597" s="67" t="n">
        <f aca="false" ca="false" dt2D="false" dtr="false" t="normal">+B596+1</f>
        <v>108</v>
      </c>
      <c r="C597" s="68" t="s">
        <v>122</v>
      </c>
      <c r="D597" s="67" t="s">
        <v>715</v>
      </c>
      <c r="E597" s="69" t="s">
        <v>334</v>
      </c>
      <c r="F597" s="70" t="s">
        <v>58</v>
      </c>
      <c r="G597" s="70" t="n">
        <v>5</v>
      </c>
      <c r="H597" s="70" t="n">
        <v>2</v>
      </c>
      <c r="I597" s="69" t="n">
        <v>2443.9</v>
      </c>
      <c r="J597" s="69" t="n">
        <v>2443.9</v>
      </c>
      <c r="K597" s="69" t="n">
        <v>0</v>
      </c>
      <c r="L597" s="71" t="n">
        <v>97</v>
      </c>
      <c r="M597" s="72" t="n">
        <v>1465533.51</v>
      </c>
      <c r="N597" s="72" t="n"/>
      <c r="O597" s="72" t="n">
        <v>0</v>
      </c>
      <c r="P597" s="72" t="n">
        <v>0</v>
      </c>
      <c r="Q597" s="72" t="n">
        <v>287915.86</v>
      </c>
      <c r="R597" s="72" t="n">
        <v>1177617.65</v>
      </c>
      <c r="S597" s="72" t="n">
        <v>0</v>
      </c>
      <c r="T597" s="69" t="n">
        <v>404.92</v>
      </c>
      <c r="U597" s="69" t="n">
        <v>599.67</v>
      </c>
      <c r="V597" s="70" t="n">
        <v>2027</v>
      </c>
      <c r="W597" s="77" t="n"/>
      <c r="X597" s="74" t="n">
        <f aca="false" ca="false" dt2D="false" dtr="false" t="normal">+(J597*11.55+K597*23.1)*12*0.85</f>
        <v>287915.859</v>
      </c>
      <c r="Y597" s="77" t="e">
        <f aca="false" ca="false" dt2D="false" dtr="false" t="normal">+(J597*11.55+K597*23.1)*12*30-'[1]Приложение №1'!$S$419-'[4]Приложение №1'!$S$90</f>
        <v>#REF!</v>
      </c>
      <c r="Z597" s="64" t="n"/>
      <c r="AA597" s="78" t="n">
        <f aca="false" ca="false" dt2D="false" dtr="false" t="normal">SUM(AB597:AP597)</f>
        <v>1465533.5059086601</v>
      </c>
      <c r="AB597" s="74" t="n">
        <v>0</v>
      </c>
      <c r="AC597" s="74" t="n">
        <v>0</v>
      </c>
      <c r="AD597" s="74" t="n">
        <v>0</v>
      </c>
      <c r="AE597" s="74" t="n">
        <v>0</v>
      </c>
      <c r="AF597" s="74" t="n">
        <v>989578.05</v>
      </c>
      <c r="AG597" s="74" t="n">
        <v>0</v>
      </c>
      <c r="AH597" s="74" t="n">
        <v>0</v>
      </c>
      <c r="AI597" s="74" t="n">
        <v>0</v>
      </c>
      <c r="AJ597" s="74" t="n">
        <v>0</v>
      </c>
      <c r="AK597" s="74" t="n">
        <v>0</v>
      </c>
      <c r="AL597" s="74" t="n">
        <v>0</v>
      </c>
      <c r="AM597" s="74" t="n">
        <v>0</v>
      </c>
      <c r="AN597" s="74" t="n">
        <v>439660.053</v>
      </c>
      <c r="AO597" s="74" t="n">
        <v>14655.3351</v>
      </c>
      <c r="AP597" s="74" t="n">
        <v>21640.06780866</v>
      </c>
      <c r="AQ597" s="5" t="n">
        <f aca="false" ca="false" dt2D="false" dtr="false" t="normal">COUNTIF(AB597:AM597, "&gt;0")</f>
        <v>1</v>
      </c>
    </row>
    <row customHeight="true" ht="12.75" outlineLevel="0" r="598">
      <c r="A598" s="67" t="n">
        <f aca="false" ca="false" dt2D="false" dtr="false" t="normal">+A597+1</f>
        <v>584</v>
      </c>
      <c r="B598" s="67" t="n">
        <f aca="false" ca="false" dt2D="false" dtr="false" t="normal">+B597+1</f>
        <v>109</v>
      </c>
      <c r="C598" s="68" t="s">
        <v>122</v>
      </c>
      <c r="D598" s="67" t="s">
        <v>716</v>
      </c>
      <c r="E598" s="69" t="s">
        <v>141</v>
      </c>
      <c r="F598" s="70" t="s">
        <v>58</v>
      </c>
      <c r="G598" s="70" t="n">
        <v>5</v>
      </c>
      <c r="H598" s="70" t="n">
        <v>4</v>
      </c>
      <c r="I598" s="69" t="n">
        <v>3068</v>
      </c>
      <c r="J598" s="69" t="n">
        <v>2483.8</v>
      </c>
      <c r="K598" s="69" t="n">
        <v>584.2</v>
      </c>
      <c r="L598" s="71" t="n">
        <v>142</v>
      </c>
      <c r="M598" s="72" t="n">
        <v>37785917.52</v>
      </c>
      <c r="N598" s="72" t="n"/>
      <c r="O598" s="72" t="n">
        <v>1762238.68</v>
      </c>
      <c r="P598" s="72" t="n">
        <v>0</v>
      </c>
      <c r="Q598" s="72" t="n">
        <v>430265.68</v>
      </c>
      <c r="R598" s="72" t="n">
        <v>5469784.46</v>
      </c>
      <c r="S598" s="72" t="n">
        <v>30123628.7</v>
      </c>
      <c r="T598" s="69" t="n">
        <v>10694.51</v>
      </c>
      <c r="U598" s="69" t="n">
        <v>12316.14</v>
      </c>
      <c r="V598" s="70" t="n">
        <v>2027</v>
      </c>
      <c r="W598" s="77" t="n"/>
      <c r="X598" s="74" t="n">
        <f aca="false" ca="false" dt2D="false" dtr="false" t="normal">+(J598*11.55+K598*23.1)*12*0.85</f>
        <v>430265.68200000003</v>
      </c>
      <c r="Y598" s="77" t="e">
        <f aca="false" ca="false" dt2D="false" dtr="false" t="normal">+(J598*11.55+K598*23.1)*12*30-'[7]Приложение №1'!$S$89-'[7]Приложение №1'!$S$270-'[7]Приложение №1'!$S$415-'[7]Приложение №1'!$S$622</f>
        <v>#REF!</v>
      </c>
      <c r="Z598" s="64" t="n"/>
      <c r="AA598" s="74" t="n">
        <f aca="false" ca="false" dt2D="false" dtr="false" t="normal">SUM(AB598:AP598)</f>
        <v>37785917.519582726</v>
      </c>
      <c r="AB598" s="74" t="n">
        <v>0</v>
      </c>
      <c r="AC598" s="74" t="n">
        <v>0</v>
      </c>
      <c r="AD598" s="74" t="n">
        <v>0</v>
      </c>
      <c r="AE598" s="74" t="n">
        <v>2839443.58</v>
      </c>
      <c r="AF598" s="74" t="n">
        <v>0</v>
      </c>
      <c r="AG598" s="74" t="n">
        <v>0</v>
      </c>
      <c r="AH598" s="74" t="n">
        <v>0</v>
      </c>
      <c r="AI598" s="74" t="n">
        <v>0</v>
      </c>
      <c r="AJ598" s="74" t="n">
        <v>0</v>
      </c>
      <c r="AK598" s="74" t="n">
        <v>0</v>
      </c>
      <c r="AL598" s="74" t="n">
        <v>21052704.44</v>
      </c>
      <c r="AM598" s="74" t="n">
        <v>8918597.63</v>
      </c>
      <c r="AN598" s="74" t="n">
        <v>3879808.14</v>
      </c>
      <c r="AO598" s="74" t="n">
        <v>377859.1752</v>
      </c>
      <c r="AP598" s="74" t="n">
        <v>717504.55438272</v>
      </c>
      <c r="AQ598" s="5" t="n">
        <f aca="false" ca="false" dt2D="false" dtr="false" t="normal">COUNTIF(AB598:AM598, "&gt;0")</f>
        <v>3</v>
      </c>
    </row>
    <row customHeight="true" ht="12.75" outlineLevel="0" r="599">
      <c r="A599" s="67" t="n">
        <f aca="false" ca="false" dt2D="false" dtr="false" t="normal">+A598+1</f>
        <v>585</v>
      </c>
      <c r="B599" s="67" t="n">
        <f aca="false" ca="false" dt2D="false" dtr="false" t="normal">+B598+1</f>
        <v>110</v>
      </c>
      <c r="C599" s="68" t="s">
        <v>122</v>
      </c>
      <c r="D599" s="67" t="s">
        <v>717</v>
      </c>
      <c r="E599" s="69" t="s">
        <v>136</v>
      </c>
      <c r="F599" s="70" t="s">
        <v>58</v>
      </c>
      <c r="G599" s="70" t="n">
        <v>4</v>
      </c>
      <c r="H599" s="70" t="n">
        <v>4</v>
      </c>
      <c r="I599" s="69" t="n">
        <v>2799.6</v>
      </c>
      <c r="J599" s="69" t="n">
        <v>1950.2</v>
      </c>
      <c r="K599" s="69" t="n">
        <v>849.4</v>
      </c>
      <c r="L599" s="71" t="n">
        <v>97</v>
      </c>
      <c r="M599" s="72" t="n">
        <v>49228558.36</v>
      </c>
      <c r="N599" s="72" t="n"/>
      <c r="O599" s="72" t="n">
        <v>2302058.7</v>
      </c>
      <c r="P599" s="72" t="n">
        <v>0</v>
      </c>
      <c r="Q599" s="72" t="n">
        <v>429888.69</v>
      </c>
      <c r="R599" s="72" t="n">
        <v>10597965.4</v>
      </c>
      <c r="S599" s="72" t="n">
        <v>35898645.57</v>
      </c>
      <c r="T599" s="69" t="n">
        <v>15340.37</v>
      </c>
      <c r="U599" s="69" t="n">
        <v>17584.14</v>
      </c>
      <c r="V599" s="70" t="n">
        <v>2027</v>
      </c>
      <c r="W599" s="77" t="n"/>
      <c r="X599" s="74" t="n">
        <f aca="false" ca="false" dt2D="false" dtr="false" t="normal">+(J599*11.55+K599*23.1)*12*0.85</f>
        <v>429888.68999999994</v>
      </c>
      <c r="Y599" s="77" t="e">
        <f aca="false" ca="false" dt2D="false" dtr="false" t="normal">+(J599*11.55+K599*23.1)*12*30-'[9]Приложение №1'!$S$414-'[7]Приложение №1'!$S$94</f>
        <v>#REF!</v>
      </c>
      <c r="Z599" s="64" t="n"/>
      <c r="AA599" s="74" t="n">
        <f aca="false" ca="false" dt2D="false" dtr="false" t="normal">SUM(AB599:AP599)</f>
        <v>49228558.35744833</v>
      </c>
      <c r="AB599" s="74" t="n">
        <v>0</v>
      </c>
      <c r="AC599" s="74" t="n">
        <v>3214611.65</v>
      </c>
      <c r="AD599" s="74" t="n">
        <v>3398071.07</v>
      </c>
      <c r="AE599" s="74" t="n">
        <v>2591038.54</v>
      </c>
      <c r="AF599" s="74" t="n">
        <v>0</v>
      </c>
      <c r="AG599" s="74" t="n">
        <v>0</v>
      </c>
      <c r="AH599" s="74" t="n">
        <v>0</v>
      </c>
      <c r="AI599" s="74" t="n">
        <v>0</v>
      </c>
      <c r="AJ599" s="74" t="n">
        <v>14532236.88</v>
      </c>
      <c r="AK599" s="74" t="n">
        <v>0</v>
      </c>
      <c r="AL599" s="74" t="n">
        <v>19210935.91</v>
      </c>
      <c r="AM599" s="74" t="n">
        <v>0</v>
      </c>
      <c r="AN599" s="74" t="n">
        <v>4850217.1334</v>
      </c>
      <c r="AO599" s="74" t="n">
        <v>492285.5835</v>
      </c>
      <c r="AP599" s="74" t="n">
        <v>939161.59054834</v>
      </c>
      <c r="AQ599" s="5" t="n">
        <f aca="false" ca="false" dt2D="false" dtr="false" t="normal">COUNTIF(AB599:AM599, "&gt;0")</f>
        <v>5</v>
      </c>
    </row>
    <row customHeight="true" ht="12.75" outlineLevel="0" r="600">
      <c r="A600" s="67" t="n">
        <f aca="false" ca="false" dt2D="false" dtr="false" t="normal">+A599+1</f>
        <v>586</v>
      </c>
      <c r="B600" s="67" t="n">
        <f aca="false" ca="false" dt2D="false" dtr="false" t="normal">+B599+1</f>
        <v>111</v>
      </c>
      <c r="C600" s="68" t="s">
        <v>122</v>
      </c>
      <c r="D600" s="67" t="s">
        <v>718</v>
      </c>
      <c r="E600" s="69" t="s">
        <v>199</v>
      </c>
      <c r="F600" s="70" t="s">
        <v>58</v>
      </c>
      <c r="G600" s="70" t="n">
        <v>4</v>
      </c>
      <c r="H600" s="70" t="n">
        <v>6</v>
      </c>
      <c r="I600" s="69" t="n">
        <v>4929</v>
      </c>
      <c r="J600" s="69" t="n">
        <v>4929</v>
      </c>
      <c r="K600" s="69" t="n">
        <v>0</v>
      </c>
      <c r="L600" s="71" t="n">
        <v>214</v>
      </c>
      <c r="M600" s="72" t="n">
        <v>55285832.75</v>
      </c>
      <c r="N600" s="72" t="n"/>
      <c r="O600" s="72" t="n">
        <v>1508317.73</v>
      </c>
      <c r="P600" s="72" t="n">
        <v>0</v>
      </c>
      <c r="Q600" s="72" t="n">
        <v>2898513.58</v>
      </c>
      <c r="R600" s="72" t="n">
        <v>20494782</v>
      </c>
      <c r="S600" s="72" t="n">
        <v>30384219.45</v>
      </c>
      <c r="T600" s="69" t="n">
        <v>9769</v>
      </c>
      <c r="U600" s="69" t="n">
        <v>11216.44</v>
      </c>
      <c r="V600" s="70" t="n">
        <v>2027</v>
      </c>
      <c r="W600" s="74" t="n">
        <v>2317828.09</v>
      </c>
      <c r="X600" s="74" t="n">
        <f aca="false" ca="false" dt2D="false" dtr="false" t="normal">+(J600*11.55+K600*23.1)*12*0.85</f>
        <v>580685.49</v>
      </c>
      <c r="Y600" s="74" t="n">
        <f aca="false" ca="false" dt2D="false" dtr="false" t="normal">+(J600*11.55+K600*23.1)*12*30</f>
        <v>20494782</v>
      </c>
      <c r="Z600" s="64" t="n"/>
      <c r="AA600" s="75" t="n">
        <f aca="false" ca="false" dt2D="false" dtr="false" t="normal">SUM(AB600:AP600)</f>
        <v>55285832.75434697</v>
      </c>
      <c r="AB600" s="74" t="n">
        <v>0</v>
      </c>
      <c r="AC600" s="74" t="n">
        <v>0</v>
      </c>
      <c r="AD600" s="74" t="n">
        <v>0</v>
      </c>
      <c r="AE600" s="74" t="n">
        <v>0</v>
      </c>
      <c r="AF600" s="74" t="n">
        <v>0</v>
      </c>
      <c r="AG600" s="74" t="n">
        <v>0</v>
      </c>
      <c r="AH600" s="74" t="n">
        <v>0</v>
      </c>
      <c r="AI600" s="74" t="n">
        <v>0</v>
      </c>
      <c r="AJ600" s="74" t="n">
        <v>0</v>
      </c>
      <c r="AK600" s="74" t="n">
        <v>0</v>
      </c>
      <c r="AL600" s="74" t="n">
        <v>33822940.09</v>
      </c>
      <c r="AM600" s="74" t="n">
        <v>14328477.09</v>
      </c>
      <c r="AN600" s="74" t="n">
        <v>5528583.276</v>
      </c>
      <c r="AO600" s="74" t="n">
        <v>552858.3276</v>
      </c>
      <c r="AP600" s="74" t="n">
        <v>1052973.97074696</v>
      </c>
      <c r="AQ600" s="5" t="n">
        <f aca="false" ca="false" dt2D="false" dtr="false" t="normal">COUNTIF(AB600:AM600, "&gt;0")</f>
        <v>2</v>
      </c>
    </row>
    <row customHeight="true" ht="12.75" outlineLevel="0" r="601">
      <c r="A601" s="67" t="n">
        <f aca="false" ca="false" dt2D="false" dtr="false" t="normal">+A600+1</f>
        <v>587</v>
      </c>
      <c r="B601" s="67" t="n">
        <f aca="false" ca="false" dt2D="false" dtr="false" t="normal">+B600+1</f>
        <v>112</v>
      </c>
      <c r="C601" s="68" t="s">
        <v>122</v>
      </c>
      <c r="D601" s="67" t="s">
        <v>719</v>
      </c>
      <c r="E601" s="69" t="s">
        <v>139</v>
      </c>
      <c r="F601" s="70" t="s">
        <v>58</v>
      </c>
      <c r="G601" s="70" t="n">
        <v>4</v>
      </c>
      <c r="H601" s="70" t="n">
        <v>6</v>
      </c>
      <c r="I601" s="69" t="n">
        <v>4998.8</v>
      </c>
      <c r="J601" s="69" t="n">
        <v>4928.1</v>
      </c>
      <c r="K601" s="69" t="n">
        <v>70.6999999999998</v>
      </c>
      <c r="L601" s="71" t="n">
        <v>234</v>
      </c>
      <c r="M601" s="72" t="n">
        <v>85530217.82</v>
      </c>
      <c r="N601" s="72" t="n"/>
      <c r="O601" s="72" t="n">
        <v>4006681.06</v>
      </c>
      <c r="P601" s="72" t="n">
        <v>0</v>
      </c>
      <c r="Q601" s="72" t="n">
        <v>597237.8</v>
      </c>
      <c r="R601" s="72" t="n">
        <v>14337819.08</v>
      </c>
      <c r="S601" s="72" t="n">
        <v>66588479.88</v>
      </c>
      <c r="T601" s="69" t="n">
        <v>14959.83</v>
      </c>
      <c r="U601" s="69" t="n">
        <v>17110.15</v>
      </c>
      <c r="V601" s="70" t="n">
        <v>2027</v>
      </c>
      <c r="W601" s="77" t="n"/>
      <c r="X601" s="74" t="n">
        <f aca="false" ca="false" dt2D="false" dtr="false" t="normal">+(J601*11.55+K601*23.1)*12*0.85</f>
        <v>597237.795</v>
      </c>
      <c r="Y601" s="77" t="e">
        <f aca="false" ca="false" dt2D="false" dtr="false" t="normal">+(J601*11.55+K601*23.1)*12*30-'[9]Приложение №1'!$S$98-'[9]Приложение №1'!$S$236-'[7]Приложение №1'!$S$95-'[7]Приложение №1'!$S$629</f>
        <v>#REF!</v>
      </c>
      <c r="Z601" s="64" t="n"/>
      <c r="AA601" s="74" t="n">
        <f aca="false" ca="false" dt2D="false" dtr="false" t="normal">SUM(AB601:AP601)</f>
        <v>85530217.81949542</v>
      </c>
      <c r="AB601" s="74" t="n">
        <v>0</v>
      </c>
      <c r="AC601" s="74" t="n">
        <v>0</v>
      </c>
      <c r="AD601" s="74" t="n">
        <v>0</v>
      </c>
      <c r="AE601" s="74" t="n">
        <v>0</v>
      </c>
      <c r="AF601" s="74" t="n">
        <v>0</v>
      </c>
      <c r="AG601" s="74" t="n">
        <v>0</v>
      </c>
      <c r="AH601" s="74" t="n">
        <v>0</v>
      </c>
      <c r="AI601" s="74" t="n">
        <v>0</v>
      </c>
      <c r="AJ601" s="74" t="n">
        <v>25947901.74</v>
      </c>
      <c r="AK601" s="74" t="n">
        <v>0</v>
      </c>
      <c r="AL601" s="74" t="n">
        <v>34301909.7</v>
      </c>
      <c r="AM601" s="74" t="n">
        <v>14531383.91</v>
      </c>
      <c r="AN601" s="74" t="n">
        <v>8258407.0065</v>
      </c>
      <c r="AO601" s="74" t="n">
        <v>855302.1782</v>
      </c>
      <c r="AP601" s="74" t="n">
        <v>1635313.28479542</v>
      </c>
      <c r="AQ601" s="5" t="n">
        <f aca="false" ca="false" dt2D="false" dtr="false" t="normal">COUNTIF(AB601:AM601, "&gt;0")</f>
        <v>3</v>
      </c>
    </row>
    <row customHeight="true" ht="12.75" outlineLevel="0" r="602">
      <c r="A602" s="67" t="n">
        <f aca="false" ca="false" dt2D="false" dtr="false" t="normal">+A601+1</f>
        <v>588</v>
      </c>
      <c r="B602" s="67" t="n">
        <f aca="false" ca="false" dt2D="false" dtr="false" t="normal">+B601+1</f>
        <v>113</v>
      </c>
      <c r="C602" s="68" t="s">
        <v>122</v>
      </c>
      <c r="D602" s="67" t="s">
        <v>720</v>
      </c>
      <c r="E602" s="69" t="s">
        <v>136</v>
      </c>
      <c r="F602" s="70" t="s">
        <v>58</v>
      </c>
      <c r="G602" s="70" t="n">
        <v>4</v>
      </c>
      <c r="H602" s="70" t="n">
        <v>4</v>
      </c>
      <c r="I602" s="69" t="n">
        <v>3459.2</v>
      </c>
      <c r="J602" s="69" t="n">
        <v>3459.2</v>
      </c>
      <c r="K602" s="69" t="n">
        <v>0</v>
      </c>
      <c r="L602" s="71" t="n">
        <v>162</v>
      </c>
      <c r="M602" s="72" t="n">
        <v>40874287.71</v>
      </c>
      <c r="N602" s="72" t="n"/>
      <c r="O602" s="72" t="n">
        <v>1909004</v>
      </c>
      <c r="P602" s="72" t="n">
        <v>0</v>
      </c>
      <c r="Q602" s="72" t="n">
        <v>407528.35</v>
      </c>
      <c r="R602" s="72" t="n">
        <v>5548201.42</v>
      </c>
      <c r="S602" s="72" t="n">
        <v>33009553.95</v>
      </c>
      <c r="T602" s="69" t="n">
        <v>10173.92</v>
      </c>
      <c r="U602" s="69" t="n">
        <v>11816.11</v>
      </c>
      <c r="V602" s="70" t="n">
        <v>2027</v>
      </c>
      <c r="W602" s="77" t="n"/>
      <c r="X602" s="74" t="n">
        <f aca="false" ca="false" dt2D="false" dtr="false" t="normal">+(J602*11.55+K602*23.1)*12*0.85</f>
        <v>407528.352</v>
      </c>
      <c r="Y602" s="77" t="e">
        <f aca="false" ca="false" dt2D="false" dtr="false" t="normal">+(J602*11.55+K602*23.1)*12*30-'[7]Приложение №1'!$S$274-'[6]Приложение №1'!$S$468</f>
        <v>#REF!</v>
      </c>
      <c r="Z602" s="64" t="n"/>
      <c r="AA602" s="75" t="n">
        <f aca="false" ca="false" dt2D="false" dtr="false" t="normal">SUM(AB602:AP602)</f>
        <v>40874287.71401586</v>
      </c>
      <c r="AB602" s="74" t="n">
        <v>0</v>
      </c>
      <c r="AC602" s="74" t="n">
        <v>0</v>
      </c>
      <c r="AD602" s="74" t="n">
        <v>0</v>
      </c>
      <c r="AE602" s="74" t="n">
        <v>0</v>
      </c>
      <c r="AF602" s="74" t="n">
        <v>1400690.87</v>
      </c>
      <c r="AG602" s="74" t="n">
        <v>0</v>
      </c>
      <c r="AH602" s="74" t="n">
        <v>0</v>
      </c>
      <c r="AI602" s="74" t="n">
        <v>0</v>
      </c>
      <c r="AJ602" s="74" t="n">
        <v>0</v>
      </c>
      <c r="AK602" s="74" t="n">
        <v>0</v>
      </c>
      <c r="AL602" s="74" t="n">
        <v>23737130.12</v>
      </c>
      <c r="AM602" s="74" t="n">
        <v>10055806.04</v>
      </c>
      <c r="AN602" s="74" t="n">
        <v>4502304.463</v>
      </c>
      <c r="AO602" s="74" t="n">
        <v>408742.8771</v>
      </c>
      <c r="AP602" s="74" t="n">
        <v>769613.34391586</v>
      </c>
      <c r="AQ602" s="5" t="n">
        <f aca="false" ca="false" dt2D="false" dtr="false" t="normal">COUNTIF(AB602:AM602, "&gt;0")</f>
        <v>3</v>
      </c>
    </row>
    <row customHeight="true" ht="12.75" outlineLevel="0" r="603">
      <c r="A603" s="67" t="n">
        <f aca="false" ca="false" dt2D="false" dtr="false" t="normal">+A602+1</f>
        <v>589</v>
      </c>
      <c r="B603" s="67" t="n">
        <f aca="false" ca="false" dt2D="false" dtr="false" t="normal">+B602+1</f>
        <v>114</v>
      </c>
      <c r="C603" s="68" t="s">
        <v>122</v>
      </c>
      <c r="D603" s="67" t="s">
        <v>721</v>
      </c>
      <c r="E603" s="69" t="s">
        <v>136</v>
      </c>
      <c r="F603" s="70" t="s">
        <v>58</v>
      </c>
      <c r="G603" s="70" t="n">
        <v>4</v>
      </c>
      <c r="H603" s="70" t="n">
        <v>4</v>
      </c>
      <c r="I603" s="69" t="n">
        <v>3446.2</v>
      </c>
      <c r="J603" s="69" t="n">
        <v>3446.2</v>
      </c>
      <c r="K603" s="69" t="n">
        <v>0</v>
      </c>
      <c r="L603" s="71" t="n">
        <v>128</v>
      </c>
      <c r="M603" s="72" t="n">
        <v>42801252.61</v>
      </c>
      <c r="N603" s="72" t="n"/>
      <c r="O603" s="72" t="n">
        <v>1999980.08</v>
      </c>
      <c r="P603" s="72" t="n">
        <v>0</v>
      </c>
      <c r="Q603" s="72" t="n">
        <v>405996.82</v>
      </c>
      <c r="R603" s="72" t="n">
        <v>13128934.11</v>
      </c>
      <c r="S603" s="72" t="n">
        <v>27266341.6</v>
      </c>
      <c r="T603" s="69" t="n">
        <v>10937.19</v>
      </c>
      <c r="U603" s="69" t="n">
        <v>12419.84</v>
      </c>
      <c r="V603" s="70" t="n">
        <v>2027</v>
      </c>
      <c r="W603" s="77" t="n"/>
      <c r="X603" s="74" t="n">
        <f aca="false" ca="false" dt2D="false" dtr="false" t="normal">+(J603*11.55+K603*23.1)*12*0.85</f>
        <v>405996.822</v>
      </c>
      <c r="Y603" s="77" t="e">
        <f aca="false" ca="false" dt2D="false" dtr="false" t="normal">+(J603*11.55+K603*23.1)*12*30-'[9]Приложение №1'!$S$99-'[7]Приложение №1'!$S$419</f>
        <v>#REF!</v>
      </c>
      <c r="Z603" s="64" t="n"/>
      <c r="AA603" s="74" t="n">
        <f aca="false" ca="false" dt2D="false" dtr="false" t="normal">SUM(AB603:AP603)</f>
        <v>42801252.6098637</v>
      </c>
      <c r="AB603" s="74" t="n">
        <v>9785101.41</v>
      </c>
      <c r="AC603" s="74" t="n">
        <v>0</v>
      </c>
      <c r="AD603" s="74" t="n">
        <v>0</v>
      </c>
      <c r="AE603" s="74" t="n">
        <v>0</v>
      </c>
      <c r="AF603" s="74" t="n">
        <v>0</v>
      </c>
      <c r="AG603" s="74" t="n">
        <v>0</v>
      </c>
      <c r="AH603" s="74" t="n">
        <v>0</v>
      </c>
      <c r="AI603" s="74" t="n">
        <v>0</v>
      </c>
      <c r="AJ603" s="74" t="n">
        <v>17888625.06</v>
      </c>
      <c r="AK603" s="74" t="n">
        <v>0</v>
      </c>
      <c r="AL603" s="74" t="n">
        <v>0</v>
      </c>
      <c r="AM603" s="74" t="n">
        <v>10018015.37</v>
      </c>
      <c r="AN603" s="74" t="n">
        <v>3857256.1884</v>
      </c>
      <c r="AO603" s="74" t="n">
        <v>428012.5261</v>
      </c>
      <c r="AP603" s="74" t="n">
        <v>824242.0553637</v>
      </c>
      <c r="AQ603" s="5" t="n">
        <f aca="false" ca="false" dt2D="false" dtr="false" t="normal">COUNTIF(AB603:AM603, "&gt;0")</f>
        <v>3</v>
      </c>
    </row>
    <row customHeight="true" ht="12.75" outlineLevel="0" r="604">
      <c r="A604" s="67" t="n">
        <f aca="false" ca="false" dt2D="false" dtr="false" t="normal">+A603+1</f>
        <v>590</v>
      </c>
      <c r="B604" s="67" t="n">
        <f aca="false" ca="false" dt2D="false" dtr="false" t="normal">+B603+1</f>
        <v>115</v>
      </c>
      <c r="C604" s="68" t="s">
        <v>122</v>
      </c>
      <c r="D604" s="67" t="s">
        <v>722</v>
      </c>
      <c r="E604" s="69" t="s">
        <v>61</v>
      </c>
      <c r="F604" s="70" t="s">
        <v>58</v>
      </c>
      <c r="G604" s="70" t="n">
        <v>4</v>
      </c>
      <c r="H604" s="70" t="n">
        <v>2</v>
      </c>
      <c r="I604" s="69" t="n">
        <v>1991.8</v>
      </c>
      <c r="J604" s="69" t="n">
        <v>1991.8</v>
      </c>
      <c r="K604" s="69" t="n">
        <v>0</v>
      </c>
      <c r="L604" s="71" t="n">
        <v>73</v>
      </c>
      <c r="M604" s="72" t="n">
        <v>49217258.5</v>
      </c>
      <c r="N604" s="72" t="n"/>
      <c r="O604" s="72" t="n">
        <v>1858602.98</v>
      </c>
      <c r="P604" s="72" t="n">
        <v>0</v>
      </c>
      <c r="Q604" s="72" t="n">
        <v>1602806.99</v>
      </c>
      <c r="R604" s="72" t="n">
        <v>8281904.4</v>
      </c>
      <c r="S604" s="72" t="n">
        <v>37473944.14</v>
      </c>
      <c r="T604" s="69" t="n">
        <v>21491.65</v>
      </c>
      <c r="U604" s="69" t="n">
        <v>24709.94</v>
      </c>
      <c r="V604" s="70" t="n">
        <v>2027</v>
      </c>
      <c r="W604" s="74" t="n">
        <v>1368153.03</v>
      </c>
      <c r="X604" s="74" t="n">
        <f aca="false" ca="false" dt2D="false" dtr="false" t="normal">+(J604*11.55+K604*23.1)*12*0.85</f>
        <v>234653.95799999998</v>
      </c>
      <c r="Y604" s="74" t="n">
        <f aca="false" ca="false" dt2D="false" dtr="false" t="normal">+(J604*11.55+K604*23.1)*12*30</f>
        <v>8281904.399999999</v>
      </c>
      <c r="Z604" s="64" t="n"/>
      <c r="AA604" s="74" t="n">
        <f aca="false" ca="false" dt2D="false" dtr="false" t="normal">SUM(AB604:AP604)</f>
        <v>49217258.49994112</v>
      </c>
      <c r="AB604" s="74" t="n">
        <v>5655494.45</v>
      </c>
      <c r="AC604" s="74" t="n">
        <v>2287063.69</v>
      </c>
      <c r="AD604" s="74" t="n">
        <v>2417587.49</v>
      </c>
      <c r="AE604" s="74" t="n">
        <v>1843417.12</v>
      </c>
      <c r="AF604" s="74" t="n">
        <v>806514.82</v>
      </c>
      <c r="AG604" s="74" t="n">
        <v>0</v>
      </c>
      <c r="AH604" s="74" t="n">
        <v>0</v>
      </c>
      <c r="AI604" s="74" t="n">
        <v>0</v>
      </c>
      <c r="AJ604" s="74" t="n">
        <v>10339087.52</v>
      </c>
      <c r="AK604" s="74" t="n">
        <v>0</v>
      </c>
      <c r="AL604" s="74" t="n">
        <v>13667789.02</v>
      </c>
      <c r="AM604" s="74" t="n">
        <v>5790111.72</v>
      </c>
      <c r="AN604" s="74" t="n">
        <v>4981916.2542</v>
      </c>
      <c r="AO604" s="74" t="n">
        <v>492172.585</v>
      </c>
      <c r="AP604" s="74" t="n">
        <v>936103.83074112</v>
      </c>
      <c r="AQ604" s="5" t="n">
        <f aca="false" ca="false" dt2D="false" dtr="false" t="normal">COUNTIF(AB604:AM604, "&gt;0")</f>
        <v>8</v>
      </c>
    </row>
    <row customHeight="true" ht="12.75" outlineLevel="0" r="605">
      <c r="A605" s="67" t="n">
        <f aca="false" ca="false" dt2D="false" dtr="false" t="normal">+A604+1</f>
        <v>591</v>
      </c>
      <c r="B605" s="67" t="n">
        <f aca="false" ca="false" dt2D="false" dtr="false" t="normal">+B604+1</f>
        <v>116</v>
      </c>
      <c r="C605" s="68" t="s">
        <v>122</v>
      </c>
      <c r="D605" s="67" t="s">
        <v>723</v>
      </c>
      <c r="E605" s="69" t="s">
        <v>171</v>
      </c>
      <c r="F605" s="70" t="s">
        <v>58</v>
      </c>
      <c r="G605" s="70" t="n">
        <v>4</v>
      </c>
      <c r="H605" s="70" t="n">
        <v>4</v>
      </c>
      <c r="I605" s="69" t="n">
        <v>2717</v>
      </c>
      <c r="J605" s="69" t="n">
        <v>2717</v>
      </c>
      <c r="K605" s="69" t="n">
        <v>0</v>
      </c>
      <c r="L605" s="71" t="n">
        <v>139</v>
      </c>
      <c r="M605" s="72" t="n">
        <v>67136906.98</v>
      </c>
      <c r="N605" s="72" t="n"/>
      <c r="O605" s="72" t="n">
        <v>2596217.42</v>
      </c>
      <c r="P605" s="72" t="n">
        <v>0</v>
      </c>
      <c r="Q605" s="72" t="n">
        <v>841791.57</v>
      </c>
      <c r="R605" s="72" t="n">
        <v>11297286</v>
      </c>
      <c r="S605" s="72" t="n">
        <v>52401611.99</v>
      </c>
      <c r="T605" s="69" t="n">
        <v>21491.65</v>
      </c>
      <c r="U605" s="69" t="n">
        <v>24709.94</v>
      </c>
      <c r="V605" s="70" t="n">
        <v>2027</v>
      </c>
      <c r="W605" s="74" t="n">
        <v>521701.8</v>
      </c>
      <c r="X605" s="74" t="n">
        <f aca="false" ca="false" dt2D="false" dtr="false" t="normal">+(J605*11.55+K605*23.1)*12*0.85</f>
        <v>320089.77</v>
      </c>
      <c r="Y605" s="74" t="n">
        <f aca="false" ca="false" dt2D="false" dtr="false" t="normal">+(J605*11.55+K605*23.1)*12*30</f>
        <v>11297286</v>
      </c>
      <c r="Z605" s="64" t="n"/>
      <c r="AA605" s="75" t="n">
        <f aca="false" ca="false" dt2D="false" dtr="false" t="normal">SUM(AB605:AP605)</f>
        <v>67136906.9795345</v>
      </c>
      <c r="AB605" s="74" t="n">
        <v>7714619.15</v>
      </c>
      <c r="AC605" s="74" t="n">
        <v>3119767.06</v>
      </c>
      <c r="AD605" s="74" t="n">
        <v>3297813.64</v>
      </c>
      <c r="AE605" s="74" t="n">
        <v>2514591.98</v>
      </c>
      <c r="AF605" s="74" t="n">
        <v>1100161.05</v>
      </c>
      <c r="AG605" s="74" t="n">
        <v>0</v>
      </c>
      <c r="AH605" s="74" t="n">
        <v>0</v>
      </c>
      <c r="AI605" s="74" t="n">
        <v>0</v>
      </c>
      <c r="AJ605" s="74" t="n">
        <v>14103474.64</v>
      </c>
      <c r="AK605" s="74" t="n">
        <v>0</v>
      </c>
      <c r="AL605" s="74" t="n">
        <v>18644132.32</v>
      </c>
      <c r="AM605" s="74" t="n">
        <v>7898249.6</v>
      </c>
      <c r="AN605" s="74" t="n">
        <v>6795795.9927</v>
      </c>
      <c r="AO605" s="74" t="n">
        <v>671369.0698</v>
      </c>
      <c r="AP605" s="74" t="n">
        <v>1276932.4770345</v>
      </c>
      <c r="AQ605" s="5" t="n">
        <f aca="false" ca="false" dt2D="false" dtr="false" t="normal">COUNTIF(AB605:AM605, "&gt;0")</f>
        <v>8</v>
      </c>
    </row>
    <row customHeight="true" ht="12.75" outlineLevel="0" r="606">
      <c r="A606" s="67" t="n">
        <f aca="false" ca="false" dt2D="false" dtr="false" t="normal">+A605+1</f>
        <v>592</v>
      </c>
      <c r="B606" s="67" t="n">
        <f aca="false" ca="false" dt2D="false" dtr="false" t="normal">+B605+1</f>
        <v>117</v>
      </c>
      <c r="C606" s="68" t="s">
        <v>122</v>
      </c>
      <c r="D606" s="67" t="s">
        <v>724</v>
      </c>
      <c r="E606" s="69" t="s">
        <v>139</v>
      </c>
      <c r="F606" s="70" t="s">
        <v>58</v>
      </c>
      <c r="G606" s="70" t="n">
        <v>5</v>
      </c>
      <c r="H606" s="70" t="n">
        <v>4</v>
      </c>
      <c r="I606" s="69" t="n">
        <v>3698.5</v>
      </c>
      <c r="J606" s="69" t="n">
        <v>3331.4</v>
      </c>
      <c r="K606" s="69" t="n">
        <v>142.2</v>
      </c>
      <c r="L606" s="71" t="n">
        <v>143</v>
      </c>
      <c r="M606" s="72" t="n">
        <v>4579490.03</v>
      </c>
      <c r="N606" s="72" t="n"/>
      <c r="O606" s="72" t="n">
        <v>195940.38</v>
      </c>
      <c r="P606" s="72" t="n">
        <v>0</v>
      </c>
      <c r="Q606" s="72" t="n">
        <v>425977.4</v>
      </c>
      <c r="R606" s="72" t="n">
        <v>1575037.28</v>
      </c>
      <c r="S606" s="72" t="n">
        <v>2382534.97</v>
      </c>
      <c r="T606" s="69" t="n">
        <v>1148.24</v>
      </c>
      <c r="U606" s="69" t="n">
        <v>1318.37</v>
      </c>
      <c r="V606" s="70" t="n">
        <v>2027</v>
      </c>
      <c r="W606" s="77" t="n"/>
      <c r="X606" s="74" t="n">
        <f aca="false" ca="false" dt2D="false" dtr="false" t="normal">+(J606*11.55+K606*23.1)*12*0.85</f>
        <v>425977.39800000004</v>
      </c>
      <c r="Y606" s="77" t="e">
        <f aca="false" ca="false" dt2D="false" dtr="false" t="normal">+(J606*11.55+K606*23.1)*12*30-'[9]Приложение №1'!$S$238-'[9]Приложение №1'!$S$423-'[7]Приложение №1'!$S$277-'[7]Приложение №1'!$S$639</f>
        <v>#REF!</v>
      </c>
      <c r="Z606" s="64" t="n"/>
      <c r="AA606" s="74" t="n">
        <f aca="false" ca="false" dt2D="false" dtr="false" t="normal">SUM(AB606:AP606)</f>
        <v>4579490.03041138</v>
      </c>
      <c r="AB606" s="74" t="n">
        <v>0</v>
      </c>
      <c r="AC606" s="74" t="n">
        <v>3988525.16</v>
      </c>
      <c r="AD606" s="74" t="n">
        <v>0</v>
      </c>
      <c r="AE606" s="74" t="n">
        <v>0</v>
      </c>
      <c r="AF606" s="74" t="n">
        <v>0</v>
      </c>
      <c r="AG606" s="74" t="n">
        <v>0</v>
      </c>
      <c r="AH606" s="74" t="n">
        <v>0</v>
      </c>
      <c r="AI606" s="74" t="n">
        <v>0</v>
      </c>
      <c r="AJ606" s="74" t="n">
        <v>0</v>
      </c>
      <c r="AK606" s="74" t="n">
        <v>0</v>
      </c>
      <c r="AL606" s="74" t="n">
        <v>0</v>
      </c>
      <c r="AM606" s="74" t="n">
        <v>0</v>
      </c>
      <c r="AN606" s="74" t="n">
        <v>457949.003</v>
      </c>
      <c r="AO606" s="74" t="n">
        <v>45794.9003</v>
      </c>
      <c r="AP606" s="74" t="n">
        <v>87220.96711138</v>
      </c>
      <c r="AQ606" s="5" t="n">
        <f aca="false" ca="false" dt2D="false" dtr="false" t="normal">COUNTIF(AB606:AM606, "&gt;0")</f>
        <v>1</v>
      </c>
    </row>
    <row customHeight="true" ht="12.75" outlineLevel="0" r="607">
      <c r="A607" s="67" t="n">
        <f aca="false" ca="false" dt2D="false" dtr="false" t="normal">+A606+1</f>
        <v>593</v>
      </c>
      <c r="B607" s="67" t="n">
        <f aca="false" ca="false" dt2D="false" dtr="false" t="normal">+B606+1</f>
        <v>118</v>
      </c>
      <c r="C607" s="68" t="s">
        <v>122</v>
      </c>
      <c r="D607" s="67" t="s">
        <v>725</v>
      </c>
      <c r="E607" s="69" t="s">
        <v>209</v>
      </c>
      <c r="F607" s="70" t="s">
        <v>58</v>
      </c>
      <c r="G607" s="70" t="n">
        <v>3</v>
      </c>
      <c r="H607" s="70" t="n">
        <v>1</v>
      </c>
      <c r="I607" s="69" t="n">
        <v>1083.3</v>
      </c>
      <c r="J607" s="69" t="n">
        <v>969.2</v>
      </c>
      <c r="K607" s="69" t="n">
        <v>114.1</v>
      </c>
      <c r="L607" s="71" t="n">
        <v>100</v>
      </c>
      <c r="M607" s="72" t="n">
        <v>767918.87</v>
      </c>
      <c r="N607" s="72" t="n"/>
      <c r="O607" s="72" t="n">
        <v>0</v>
      </c>
      <c r="P607" s="72" t="n">
        <v>0</v>
      </c>
      <c r="Q607" s="72" t="n">
        <v>751659.29</v>
      </c>
      <c r="R607" s="72" t="n">
        <v>16259.58</v>
      </c>
      <c r="S607" s="72" t="n">
        <v>0</v>
      </c>
      <c r="T607" s="69" t="n">
        <v>478.65</v>
      </c>
      <c r="U607" s="69" t="n">
        <v>708.87</v>
      </c>
      <c r="V607" s="70" t="n">
        <v>2027</v>
      </c>
      <c r="W607" s="74" t="n">
        <v>610593.6</v>
      </c>
      <c r="X607" s="74" t="n">
        <f aca="false" ca="false" dt2D="false" dtr="false" t="normal">+(J607*11.55+K607*23.1)*12*0.85</f>
        <v>141065.69400000002</v>
      </c>
      <c r="Y607" s="74" t="n">
        <f aca="false" ca="false" dt2D="false" dtr="false" t="normal">+(J607*11.55+K607*23.1)*12*30</f>
        <v>4978789.2</v>
      </c>
      <c r="Z607" s="64" t="n"/>
      <c r="AA607" s="78" t="n">
        <f aca="false" ca="false" dt2D="false" dtr="false" t="normal">SUM(AB607:AP607)</f>
        <v>767918.8697344201</v>
      </c>
      <c r="AB607" s="74" t="n">
        <v>0</v>
      </c>
      <c r="AC607" s="74" t="n">
        <v>0</v>
      </c>
      <c r="AD607" s="74" t="n">
        <v>0</v>
      </c>
      <c r="AE607" s="74" t="n">
        <v>0</v>
      </c>
      <c r="AF607" s="74" t="n">
        <v>518524.93</v>
      </c>
      <c r="AG607" s="74" t="n">
        <v>0</v>
      </c>
      <c r="AH607" s="74" t="n">
        <v>0</v>
      </c>
      <c r="AI607" s="74" t="n">
        <v>0</v>
      </c>
      <c r="AJ607" s="74" t="n">
        <v>0</v>
      </c>
      <c r="AK607" s="74" t="n">
        <v>0</v>
      </c>
      <c r="AL607" s="74" t="n">
        <v>0</v>
      </c>
      <c r="AM607" s="74" t="n">
        <v>0</v>
      </c>
      <c r="AN607" s="74" t="n">
        <v>230375.661</v>
      </c>
      <c r="AO607" s="74" t="n">
        <v>7679.1887</v>
      </c>
      <c r="AP607" s="74" t="n">
        <v>11339.09003442</v>
      </c>
      <c r="AQ607" s="5" t="n">
        <f aca="false" ca="false" dt2D="false" dtr="false" t="normal">COUNTIF(AB607:AM607, "&gt;0")</f>
        <v>1</v>
      </c>
    </row>
    <row customHeight="true" ht="12.75" outlineLevel="0" r="608">
      <c r="A608" s="67" t="n">
        <f aca="false" ca="false" dt2D="false" dtr="false" t="normal">+A607+1</f>
        <v>594</v>
      </c>
      <c r="B608" s="67" t="n">
        <f aca="false" ca="false" dt2D="false" dtr="false" t="normal">+B607+1</f>
        <v>119</v>
      </c>
      <c r="C608" s="68" t="s">
        <v>122</v>
      </c>
      <c r="D608" s="67" t="s">
        <v>726</v>
      </c>
      <c r="E608" s="69" t="s">
        <v>727</v>
      </c>
      <c r="F608" s="70" t="s">
        <v>58</v>
      </c>
      <c r="G608" s="70" t="n">
        <v>3</v>
      </c>
      <c r="H608" s="70" t="n">
        <v>2</v>
      </c>
      <c r="I608" s="69" t="n">
        <v>1052.9</v>
      </c>
      <c r="J608" s="69" t="n">
        <v>700.4</v>
      </c>
      <c r="K608" s="69" t="n">
        <v>352.5</v>
      </c>
      <c r="L608" s="71" t="n">
        <v>26</v>
      </c>
      <c r="M608" s="72" t="n">
        <v>42957867.26</v>
      </c>
      <c r="N608" s="72" t="n"/>
      <c r="O608" s="72" t="n">
        <v>2018710.35</v>
      </c>
      <c r="P608" s="72" t="n">
        <v>0</v>
      </c>
      <c r="Q608" s="72" t="n">
        <v>165570.17</v>
      </c>
      <c r="R608" s="72" t="n">
        <v>5843653.2</v>
      </c>
      <c r="S608" s="72" t="n">
        <v>34929933.53</v>
      </c>
      <c r="T608" s="69" t="n">
        <v>35562.03</v>
      </c>
      <c r="U608" s="69" t="n">
        <v>40799.57</v>
      </c>
      <c r="V608" s="70" t="n">
        <v>2027</v>
      </c>
      <c r="W608" s="77" t="n"/>
      <c r="X608" s="74" t="n">
        <f aca="false" ca="false" dt2D="false" dtr="false" t="normal">+(J608*11.55+K608*23.1)*12*0.85</f>
        <v>165570.174</v>
      </c>
      <c r="Y608" s="77" t="n">
        <f aca="false" ca="false" dt2D="false" dtr="false" t="normal">+(J608*11.55+K608*23.1)*12*30</f>
        <v>5843653.2</v>
      </c>
      <c r="Z608" s="64" t="n"/>
      <c r="AA608" s="75" t="n">
        <f aca="false" ca="false" dt2D="false" dtr="false" t="normal">SUM(AB608:AP608)</f>
        <v>42957867.258354455</v>
      </c>
      <c r="AB608" s="74" t="n">
        <v>3838367.55</v>
      </c>
      <c r="AC608" s="74" t="n">
        <v>2335595.6</v>
      </c>
      <c r="AD608" s="74" t="n">
        <v>1100543</v>
      </c>
      <c r="AE608" s="74" t="n">
        <v>937901.08</v>
      </c>
      <c r="AF608" s="74" t="n">
        <v>503973.87</v>
      </c>
      <c r="AG608" s="74" t="n">
        <v>0</v>
      </c>
      <c r="AH608" s="74" t="n">
        <v>0</v>
      </c>
      <c r="AI608" s="74" t="n">
        <v>0</v>
      </c>
      <c r="AJ608" s="74" t="n">
        <v>11103770.41</v>
      </c>
      <c r="AK608" s="74" t="n">
        <v>0</v>
      </c>
      <c r="AL608" s="74" t="n">
        <v>9079158.82</v>
      </c>
      <c r="AM608" s="74" t="n">
        <v>8543954.08</v>
      </c>
      <c r="AN608" s="74" t="n">
        <v>4266215.8185</v>
      </c>
      <c r="AO608" s="74" t="n">
        <v>429578.6726</v>
      </c>
      <c r="AP608" s="74" t="n">
        <v>818808.35725446</v>
      </c>
      <c r="AQ608" s="5" t="n">
        <f aca="false" ca="false" dt2D="false" dtr="false" t="normal">COUNTIF(AB608:AM608, "&gt;0")</f>
        <v>8</v>
      </c>
    </row>
    <row customHeight="true" ht="12.75" outlineLevel="0" r="609">
      <c r="A609" s="67" t="n">
        <f aca="false" ca="false" dt2D="false" dtr="false" t="normal">+A608+1</f>
        <v>595</v>
      </c>
      <c r="B609" s="67" t="n">
        <f aca="false" ca="false" dt2D="false" dtr="false" t="normal">+B608+1</f>
        <v>120</v>
      </c>
      <c r="C609" s="68" t="s">
        <v>122</v>
      </c>
      <c r="D609" s="67" t="s">
        <v>728</v>
      </c>
      <c r="E609" s="69" t="s">
        <v>266</v>
      </c>
      <c r="F609" s="70" t="s">
        <v>58</v>
      </c>
      <c r="G609" s="70" t="n">
        <v>4</v>
      </c>
      <c r="H609" s="70" t="n">
        <v>3</v>
      </c>
      <c r="I609" s="69" t="n">
        <v>2004.5</v>
      </c>
      <c r="J609" s="69" t="n">
        <v>1497.6</v>
      </c>
      <c r="K609" s="69" t="n">
        <v>506.9</v>
      </c>
      <c r="L609" s="71" t="n">
        <v>71</v>
      </c>
      <c r="M609" s="72" t="n">
        <v>49531074.76</v>
      </c>
      <c r="N609" s="72" t="n"/>
      <c r="O609" s="72" t="n">
        <v>1815388.62</v>
      </c>
      <c r="P609" s="72" t="n">
        <v>0</v>
      </c>
      <c r="Q609" s="72" t="n">
        <v>641303.99</v>
      </c>
      <c r="R609" s="72" t="n">
        <v>10442401.2</v>
      </c>
      <c r="S609" s="72" t="n">
        <v>36631980.94</v>
      </c>
      <c r="T609" s="69" t="n">
        <v>21491.65</v>
      </c>
      <c r="U609" s="69" t="n">
        <v>24709.94</v>
      </c>
      <c r="V609" s="70" t="n">
        <v>2027</v>
      </c>
      <c r="W609" s="74" t="n">
        <v>345435.96</v>
      </c>
      <c r="X609" s="74" t="n">
        <f aca="false" ca="false" dt2D="false" dtr="false" t="normal">+(J609*11.55+K609*23.1)*12*0.85</f>
        <v>295868.034</v>
      </c>
      <c r="Y609" s="74" t="n">
        <f aca="false" ca="false" dt2D="false" dtr="false" t="normal">+(J609*11.55+K609*23.1)*12*30</f>
        <v>10442401.2</v>
      </c>
      <c r="Z609" s="64" t="n"/>
      <c r="AA609" s="75" t="n">
        <f aca="false" ca="false" dt2D="false" dtr="false" t="normal">SUM(AB609:AP609)</f>
        <v>49531074.76277929</v>
      </c>
      <c r="AB609" s="74" t="n">
        <v>5691554.69</v>
      </c>
      <c r="AC609" s="74" t="n">
        <v>2301646.33</v>
      </c>
      <c r="AD609" s="74" t="n">
        <v>2433002.38</v>
      </c>
      <c r="AE609" s="74" t="n">
        <v>1855171.01</v>
      </c>
      <c r="AF609" s="74" t="n">
        <v>811657.28</v>
      </c>
      <c r="AG609" s="74" t="n">
        <v>0</v>
      </c>
      <c r="AH609" s="74" t="n">
        <v>0</v>
      </c>
      <c r="AI609" s="74" t="n">
        <v>0</v>
      </c>
      <c r="AJ609" s="74" t="n">
        <v>10405011.01</v>
      </c>
      <c r="AK609" s="74" t="n">
        <v>0</v>
      </c>
      <c r="AL609" s="74" t="n">
        <v>13754936.79</v>
      </c>
      <c r="AM609" s="74" t="n">
        <v>5827030.3</v>
      </c>
      <c r="AN609" s="74" t="n">
        <v>5013681.6629</v>
      </c>
      <c r="AO609" s="74" t="n">
        <v>495310.7476</v>
      </c>
      <c r="AP609" s="74" t="n">
        <v>942072.5622793</v>
      </c>
      <c r="AQ609" s="5" t="n">
        <f aca="false" ca="false" dt2D="false" dtr="false" t="normal">COUNTIF(AB609:AM609, "&gt;0")</f>
        <v>8</v>
      </c>
    </row>
    <row customHeight="true" ht="12.75" outlineLevel="0" r="610">
      <c r="A610" s="67" t="n">
        <f aca="false" ca="false" dt2D="false" dtr="false" t="normal">+A609+1</f>
        <v>596</v>
      </c>
      <c r="B610" s="67" t="n">
        <f aca="false" ca="false" dt2D="false" dtr="false" t="normal">+B609+1</f>
        <v>121</v>
      </c>
      <c r="C610" s="68" t="s">
        <v>122</v>
      </c>
      <c r="D610" s="67" t="s">
        <v>729</v>
      </c>
      <c r="E610" s="69" t="s">
        <v>95</v>
      </c>
      <c r="F610" s="70" t="s">
        <v>58</v>
      </c>
      <c r="G610" s="70" t="n">
        <v>3</v>
      </c>
      <c r="H610" s="70" t="n"/>
      <c r="I610" s="69" t="n">
        <v>1326.4</v>
      </c>
      <c r="J610" s="69" t="n">
        <v>1326.4</v>
      </c>
      <c r="K610" s="69" t="n">
        <v>0</v>
      </c>
      <c r="L610" s="71" t="n">
        <v>2</v>
      </c>
      <c r="M610" s="72" t="n">
        <v>53176304.49</v>
      </c>
      <c r="N610" s="72" t="n"/>
      <c r="O610" s="72" t="n">
        <v>2501200.3</v>
      </c>
      <c r="P610" s="72" t="n">
        <v>0</v>
      </c>
      <c r="Q610" s="72" t="n">
        <v>156263.18</v>
      </c>
      <c r="R610" s="72" t="n">
        <v>5515171.2</v>
      </c>
      <c r="S610" s="72" t="n">
        <v>45003669.81</v>
      </c>
      <c r="T610" s="69" t="n">
        <v>35083.38</v>
      </c>
      <c r="U610" s="69" t="n">
        <v>40090.7</v>
      </c>
      <c r="V610" s="70" t="n">
        <v>2027</v>
      </c>
      <c r="W610" s="77" t="n"/>
      <c r="X610" s="74" t="n">
        <f aca="false" ca="false" dt2D="false" dtr="false" t="normal">+(J610*11.55+K610*23.1)*12*0.85</f>
        <v>156263.18400000004</v>
      </c>
      <c r="Y610" s="77" t="n">
        <f aca="false" ca="false" dt2D="false" dtr="false" t="normal">+(J610*11.55+K610*23.1)*12*30</f>
        <v>5515171.200000001</v>
      </c>
      <c r="Z610" s="64" t="n"/>
      <c r="AA610" s="75" t="n">
        <f aca="false" ca="false" dt2D="false" dtr="false" t="normal">SUM(AB610:AP610)</f>
        <v>53176304.49301246</v>
      </c>
      <c r="AB610" s="74" t="n">
        <v>4835417.16</v>
      </c>
      <c r="AC610" s="74" t="n">
        <v>2942287.02</v>
      </c>
      <c r="AD610" s="74" t="n">
        <v>1386418.69</v>
      </c>
      <c r="AE610" s="74" t="n">
        <v>1181529.1</v>
      </c>
      <c r="AF610" s="74" t="n">
        <v>0</v>
      </c>
      <c r="AG610" s="74" t="n">
        <v>0</v>
      </c>
      <c r="AH610" s="74" t="n">
        <v>0</v>
      </c>
      <c r="AI610" s="74" t="n">
        <v>0</v>
      </c>
      <c r="AJ610" s="74" t="n">
        <v>13988072.06</v>
      </c>
      <c r="AK610" s="74" t="n">
        <v>0</v>
      </c>
      <c r="AL610" s="74" t="n">
        <v>11437549.87</v>
      </c>
      <c r="AM610" s="74" t="n">
        <v>10763321</v>
      </c>
      <c r="AN610" s="74" t="n">
        <v>5092329.2062</v>
      </c>
      <c r="AO610" s="74" t="n">
        <v>531763.0449</v>
      </c>
      <c r="AP610" s="74" t="n">
        <v>1017617.34191246</v>
      </c>
      <c r="AQ610" s="5" t="n">
        <f aca="false" ca="false" dt2D="false" dtr="false" t="normal">COUNTIF(AB610:AM610, "&gt;0")</f>
        <v>7</v>
      </c>
    </row>
    <row customHeight="true" ht="12.75" outlineLevel="0" r="611">
      <c r="A611" s="67" t="n">
        <f aca="false" ca="false" dt2D="false" dtr="false" t="normal">+A610+1</f>
        <v>597</v>
      </c>
      <c r="B611" s="67" t="n">
        <f aca="false" ca="false" dt2D="false" dtr="false" t="normal">+B610+1</f>
        <v>122</v>
      </c>
      <c r="C611" s="68" t="s">
        <v>122</v>
      </c>
      <c r="D611" s="67" t="s">
        <v>730</v>
      </c>
      <c r="E611" s="69" t="s">
        <v>192</v>
      </c>
      <c r="F611" s="70" t="s">
        <v>58</v>
      </c>
      <c r="G611" s="70" t="n">
        <v>3</v>
      </c>
      <c r="H611" s="70" t="n">
        <v>1</v>
      </c>
      <c r="I611" s="69" t="n">
        <v>583.2</v>
      </c>
      <c r="J611" s="69" t="n">
        <v>583.2</v>
      </c>
      <c r="K611" s="69" t="n">
        <v>0</v>
      </c>
      <c r="L611" s="71" t="n">
        <v>24</v>
      </c>
      <c r="M611" s="72" t="n">
        <v>5189984.27</v>
      </c>
      <c r="N611" s="72" t="n"/>
      <c r="O611" s="72" t="n">
        <v>948872.94</v>
      </c>
      <c r="P611" s="72" t="n">
        <v>0</v>
      </c>
      <c r="Q611" s="72" t="n">
        <v>463321.49</v>
      </c>
      <c r="R611" s="72" t="n">
        <v>2424945.6</v>
      </c>
      <c r="S611" s="72" t="n">
        <v>1352844.24</v>
      </c>
      <c r="T611" s="69" t="n">
        <v>7799.8</v>
      </c>
      <c r="U611" s="69" t="n">
        <v>8899.15</v>
      </c>
      <c r="V611" s="70" t="n">
        <v>2027</v>
      </c>
      <c r="W611" s="74" t="n">
        <v>394614.7</v>
      </c>
      <c r="X611" s="74" t="n">
        <f aca="false" ca="false" dt2D="false" dtr="false" t="normal">+(J611*11.55+K611*23.1)*12*0.85</f>
        <v>68706.79200000002</v>
      </c>
      <c r="Y611" s="74" t="n">
        <f aca="false" ca="false" dt2D="false" dtr="false" t="normal">+(J611*11.55+K611*23.1)*12*30</f>
        <v>2424945.6000000006</v>
      </c>
      <c r="Z611" s="64" t="n"/>
      <c r="AA611" s="78" t="n">
        <f aca="false" ca="false" dt2D="false" dtr="false" t="normal">SUM(AB611:AP611)</f>
        <v>5189984.27375712</v>
      </c>
      <c r="AB611" s="74" t="n">
        <v>2126067.01</v>
      </c>
      <c r="AC611" s="74" t="n">
        <v>1293683.49</v>
      </c>
      <c r="AD611" s="74" t="n">
        <v>609589.4</v>
      </c>
      <c r="AE611" s="74" t="n">
        <v>519502.24</v>
      </c>
      <c r="AF611" s="74" t="n">
        <v>0</v>
      </c>
      <c r="AG611" s="74" t="n">
        <v>0</v>
      </c>
      <c r="AH611" s="74" t="n">
        <v>0</v>
      </c>
      <c r="AI611" s="74" t="n">
        <v>0</v>
      </c>
      <c r="AJ611" s="74" t="n">
        <v>0</v>
      </c>
      <c r="AK611" s="74" t="n">
        <v>0</v>
      </c>
      <c r="AL611" s="74" t="n">
        <v>0</v>
      </c>
      <c r="AM611" s="74" t="n">
        <v>0</v>
      </c>
      <c r="AN611" s="74" t="n">
        <v>489768.3265</v>
      </c>
      <c r="AO611" s="74" t="n">
        <v>51899.8427</v>
      </c>
      <c r="AP611" s="74" t="n">
        <v>99473.96455712</v>
      </c>
      <c r="AQ611" s="5" t="n">
        <f aca="false" ca="false" dt2D="false" dtr="false" t="normal">COUNTIF(AB611:AM611, "&gt;0")</f>
        <v>4</v>
      </c>
    </row>
    <row customHeight="true" ht="12.75" outlineLevel="0" r="612">
      <c r="A612" s="67" t="n">
        <f aca="false" ca="false" dt2D="false" dtr="false" t="normal">+A611+1</f>
        <v>598</v>
      </c>
      <c r="B612" s="67" t="n">
        <f aca="false" ca="false" dt2D="false" dtr="false" t="normal">+B611+1</f>
        <v>123</v>
      </c>
      <c r="C612" s="68" t="s">
        <v>122</v>
      </c>
      <c r="D612" s="67" t="s">
        <v>731</v>
      </c>
      <c r="E612" s="69" t="s">
        <v>76</v>
      </c>
      <c r="F612" s="70" t="s">
        <v>58</v>
      </c>
      <c r="G612" s="70" t="n">
        <v>2</v>
      </c>
      <c r="H612" s="70" t="n">
        <v>2</v>
      </c>
      <c r="I612" s="69" t="n">
        <v>874.3</v>
      </c>
      <c r="J612" s="69" t="n">
        <v>874.3</v>
      </c>
      <c r="K612" s="69" t="n">
        <v>0</v>
      </c>
      <c r="L612" s="71" t="n">
        <v>44</v>
      </c>
      <c r="M612" s="72" t="n">
        <v>35051299.01</v>
      </c>
      <c r="N612" s="72" t="n"/>
      <c r="O612" s="72" t="n">
        <v>3048662.87</v>
      </c>
      <c r="P612" s="72" t="n">
        <v>0</v>
      </c>
      <c r="Q612" s="72" t="n">
        <v>726287.47</v>
      </c>
      <c r="R612" s="72" t="n">
        <v>3635339.4</v>
      </c>
      <c r="S612" s="72" t="n">
        <v>27641009.27</v>
      </c>
      <c r="T612" s="69" t="n">
        <v>35083.38</v>
      </c>
      <c r="U612" s="69" t="n">
        <v>40090.7</v>
      </c>
      <c r="V612" s="70" t="n">
        <v>2027</v>
      </c>
      <c r="W612" s="74" t="n">
        <v>623286.19</v>
      </c>
      <c r="X612" s="74" t="n">
        <f aca="false" ca="false" dt2D="false" dtr="false" t="normal">+(J612*11.55+K612*23.1)*12*0.85</f>
        <v>103001.28300000001</v>
      </c>
      <c r="Y612" s="74" t="n">
        <f aca="false" ca="false" dt2D="false" dtr="false" t="normal">+(J612*11.55+K612*23.1)*12*30</f>
        <v>3635339.4000000004</v>
      </c>
      <c r="Z612" s="64" t="n"/>
      <c r="AA612" s="74" t="n">
        <f aca="false" ca="false" dt2D="false" dtr="false" t="normal">SUM(AB612:AP612)</f>
        <v>35051299.0124745</v>
      </c>
      <c r="AB612" s="74" t="n">
        <v>3187277.76</v>
      </c>
      <c r="AC612" s="74" t="n">
        <v>1939416.12</v>
      </c>
      <c r="AD612" s="74" t="n">
        <v>913861.48</v>
      </c>
      <c r="AE612" s="74" t="n">
        <v>778807.96</v>
      </c>
      <c r="AF612" s="74" t="n">
        <v>0</v>
      </c>
      <c r="AG612" s="74" t="n">
        <v>0</v>
      </c>
      <c r="AH612" s="74" t="n">
        <v>0</v>
      </c>
      <c r="AI612" s="74" t="n">
        <v>0</v>
      </c>
      <c r="AJ612" s="74" t="n">
        <v>9220273.98</v>
      </c>
      <c r="AK612" s="74" t="n">
        <v>0</v>
      </c>
      <c r="AL612" s="74" t="n">
        <v>7539090.66</v>
      </c>
      <c r="AM612" s="74" t="n">
        <v>7094670.95</v>
      </c>
      <c r="AN612" s="74" t="n">
        <v>3356622.0024</v>
      </c>
      <c r="AO612" s="74" t="n">
        <v>350512.9901</v>
      </c>
      <c r="AP612" s="74" t="n">
        <v>670765.1099745</v>
      </c>
      <c r="AQ612" s="5" t="n">
        <f aca="false" ca="false" dt2D="false" dtr="false" t="normal">COUNTIF(AB612:AM612, "&gt;0")</f>
        <v>7</v>
      </c>
    </row>
    <row customHeight="true" ht="12.75" outlineLevel="0" r="613">
      <c r="A613" s="67" t="n">
        <f aca="false" ca="false" dt2D="false" dtr="false" t="normal">+A612+1</f>
        <v>599</v>
      </c>
      <c r="B613" s="67" t="n">
        <f aca="false" ca="false" dt2D="false" dtr="false" t="normal">+B612+1</f>
        <v>124</v>
      </c>
      <c r="C613" s="68" t="s">
        <v>122</v>
      </c>
      <c r="D613" s="67" t="s">
        <v>732</v>
      </c>
      <c r="E613" s="69" t="s">
        <v>134</v>
      </c>
      <c r="F613" s="70" t="s">
        <v>58</v>
      </c>
      <c r="G613" s="70" t="n">
        <v>4</v>
      </c>
      <c r="H613" s="70" t="n">
        <v>4</v>
      </c>
      <c r="I613" s="69" t="n">
        <v>3462.3</v>
      </c>
      <c r="J613" s="69" t="n">
        <v>3462.3</v>
      </c>
      <c r="K613" s="69" t="n">
        <v>0</v>
      </c>
      <c r="L613" s="71" t="n">
        <v>145</v>
      </c>
      <c r="M613" s="72" t="n">
        <v>24236515.46</v>
      </c>
      <c r="N613" s="72" t="n"/>
      <c r="O613" s="72" t="n">
        <v>2366152.76</v>
      </c>
      <c r="P613" s="72" t="n">
        <v>0</v>
      </c>
      <c r="Q613" s="72" t="n">
        <v>407893.56</v>
      </c>
      <c r="R613" s="72" t="n">
        <v>12810382.28</v>
      </c>
      <c r="S613" s="72" t="n">
        <v>8652086.86</v>
      </c>
      <c r="T613" s="69" t="n">
        <v>6126.9</v>
      </c>
      <c r="U613" s="69" t="n">
        <v>7000.12</v>
      </c>
      <c r="V613" s="70" t="n">
        <v>2027</v>
      </c>
      <c r="W613" s="77" t="n"/>
      <c r="X613" s="74" t="n">
        <f aca="false" ca="false" dt2D="false" dtr="false" t="normal">+(J613*11.55+K613*23.1)*12*0.85</f>
        <v>407893.563</v>
      </c>
      <c r="Y613" s="77" t="e">
        <f aca="false" ca="false" dt2D="false" dtr="false" t="normal">+(J613*11.55+K613*23.1)*12*30-'[1]Приложение №1'!$S$430-'[4]Приложение №1'!$S$287</f>
        <v>#REF!</v>
      </c>
      <c r="Z613" s="64" t="n"/>
      <c r="AA613" s="74" t="n">
        <f aca="false" ca="false" dt2D="false" dtr="false" t="normal">SUM(AB613:AP613)</f>
        <v>24236515.464747284</v>
      </c>
      <c r="AB613" s="74" t="n">
        <v>9830815.56</v>
      </c>
      <c r="AC613" s="74" t="n">
        <v>3975550.05</v>
      </c>
      <c r="AD613" s="74" t="n">
        <v>4202436.57</v>
      </c>
      <c r="AE613" s="74" t="n">
        <v>3204369.46</v>
      </c>
      <c r="AF613" s="74" t="n">
        <v>0</v>
      </c>
      <c r="AG613" s="74" t="n">
        <v>0</v>
      </c>
      <c r="AH613" s="74" t="n">
        <v>0</v>
      </c>
      <c r="AI613" s="74" t="n">
        <v>0</v>
      </c>
      <c r="AJ613" s="74" t="n">
        <v>0</v>
      </c>
      <c r="AK613" s="74" t="n">
        <v>0</v>
      </c>
      <c r="AL613" s="74" t="n">
        <v>0</v>
      </c>
      <c r="AM613" s="74" t="n">
        <v>0</v>
      </c>
      <c r="AN613" s="74" t="n">
        <v>2317089.5701</v>
      </c>
      <c r="AO613" s="74" t="n">
        <v>242365.1547</v>
      </c>
      <c r="AP613" s="74" t="n">
        <v>463889.09994728</v>
      </c>
      <c r="AQ613" s="5" t="n">
        <f aca="false" ca="false" dt2D="false" dtr="false" t="normal">COUNTIF(AB613:AM613, "&gt;0")</f>
        <v>4</v>
      </c>
    </row>
    <row customHeight="true" ht="12.75" outlineLevel="0" r="614">
      <c r="A614" s="67" t="n">
        <f aca="false" ca="false" dt2D="false" dtr="false" t="normal">+A613+1</f>
        <v>600</v>
      </c>
      <c r="B614" s="67" t="n">
        <f aca="false" ca="false" dt2D="false" dtr="false" t="normal">+B613+1</f>
        <v>125</v>
      </c>
      <c r="C614" s="68" t="s">
        <v>122</v>
      </c>
      <c r="D614" s="67" t="s">
        <v>733</v>
      </c>
      <c r="E614" s="69" t="s">
        <v>171</v>
      </c>
      <c r="F614" s="70" t="s">
        <v>58</v>
      </c>
      <c r="G614" s="70" t="n">
        <v>4</v>
      </c>
      <c r="H614" s="70" t="n">
        <v>4</v>
      </c>
      <c r="I614" s="69" t="n">
        <v>3441.2</v>
      </c>
      <c r="J614" s="69" t="n">
        <v>3441.2</v>
      </c>
      <c r="K614" s="69" t="n">
        <v>0</v>
      </c>
      <c r="L614" s="71" t="n">
        <v>142</v>
      </c>
      <c r="M614" s="72" t="n">
        <v>24088812.93</v>
      </c>
      <c r="N614" s="72" t="n"/>
      <c r="O614" s="72" t="n">
        <v>2351732.91</v>
      </c>
      <c r="P614" s="72" t="n">
        <v>0</v>
      </c>
      <c r="Q614" s="72" t="n">
        <v>405407.77</v>
      </c>
      <c r="R614" s="72" t="n">
        <v>6564013.85</v>
      </c>
      <c r="S614" s="72" t="n">
        <v>14767658.4</v>
      </c>
      <c r="T614" s="69" t="n">
        <v>6126.9</v>
      </c>
      <c r="U614" s="69" t="n">
        <v>7000.12</v>
      </c>
      <c r="V614" s="70" t="n">
        <v>2027</v>
      </c>
      <c r="W614" s="77" t="n"/>
      <c r="X614" s="74" t="n">
        <f aca="false" ca="false" dt2D="false" dtr="false" t="normal">+(J614*11.55+K614*23.1)*12*0.85</f>
        <v>405407.772</v>
      </c>
      <c r="Y614" s="77" t="e">
        <f aca="false" ca="false" dt2D="false" dtr="false" t="normal">+(J614*11.55+K614*23.1)*12*30-'[1]Приложение №1'!$S$104-'[4]Приложение №1'!$S$660</f>
        <v>#REF!</v>
      </c>
      <c r="Z614" s="64" t="n"/>
      <c r="AA614" s="74" t="n">
        <f aca="false" ca="false" dt2D="false" dtr="false" t="normal">SUM(AB614:AP614)</f>
        <v>24088812.9281548</v>
      </c>
      <c r="AB614" s="74" t="n">
        <v>9770904.46</v>
      </c>
      <c r="AC614" s="74" t="n">
        <v>3951322.19</v>
      </c>
      <c r="AD614" s="74" t="n">
        <v>4176826.02</v>
      </c>
      <c r="AE614" s="74" t="n">
        <v>3184841.34</v>
      </c>
      <c r="AF614" s="74" t="n">
        <v>0</v>
      </c>
      <c r="AG614" s="74" t="n">
        <v>0</v>
      </c>
      <c r="AH614" s="74" t="n">
        <v>0</v>
      </c>
      <c r="AI614" s="74" t="n">
        <v>0</v>
      </c>
      <c r="AJ614" s="74" t="n">
        <v>0</v>
      </c>
      <c r="AK614" s="74" t="n">
        <v>0</v>
      </c>
      <c r="AL614" s="74" t="n">
        <v>0</v>
      </c>
      <c r="AM614" s="74" t="n">
        <v>0</v>
      </c>
      <c r="AN614" s="74" t="n">
        <v>2302968.7286</v>
      </c>
      <c r="AO614" s="74" t="n">
        <v>240888.1294</v>
      </c>
      <c r="AP614" s="74" t="n">
        <v>461062.0601548</v>
      </c>
      <c r="AQ614" s="5" t="n">
        <f aca="false" ca="false" dt2D="false" dtr="false" t="normal">COUNTIF(AB614:AM614, "&gt;0")</f>
        <v>4</v>
      </c>
    </row>
    <row customHeight="true" ht="12.75" outlineLevel="0" r="615">
      <c r="A615" s="67" t="n">
        <f aca="false" ca="false" dt2D="false" dtr="false" t="normal">+A614+1</f>
        <v>601</v>
      </c>
      <c r="B615" s="67" t="n">
        <f aca="false" ca="false" dt2D="false" dtr="false" t="normal">+B614+1</f>
        <v>126</v>
      </c>
      <c r="C615" s="68" t="s">
        <v>122</v>
      </c>
      <c r="D615" s="67" t="s">
        <v>734</v>
      </c>
      <c r="E615" s="69" t="s">
        <v>64</v>
      </c>
      <c r="F615" s="70" t="s">
        <v>58</v>
      </c>
      <c r="G615" s="70" t="n">
        <v>4</v>
      </c>
      <c r="H615" s="70" t="n">
        <v>3</v>
      </c>
      <c r="I615" s="69" t="n">
        <v>2349.3</v>
      </c>
      <c r="J615" s="69" t="n">
        <v>1499.6</v>
      </c>
      <c r="K615" s="69" t="n">
        <v>849.7</v>
      </c>
      <c r="L615" s="71" t="n">
        <v>82</v>
      </c>
      <c r="M615" s="72" t="n">
        <v>1408804.73</v>
      </c>
      <c r="N615" s="72" t="n"/>
      <c r="O615" s="72" t="n">
        <v>0</v>
      </c>
      <c r="P615" s="72" t="n">
        <v>0</v>
      </c>
      <c r="Q615" s="72" t="n">
        <v>1408804.73</v>
      </c>
      <c r="R615" s="72" t="n">
        <v>0</v>
      </c>
      <c r="S615" s="72" t="n">
        <v>0</v>
      </c>
      <c r="T615" s="69" t="n">
        <v>404.92</v>
      </c>
      <c r="U615" s="69" t="n">
        <v>599.67</v>
      </c>
      <c r="V615" s="70" t="n">
        <v>2027</v>
      </c>
      <c r="W615" s="74" t="n">
        <v>1100469.81</v>
      </c>
      <c r="X615" s="74" t="n">
        <f aca="false" ca="false" dt2D="false" dtr="false" t="normal">+(J615*11.55+K615*23.1)*12*0.85</f>
        <v>376874.19</v>
      </c>
      <c r="Y615" s="74" t="n">
        <f aca="false" ca="false" dt2D="false" dtr="false" t="normal">+(J615*11.55+K615*23.1)*12*30</f>
        <v>13301442</v>
      </c>
      <c r="Z615" s="64" t="n"/>
      <c r="AA615" s="78" t="n">
        <f aca="false" ca="false" dt2D="false" dtr="false" t="normal">SUM(AB615:AP615)</f>
        <v>1408804.7269431797</v>
      </c>
      <c r="AB615" s="74" t="n">
        <v>0</v>
      </c>
      <c r="AC615" s="74" t="n">
        <v>0</v>
      </c>
      <c r="AD615" s="74" t="n">
        <v>0</v>
      </c>
      <c r="AE615" s="74" t="n">
        <v>0</v>
      </c>
      <c r="AF615" s="74" t="n">
        <v>951272.85</v>
      </c>
      <c r="AG615" s="74" t="n">
        <v>0</v>
      </c>
      <c r="AH615" s="74" t="n">
        <v>0</v>
      </c>
      <c r="AI615" s="74" t="n">
        <v>0</v>
      </c>
      <c r="AJ615" s="74" t="n">
        <v>0</v>
      </c>
      <c r="AK615" s="74" t="n">
        <v>0</v>
      </c>
      <c r="AL615" s="74" t="n">
        <v>0</v>
      </c>
      <c r="AM615" s="74" t="n">
        <v>0</v>
      </c>
      <c r="AN615" s="74" t="n">
        <v>422641.419</v>
      </c>
      <c r="AO615" s="74" t="n">
        <v>14088.0473</v>
      </c>
      <c r="AP615" s="74" t="n">
        <v>20802.41064318</v>
      </c>
      <c r="AQ615" s="5" t="n">
        <f aca="false" ca="false" dt2D="false" dtr="false" t="normal">COUNTIF(AB615:AM615, "&gt;0")</f>
        <v>1</v>
      </c>
    </row>
    <row customHeight="true" ht="12.75" outlineLevel="0" r="616">
      <c r="A616" s="67" t="n">
        <f aca="false" ca="false" dt2D="false" dtr="false" t="normal">+A615+1</f>
        <v>602</v>
      </c>
      <c r="B616" s="67" t="n">
        <f aca="false" ca="false" dt2D="false" dtr="false" t="normal">+B615+1</f>
        <v>127</v>
      </c>
      <c r="C616" s="68" t="s">
        <v>122</v>
      </c>
      <c r="D616" s="67" t="s">
        <v>735</v>
      </c>
      <c r="E616" s="69" t="s">
        <v>266</v>
      </c>
      <c r="F616" s="70" t="s">
        <v>58</v>
      </c>
      <c r="G616" s="70" t="n">
        <v>4</v>
      </c>
      <c r="H616" s="70" t="n">
        <v>4</v>
      </c>
      <c r="I616" s="69" t="n">
        <v>2589.5</v>
      </c>
      <c r="J616" s="69" t="n">
        <v>2477.3</v>
      </c>
      <c r="K616" s="69" t="n">
        <v>112.2</v>
      </c>
      <c r="L616" s="71" t="n">
        <v>122</v>
      </c>
      <c r="M616" s="72" t="n">
        <v>1552845.47</v>
      </c>
      <c r="N616" s="72" t="n"/>
      <c r="O616" s="72" t="n">
        <v>0</v>
      </c>
      <c r="P616" s="72" t="n">
        <v>0</v>
      </c>
      <c r="Q616" s="72" t="n">
        <v>1452035.74</v>
      </c>
      <c r="R616" s="72" t="n">
        <v>100809.73</v>
      </c>
      <c r="S616" s="72" t="n">
        <v>0</v>
      </c>
      <c r="T616" s="69" t="n">
        <v>404.92</v>
      </c>
      <c r="U616" s="69" t="n">
        <v>599.67</v>
      </c>
      <c r="V616" s="70" t="n">
        <v>2027</v>
      </c>
      <c r="W616" s="74" t="n">
        <v>1133748.46</v>
      </c>
      <c r="X616" s="74" t="n">
        <f aca="false" ca="false" dt2D="false" dtr="false" t="normal">+(J616*11.55+K616*23.1)*12*0.85</f>
        <v>318287.277</v>
      </c>
      <c r="Y616" s="74" t="n">
        <f aca="false" ca="false" dt2D="false" dtr="false" t="normal">+(J616*11.55+K616*23.1)*12*30</f>
        <v>11233668.6</v>
      </c>
      <c r="Z616" s="64" t="n"/>
      <c r="AA616" s="78" t="n">
        <f aca="false" ca="false" dt2D="false" dtr="false" t="normal">SUM(AB616:AP616)</f>
        <v>1552845.47191002</v>
      </c>
      <c r="AB616" s="74" t="n">
        <v>0</v>
      </c>
      <c r="AC616" s="74" t="n">
        <v>0</v>
      </c>
      <c r="AD616" s="74" t="n">
        <v>0</v>
      </c>
      <c r="AE616" s="74" t="n">
        <v>0</v>
      </c>
      <c r="AF616" s="74" t="n">
        <v>1048534.06</v>
      </c>
      <c r="AG616" s="74" t="n">
        <v>0</v>
      </c>
      <c r="AH616" s="74" t="n">
        <v>0</v>
      </c>
      <c r="AI616" s="74" t="n">
        <v>0</v>
      </c>
      <c r="AJ616" s="74" t="n">
        <v>0</v>
      </c>
      <c r="AK616" s="74" t="n">
        <v>0</v>
      </c>
      <c r="AL616" s="74" t="n">
        <v>0</v>
      </c>
      <c r="AM616" s="74" t="n">
        <v>0</v>
      </c>
      <c r="AN616" s="74" t="n">
        <v>465853.641</v>
      </c>
      <c r="AO616" s="74" t="n">
        <v>15528.4547</v>
      </c>
      <c r="AP616" s="74" t="n">
        <v>22929.31621002</v>
      </c>
      <c r="AQ616" s="5" t="n">
        <f aca="false" ca="false" dt2D="false" dtr="false" t="normal">COUNTIF(AB616:AM616, "&gt;0")</f>
        <v>1</v>
      </c>
    </row>
    <row customHeight="true" ht="12.75" outlineLevel="0" r="617">
      <c r="A617" s="67" t="n">
        <f aca="false" ca="false" dt2D="false" dtr="false" t="normal">+A616+1</f>
        <v>603</v>
      </c>
      <c r="B617" s="67" t="n">
        <f aca="false" ca="false" dt2D="false" dtr="false" t="normal">+B616+1</f>
        <v>128</v>
      </c>
      <c r="C617" s="68" t="s">
        <v>122</v>
      </c>
      <c r="D617" s="67" t="s">
        <v>736</v>
      </c>
      <c r="E617" s="69" t="s">
        <v>264</v>
      </c>
      <c r="F617" s="70" t="s">
        <v>58</v>
      </c>
      <c r="G617" s="70" t="n">
        <v>4</v>
      </c>
      <c r="H617" s="70" t="n">
        <v>4</v>
      </c>
      <c r="I617" s="69" t="n">
        <v>2478.1</v>
      </c>
      <c r="J617" s="69" t="n">
        <v>2359.6</v>
      </c>
      <c r="K617" s="69" t="n">
        <v>118.5</v>
      </c>
      <c r="L617" s="71" t="n">
        <v>127</v>
      </c>
      <c r="M617" s="72" t="n">
        <v>1486042.23</v>
      </c>
      <c r="N617" s="72" t="n"/>
      <c r="O617" s="72" t="n">
        <v>0</v>
      </c>
      <c r="P617" s="72" t="n">
        <v>0</v>
      </c>
      <c r="Q617" s="72" t="n">
        <v>1436106.99</v>
      </c>
      <c r="R617" s="72" t="n">
        <v>49935.24</v>
      </c>
      <c r="S617" s="72" t="n">
        <v>0</v>
      </c>
      <c r="T617" s="69" t="n">
        <v>404.92</v>
      </c>
      <c r="U617" s="69" t="n">
        <v>599.67</v>
      </c>
      <c r="V617" s="70" t="n">
        <v>2027</v>
      </c>
      <c r="W617" s="74" t="n">
        <v>1130201.54</v>
      </c>
      <c r="X617" s="74" t="n">
        <f aca="false" ca="false" dt2D="false" dtr="false" t="normal">+(J617*11.55+K617*23.1)*12*0.85</f>
        <v>305905.446</v>
      </c>
      <c r="Y617" s="74" t="n">
        <f aca="false" ca="false" dt2D="false" dtr="false" t="normal">+(J617*11.55+K617*23.1)*12*30</f>
        <v>10796662.8</v>
      </c>
      <c r="Z617" s="64" t="n"/>
      <c r="AA617" s="78" t="n">
        <f aca="false" ca="false" dt2D="false" dtr="false" t="normal">SUM(AB617:AP617)</f>
        <v>1486042.23086818</v>
      </c>
      <c r="AB617" s="74" t="n">
        <v>0</v>
      </c>
      <c r="AC617" s="74" t="n">
        <v>0</v>
      </c>
      <c r="AD617" s="74" t="n">
        <v>0</v>
      </c>
      <c r="AE617" s="74" t="n">
        <v>0</v>
      </c>
      <c r="AF617" s="74" t="n">
        <v>1003426.24</v>
      </c>
      <c r="AG617" s="74" t="n">
        <v>0</v>
      </c>
      <c r="AH617" s="74" t="n">
        <v>0</v>
      </c>
      <c r="AI617" s="74" t="n">
        <v>0</v>
      </c>
      <c r="AJ617" s="74" t="n">
        <v>0</v>
      </c>
      <c r="AK617" s="74" t="n">
        <v>0</v>
      </c>
      <c r="AL617" s="74" t="n">
        <v>0</v>
      </c>
      <c r="AM617" s="74" t="n">
        <v>0</v>
      </c>
      <c r="AN617" s="74" t="n">
        <v>445812.669</v>
      </c>
      <c r="AO617" s="74" t="n">
        <v>14860.4223</v>
      </c>
      <c r="AP617" s="74" t="n">
        <v>21942.89956818</v>
      </c>
      <c r="AQ617" s="5" t="n">
        <f aca="false" ca="false" dt2D="false" dtr="false" t="normal">COUNTIF(AB617:AM617, "&gt;0")</f>
        <v>1</v>
      </c>
    </row>
    <row outlineLevel="0" r="618">
      <c r="A618" s="67" t="n">
        <f aca="false" ca="false" dt2D="false" dtr="false" t="normal">+A617+1</f>
        <v>604</v>
      </c>
      <c r="B618" s="67" t="n">
        <f aca="false" ca="false" dt2D="false" dtr="false" t="normal">+B617+1</f>
        <v>129</v>
      </c>
      <c r="C618" s="68" t="s">
        <v>122</v>
      </c>
      <c r="D618" s="67" t="s">
        <v>737</v>
      </c>
      <c r="E618" s="69" t="s">
        <v>171</v>
      </c>
      <c r="F618" s="70" t="s">
        <v>58</v>
      </c>
      <c r="G618" s="70" t="n">
        <v>4</v>
      </c>
      <c r="H618" s="70" t="n">
        <v>4</v>
      </c>
      <c r="I618" s="69" t="n">
        <v>3559.4</v>
      </c>
      <c r="J618" s="69" t="n">
        <v>3559.4</v>
      </c>
      <c r="K618" s="69" t="n">
        <v>0</v>
      </c>
      <c r="L618" s="71" t="n">
        <v>159</v>
      </c>
      <c r="M618" s="72" t="n">
        <v>13567293.79</v>
      </c>
      <c r="N618" s="72" t="n"/>
      <c r="O618" s="72" t="n">
        <v>1468991.57</v>
      </c>
      <c r="P618" s="72" t="n">
        <v>0</v>
      </c>
      <c r="Q618" s="72" t="n">
        <v>419332.91</v>
      </c>
      <c r="R618" s="72" t="n">
        <v>11259636.4</v>
      </c>
      <c r="S618" s="72" t="n">
        <v>419332.91</v>
      </c>
      <c r="T618" s="69" t="n">
        <v>3287.51</v>
      </c>
      <c r="U618" s="69" t="n">
        <v>3811.68</v>
      </c>
      <c r="V618" s="70" t="n">
        <v>2027</v>
      </c>
      <c r="W618" s="77" t="n"/>
      <c r="X618" s="74" t="n">
        <f aca="false" ca="false" dt2D="false" dtr="false" t="normal">+(J618*11.55+K618*23.1)*12*0.85</f>
        <v>419332.91400000005</v>
      </c>
      <c r="Y618" s="77" t="e">
        <f aca="false" ca="false" dt2D="false" dtr="false" t="normal">+(J618*11.55+K618*23.1)*12*30-'[1]Приложение №1'!$S$107-'[1]Приложение №1'!$S$241-'[1]Приложение №1'!$S$428-'[4]Приложение №1'!$S$293</f>
        <v>#REF!</v>
      </c>
      <c r="Z618" s="64" t="n"/>
      <c r="AA618" s="78" t="n">
        <f aca="false" ca="false" dt2D="false" dtr="false" t="normal">SUM(AB618:AP618)</f>
        <v>13567293.787084782</v>
      </c>
      <c r="AB618" s="74" t="n">
        <v>0</v>
      </c>
      <c r="AC618" s="74" t="n">
        <v>4087044.12</v>
      </c>
      <c r="AD618" s="74" t="n">
        <v>4320293.66</v>
      </c>
      <c r="AE618" s="74" t="n">
        <v>3294235.81</v>
      </c>
      <c r="AF618" s="74" t="n">
        <v>0</v>
      </c>
      <c r="AG618" s="74" t="n">
        <v>0</v>
      </c>
      <c r="AH618" s="74" t="n">
        <v>0</v>
      </c>
      <c r="AI618" s="74" t="n">
        <v>0</v>
      </c>
      <c r="AJ618" s="74" t="n">
        <v>0</v>
      </c>
      <c r="AK618" s="74" t="n">
        <v>0</v>
      </c>
      <c r="AL618" s="74" t="n">
        <v>0</v>
      </c>
      <c r="AM618" s="74" t="n">
        <v>0</v>
      </c>
      <c r="AN618" s="74" t="n">
        <v>1474157.5444</v>
      </c>
      <c r="AO618" s="74" t="n">
        <v>135672.9379</v>
      </c>
      <c r="AP618" s="74" t="n">
        <v>255889.71478478</v>
      </c>
      <c r="AQ618" s="5" t="n">
        <f aca="false" ca="false" dt2D="false" dtr="false" t="normal">COUNTIF(AB618:AM618, "&gt;0")</f>
        <v>3</v>
      </c>
    </row>
    <row customHeight="true" ht="12.75" outlineLevel="0" r="619">
      <c r="A619" s="67" t="n">
        <f aca="false" ca="false" dt2D="false" dtr="false" t="normal">+A618+1</f>
        <v>605</v>
      </c>
      <c r="B619" s="67" t="n">
        <f aca="false" ca="false" dt2D="false" dtr="false" t="normal">+B618+1</f>
        <v>130</v>
      </c>
      <c r="C619" s="68" t="s">
        <v>122</v>
      </c>
      <c r="D619" s="67" t="s">
        <v>738</v>
      </c>
      <c r="E619" s="69" t="s">
        <v>57</v>
      </c>
      <c r="F619" s="70" t="s">
        <v>58</v>
      </c>
      <c r="G619" s="70" t="n">
        <v>4</v>
      </c>
      <c r="H619" s="70" t="n">
        <v>4</v>
      </c>
      <c r="I619" s="69" t="n">
        <v>2529.4</v>
      </c>
      <c r="J619" s="69" t="n">
        <v>2374</v>
      </c>
      <c r="K619" s="69" t="n">
        <v>155.4</v>
      </c>
      <c r="L619" s="71" t="n">
        <v>88</v>
      </c>
      <c r="M619" s="72" t="n">
        <v>60984516.94</v>
      </c>
      <c r="N619" s="72" t="n"/>
      <c r="O619" s="72" t="n">
        <v>2249464.83</v>
      </c>
      <c r="P619" s="72" t="n">
        <v>0</v>
      </c>
      <c r="Q619" s="72" t="n">
        <v>2170729.02</v>
      </c>
      <c r="R619" s="72" t="n">
        <v>11163398.4</v>
      </c>
      <c r="S619" s="72" t="n">
        <v>45400924.69</v>
      </c>
      <c r="T619" s="69" t="n">
        <v>21086.73</v>
      </c>
      <c r="U619" s="69" t="n">
        <v>24110.27</v>
      </c>
      <c r="V619" s="70" t="n">
        <v>2027</v>
      </c>
      <c r="W619" s="74" t="n">
        <v>1854432.73</v>
      </c>
      <c r="X619" s="74" t="n">
        <f aca="false" ca="false" dt2D="false" dtr="false" t="normal">+(J619*11.55+K619*23.1)*12*0.85</f>
        <v>316296.288</v>
      </c>
      <c r="Y619" s="74" t="n">
        <f aca="false" ca="false" dt2D="false" dtr="false" t="normal">+(J619*11.55+K619*23.1)*12*30</f>
        <v>11163398.4</v>
      </c>
      <c r="Z619" s="64" t="n"/>
      <c r="AA619" s="74" t="n">
        <f aca="false" ca="false" dt2D="false" dtr="false" t="normal">SUM(AB619:AP619)</f>
        <v>60984516.937116586</v>
      </c>
      <c r="AB619" s="74" t="n">
        <v>7181949.83</v>
      </c>
      <c r="AC619" s="74" t="n">
        <v>2904357.31</v>
      </c>
      <c r="AD619" s="74" t="n">
        <v>3070110.35</v>
      </c>
      <c r="AE619" s="74" t="n">
        <v>2340967.59</v>
      </c>
      <c r="AF619" s="74" t="n">
        <v>0</v>
      </c>
      <c r="AG619" s="74" t="n">
        <v>0</v>
      </c>
      <c r="AH619" s="74" t="n">
        <v>0</v>
      </c>
      <c r="AI619" s="74" t="n">
        <v>0</v>
      </c>
      <c r="AJ619" s="74" t="n">
        <v>13129675.65</v>
      </c>
      <c r="AK619" s="74" t="n">
        <v>0</v>
      </c>
      <c r="AL619" s="74" t="n">
        <v>17356815.72</v>
      </c>
      <c r="AM619" s="74" t="n">
        <v>7352901.19</v>
      </c>
      <c r="AN619" s="74" t="n">
        <v>5871526.8259</v>
      </c>
      <c r="AO619" s="74" t="n">
        <v>609845.1694</v>
      </c>
      <c r="AP619" s="74" t="n">
        <v>1166367.30181658</v>
      </c>
      <c r="AQ619" s="5" t="n">
        <f aca="false" ca="false" dt2D="false" dtr="false" t="normal">COUNTIF(AB619:AM619, "&gt;0")</f>
        <v>7</v>
      </c>
    </row>
    <row customHeight="true" ht="12.75" outlineLevel="0" r="620">
      <c r="A620" s="67" t="n">
        <f aca="false" ca="false" dt2D="false" dtr="false" t="normal">+A619+1</f>
        <v>606</v>
      </c>
      <c r="B620" s="67" t="n">
        <f aca="false" ca="false" dt2D="false" dtr="false" t="normal">+B619+1</f>
        <v>131</v>
      </c>
      <c r="C620" s="68" t="s">
        <v>122</v>
      </c>
      <c r="D620" s="67" t="s">
        <v>739</v>
      </c>
      <c r="E620" s="69" t="s">
        <v>83</v>
      </c>
      <c r="F620" s="70" t="s">
        <v>58</v>
      </c>
      <c r="G620" s="70" t="n">
        <v>5</v>
      </c>
      <c r="H620" s="70" t="n">
        <v>3</v>
      </c>
      <c r="I620" s="69" t="n">
        <v>5170.7</v>
      </c>
      <c r="J620" s="69" t="n">
        <v>2871.7</v>
      </c>
      <c r="K620" s="69" t="n">
        <v>2299</v>
      </c>
      <c r="L620" s="71" t="n">
        <v>334</v>
      </c>
      <c r="M620" s="72" t="n">
        <v>40738652.63</v>
      </c>
      <c r="N620" s="72" t="n"/>
      <c r="O620" s="72" t="n">
        <v>1880316.54</v>
      </c>
      <c r="P620" s="72" t="n">
        <v>0</v>
      </c>
      <c r="Q620" s="72" t="n">
        <v>880005.36</v>
      </c>
      <c r="R620" s="72" t="n">
        <v>20382273.26</v>
      </c>
      <c r="S620" s="72" t="n">
        <v>17596057.47</v>
      </c>
      <c r="T620" s="69" t="n">
        <v>6862.03</v>
      </c>
      <c r="U620" s="69" t="n">
        <v>7878.75</v>
      </c>
      <c r="V620" s="70" t="n">
        <v>2027</v>
      </c>
      <c r="W620" s="77" t="n"/>
      <c r="X620" s="74" t="n">
        <f aca="false" ca="false" dt2D="false" dtr="false" t="normal">+(J620*11.55+K620*23.1)*12*0.85</f>
        <v>880005.357</v>
      </c>
      <c r="Y620" s="77" t="e">
        <f aca="false" ca="false" dt2D="false" dtr="false" t="normal">+(J620*11.55+K620*23.1)*12*30-'[7]Приложение №1'!$S$109-'[7]Приложение №1'!$S$296</f>
        <v>#REF!</v>
      </c>
      <c r="Z620" s="64" t="n"/>
      <c r="AA620" s="74" t="n">
        <f aca="false" ca="false" dt2D="false" dtr="false" t="normal">SUM(AB620:AP620)</f>
        <v>40738652.62729098</v>
      </c>
      <c r="AB620" s="74" t="n">
        <v>0</v>
      </c>
      <c r="AC620" s="74" t="n">
        <v>0</v>
      </c>
      <c r="AD620" s="74" t="n">
        <v>0</v>
      </c>
      <c r="AE620" s="74" t="n">
        <v>0</v>
      </c>
      <c r="AF620" s="74" t="n">
        <v>0</v>
      </c>
      <c r="AG620" s="74" t="n">
        <v>0</v>
      </c>
      <c r="AH620" s="74" t="n">
        <v>0</v>
      </c>
      <c r="AI620" s="74" t="n">
        <v>0</v>
      </c>
      <c r="AJ620" s="74" t="n">
        <v>0</v>
      </c>
      <c r="AK620" s="74" t="n">
        <v>0</v>
      </c>
      <c r="AL620" s="74" t="n">
        <v>35481492.46</v>
      </c>
      <c r="AM620" s="74" t="n">
        <v>0</v>
      </c>
      <c r="AN620" s="74" t="n">
        <v>4073865.263</v>
      </c>
      <c r="AO620" s="74" t="n">
        <v>407386.5263</v>
      </c>
      <c r="AP620" s="74" t="n">
        <v>775908.37799098</v>
      </c>
      <c r="AQ620" s="5" t="n">
        <f aca="false" ca="false" dt2D="false" dtr="false" t="normal">COUNTIF(AB620:AM620, "&gt;0")</f>
        <v>1</v>
      </c>
    </row>
    <row customHeight="true" ht="12.75" outlineLevel="0" r="621">
      <c r="A621" s="67" t="n">
        <f aca="false" ca="false" dt2D="false" dtr="false" t="normal">+A620+1</f>
        <v>607</v>
      </c>
      <c r="B621" s="67" t="n">
        <f aca="false" ca="false" dt2D="false" dtr="false" t="normal">+B620+1</f>
        <v>132</v>
      </c>
      <c r="C621" s="68" t="s">
        <v>122</v>
      </c>
      <c r="D621" s="67" t="s">
        <v>740</v>
      </c>
      <c r="E621" s="69" t="s">
        <v>57</v>
      </c>
      <c r="F621" s="70" t="s">
        <v>58</v>
      </c>
      <c r="G621" s="70" t="n">
        <v>4</v>
      </c>
      <c r="H621" s="70" t="n">
        <v>4</v>
      </c>
      <c r="I621" s="69" t="n">
        <v>3470.2</v>
      </c>
      <c r="J621" s="69" t="n">
        <v>3470.2</v>
      </c>
      <c r="K621" s="69" t="n">
        <v>0</v>
      </c>
      <c r="L621" s="71" t="n">
        <v>175</v>
      </c>
      <c r="M621" s="72" t="n">
        <v>85748433.79</v>
      </c>
      <c r="N621" s="72" t="n"/>
      <c r="O621" s="72" t="n">
        <v>3232290.38</v>
      </c>
      <c r="P621" s="72" t="n">
        <v>0</v>
      </c>
      <c r="Q621" s="72" t="n">
        <v>2854533.46</v>
      </c>
      <c r="R621" s="72" t="n">
        <v>14429091.6</v>
      </c>
      <c r="S621" s="72" t="n">
        <v>65232518.34</v>
      </c>
      <c r="T621" s="69" t="n">
        <v>21491.65</v>
      </c>
      <c r="U621" s="69" t="n">
        <v>24709.94</v>
      </c>
      <c r="V621" s="70" t="n">
        <v>2027</v>
      </c>
      <c r="W621" s="74" t="n">
        <v>2445709.2</v>
      </c>
      <c r="X621" s="74" t="n">
        <f aca="false" ca="false" dt2D="false" dtr="false" t="normal">+(J621*11.55+K621*23.1)*12*0.85</f>
        <v>408824.262</v>
      </c>
      <c r="Y621" s="74" t="n">
        <f aca="false" ca="false" dt2D="false" dtr="false" t="normal">+(J621*11.55+K621*23.1)*12*30</f>
        <v>14429091.6</v>
      </c>
      <c r="Z621" s="64" t="n"/>
      <c r="AA621" s="74" t="n">
        <f aca="false" ca="false" dt2D="false" dtr="false" t="normal">SUM(AB621:AP621)</f>
        <v>85748433.78632589</v>
      </c>
      <c r="AB621" s="74" t="n">
        <v>9853246.74</v>
      </c>
      <c r="AC621" s="74" t="n">
        <v>3984621.14</v>
      </c>
      <c r="AD621" s="74" t="n">
        <v>4212025.36</v>
      </c>
      <c r="AE621" s="74" t="n">
        <v>3211680.93</v>
      </c>
      <c r="AF621" s="74" t="n">
        <v>1405144.96</v>
      </c>
      <c r="AG621" s="74" t="n">
        <v>0</v>
      </c>
      <c r="AH621" s="74" t="n">
        <v>0</v>
      </c>
      <c r="AI621" s="74" t="n">
        <v>0</v>
      </c>
      <c r="AJ621" s="74" t="n">
        <v>18013204.89</v>
      </c>
      <c r="AK621" s="74" t="n">
        <v>0</v>
      </c>
      <c r="AL621" s="74" t="n">
        <v>23812612.44</v>
      </c>
      <c r="AM621" s="74" t="n">
        <v>10087782.76</v>
      </c>
      <c r="AN621" s="74" t="n">
        <v>8679709.698</v>
      </c>
      <c r="AO621" s="74" t="n">
        <v>857484.3378</v>
      </c>
      <c r="AP621" s="74" t="n">
        <v>1630920.53052588</v>
      </c>
      <c r="AQ621" s="5" t="n">
        <f aca="false" ca="false" dt2D="false" dtr="false" t="normal">COUNTIF(AB621:AM621, "&gt;0")</f>
        <v>8</v>
      </c>
    </row>
    <row customHeight="true" ht="12.75" outlineLevel="0" r="622">
      <c r="A622" s="67" t="n">
        <f aca="false" ca="false" dt2D="false" dtr="false" t="normal">+A621+1</f>
        <v>608</v>
      </c>
      <c r="B622" s="67" t="n">
        <f aca="false" ca="false" dt2D="false" dtr="false" t="normal">+B621+1</f>
        <v>133</v>
      </c>
      <c r="C622" s="68" t="s">
        <v>122</v>
      </c>
      <c r="D622" s="67" t="s">
        <v>741</v>
      </c>
      <c r="E622" s="69" t="s">
        <v>66</v>
      </c>
      <c r="F622" s="70" t="s">
        <v>58</v>
      </c>
      <c r="G622" s="70" t="n">
        <v>4</v>
      </c>
      <c r="H622" s="70" t="n">
        <v>4</v>
      </c>
      <c r="I622" s="69" t="n">
        <v>2906.5</v>
      </c>
      <c r="J622" s="69" t="n">
        <v>2004.3</v>
      </c>
      <c r="K622" s="69" t="n">
        <v>902.2</v>
      </c>
      <c r="L622" s="71" t="n">
        <v>104</v>
      </c>
      <c r="M622" s="72" t="n">
        <v>29927707.33</v>
      </c>
      <c r="N622" s="72" t="n"/>
      <c r="O622" s="72" t="n">
        <v>643576.44</v>
      </c>
      <c r="P622" s="72" t="n">
        <v>0</v>
      </c>
      <c r="Q622" s="72" t="n">
        <v>448702.95</v>
      </c>
      <c r="R622" s="72" t="n">
        <v>0</v>
      </c>
      <c r="S622" s="72" t="n">
        <v>28835427.94</v>
      </c>
      <c r="T622" s="69" t="n">
        <v>8935.77</v>
      </c>
      <c r="U622" s="69" t="n">
        <v>10296.82</v>
      </c>
      <c r="V622" s="70" t="n">
        <v>2027</v>
      </c>
      <c r="W622" s="77" t="n"/>
      <c r="X622" s="74" t="n">
        <f aca="false" ca="false" dt2D="false" dtr="false" t="normal">+(J622*11.55+K622*23.1)*12*0.85</f>
        <v>448702.94700000004</v>
      </c>
      <c r="Y622" s="77" t="e">
        <f aca="false" ca="false" dt2D="false" dtr="false" t="normal">+(J622*11.55+K622*23.1)*12*30-'[7]Приложение №1'!$S$299-'[7]Приложение №1'!$S$663</f>
        <v>#REF!</v>
      </c>
      <c r="Z622" s="64" t="n"/>
      <c r="AA622" s="74" t="n">
        <f aca="false" ca="false" dt2D="false" dtr="false" t="normal">SUM(AB622:AP622)</f>
        <v>29927707.332389537</v>
      </c>
      <c r="AB622" s="74" t="n">
        <v>0</v>
      </c>
      <c r="AC622" s="74" t="n">
        <v>3337358.47</v>
      </c>
      <c r="AD622" s="74" t="n">
        <v>0</v>
      </c>
      <c r="AE622" s="74" t="n">
        <v>2689974.82</v>
      </c>
      <c r="AF622" s="74" t="n">
        <v>0</v>
      </c>
      <c r="AG622" s="74" t="n">
        <v>0</v>
      </c>
      <c r="AH622" s="74" t="n">
        <v>0</v>
      </c>
      <c r="AI622" s="74" t="n">
        <v>0</v>
      </c>
      <c r="AJ622" s="74" t="n">
        <v>0</v>
      </c>
      <c r="AK622" s="74" t="n">
        <v>0</v>
      </c>
      <c r="AL622" s="74" t="n">
        <v>19944486.79</v>
      </c>
      <c r="AM622" s="74" t="n">
        <v>0</v>
      </c>
      <c r="AN622" s="74" t="n">
        <v>3088659.0755</v>
      </c>
      <c r="AO622" s="74" t="n">
        <v>299277.0734</v>
      </c>
      <c r="AP622" s="74" t="n">
        <v>567951.10348954</v>
      </c>
      <c r="AQ622" s="5" t="n">
        <f aca="false" ca="false" dt2D="false" dtr="false" t="normal">COUNTIF(AB622:AM622, "&gt;0")</f>
        <v>3</v>
      </c>
    </row>
    <row customHeight="true" ht="12.75" outlineLevel="0" r="623">
      <c r="A623" s="67" t="n">
        <f aca="false" ca="false" dt2D="false" dtr="false" t="normal">+A622+1</f>
        <v>609</v>
      </c>
      <c r="B623" s="67" t="n">
        <f aca="false" ca="false" dt2D="false" dtr="false" t="normal">+B622+1</f>
        <v>134</v>
      </c>
      <c r="C623" s="68" t="s">
        <v>122</v>
      </c>
      <c r="D623" s="67" t="s">
        <v>742</v>
      </c>
      <c r="E623" s="69" t="s">
        <v>126</v>
      </c>
      <c r="F623" s="70" t="s">
        <v>58</v>
      </c>
      <c r="G623" s="70" t="n">
        <v>4</v>
      </c>
      <c r="H623" s="70" t="n">
        <v>4</v>
      </c>
      <c r="I623" s="69" t="n">
        <v>3410.3</v>
      </c>
      <c r="J623" s="69" t="n">
        <v>3410.3</v>
      </c>
      <c r="K623" s="69" t="n">
        <v>0</v>
      </c>
      <c r="L623" s="71" t="n">
        <v>150</v>
      </c>
      <c r="M623" s="72" t="n">
        <v>84268308.37</v>
      </c>
      <c r="N623" s="72" t="n"/>
      <c r="O623" s="72" t="n">
        <v>3177551.63</v>
      </c>
      <c r="P623" s="72" t="n">
        <v>0</v>
      </c>
      <c r="Q623" s="72" t="n">
        <v>2807935.64</v>
      </c>
      <c r="R623" s="72" t="n">
        <v>14180027.4</v>
      </c>
      <c r="S623" s="72" t="n">
        <v>64102793.69</v>
      </c>
      <c r="T623" s="69" t="n">
        <v>21491.65</v>
      </c>
      <c r="U623" s="69" t="n">
        <v>24709.94</v>
      </c>
      <c r="V623" s="70" t="n">
        <v>2027</v>
      </c>
      <c r="W623" s="74" t="n">
        <v>2406168.2</v>
      </c>
      <c r="X623" s="74" t="n">
        <f aca="false" ca="false" dt2D="false" dtr="false" t="normal">+(J623*11.55+K623*23.1)*12*0.85</f>
        <v>401767.443</v>
      </c>
      <c r="Y623" s="74" t="n">
        <f aca="false" ca="false" dt2D="false" dtr="false" t="normal">+(J623*11.55+K623*23.1)*12*30</f>
        <v>14180027.400000002</v>
      </c>
      <c r="Z623" s="64" t="n"/>
      <c r="AA623" s="74" t="n">
        <f aca="false" ca="false" dt2D="false" dtr="false" t="normal">SUM(AB623:AP623)</f>
        <v>84268308.36719823</v>
      </c>
      <c r="AB623" s="74" t="n">
        <v>9683167.35</v>
      </c>
      <c r="AC623" s="74" t="n">
        <v>3915841.59</v>
      </c>
      <c r="AD623" s="74" t="n">
        <v>4139320.52</v>
      </c>
      <c r="AE623" s="74" t="n">
        <v>3156243.29</v>
      </c>
      <c r="AF623" s="74" t="n">
        <v>1380890.4</v>
      </c>
      <c r="AG623" s="74" t="n">
        <v>0</v>
      </c>
      <c r="AH623" s="74" t="n">
        <v>0</v>
      </c>
      <c r="AI623" s="74" t="n">
        <v>0</v>
      </c>
      <c r="AJ623" s="74" t="n">
        <v>17702274.4</v>
      </c>
      <c r="AK623" s="74" t="n">
        <v>0</v>
      </c>
      <c r="AL623" s="74" t="n">
        <v>23401576.91</v>
      </c>
      <c r="AM623" s="74" t="n">
        <v>9913654.99</v>
      </c>
      <c r="AN623" s="74" t="n">
        <v>8529887.0346</v>
      </c>
      <c r="AO623" s="74" t="n">
        <v>842683.0838</v>
      </c>
      <c r="AP623" s="74" t="n">
        <v>1602768.79879824</v>
      </c>
      <c r="AQ623" s="5" t="n">
        <f aca="false" ca="false" dt2D="false" dtr="false" t="normal">COUNTIF(AB623:AM623, "&gt;0")</f>
        <v>8</v>
      </c>
    </row>
    <row customHeight="true" ht="12.75" outlineLevel="0" r="624">
      <c r="A624" s="67" t="n">
        <f aca="false" ca="false" dt2D="false" dtr="false" t="normal">+A623+1</f>
        <v>610</v>
      </c>
      <c r="B624" s="67" t="n">
        <f aca="false" ca="false" dt2D="false" dtr="false" t="normal">+B623+1</f>
        <v>135</v>
      </c>
      <c r="C624" s="68" t="s">
        <v>122</v>
      </c>
      <c r="D624" s="67" t="s">
        <v>743</v>
      </c>
      <c r="E624" s="69" t="s">
        <v>371</v>
      </c>
      <c r="F624" s="70" t="s">
        <v>58</v>
      </c>
      <c r="G624" s="70" t="n">
        <v>3</v>
      </c>
      <c r="H624" s="70" t="n">
        <v>2</v>
      </c>
      <c r="I624" s="69" t="n">
        <v>1040.16</v>
      </c>
      <c r="J624" s="69" t="n">
        <v>1040.16</v>
      </c>
      <c r="K624" s="69" t="n">
        <v>0</v>
      </c>
      <c r="L624" s="71" t="n">
        <v>84</v>
      </c>
      <c r="M624" s="72" t="n">
        <v>42438080.73</v>
      </c>
      <c r="N624" s="72" t="n"/>
      <c r="O624" s="72" t="n">
        <v>1996219.5</v>
      </c>
      <c r="P624" s="72" t="n">
        <v>0</v>
      </c>
      <c r="Q624" s="72" t="n">
        <v>122541.25</v>
      </c>
      <c r="R624" s="72" t="n">
        <v>4324985.28</v>
      </c>
      <c r="S624" s="72" t="n">
        <v>35994334.71</v>
      </c>
      <c r="T624" s="69" t="n">
        <v>35562.03</v>
      </c>
      <c r="U624" s="69" t="n">
        <v>40799.57</v>
      </c>
      <c r="V624" s="70" t="n">
        <v>2027</v>
      </c>
      <c r="W624" s="77" t="n"/>
      <c r="X624" s="74" t="n">
        <f aca="false" ca="false" dt2D="false" dtr="false" t="normal">+(J624*11.55+K624*23.1)*12*0.85</f>
        <v>122541.24960000002</v>
      </c>
      <c r="Y624" s="77" t="n">
        <f aca="false" ca="false" dt2D="false" dtr="false" t="normal">+(J624*11.55+K624*23.1)*12*30</f>
        <v>4324985.280000001</v>
      </c>
      <c r="Z624" s="64" t="n"/>
      <c r="AA624" s="74" t="n">
        <f aca="false" ca="false" dt2D="false" dtr="false" t="normal">SUM(AB624:AP624)</f>
        <v>42438080.73475568</v>
      </c>
      <c r="AB624" s="74" t="n">
        <v>3791923.64</v>
      </c>
      <c r="AC624" s="74" t="n">
        <v>2307335.09</v>
      </c>
      <c r="AD624" s="74" t="n">
        <v>1087226.53</v>
      </c>
      <c r="AE624" s="74" t="n">
        <v>926552.55</v>
      </c>
      <c r="AF624" s="74" t="n">
        <v>497875.84</v>
      </c>
      <c r="AG624" s="74" t="n">
        <v>0</v>
      </c>
      <c r="AH624" s="74" t="n">
        <v>0</v>
      </c>
      <c r="AI624" s="74" t="n">
        <v>0</v>
      </c>
      <c r="AJ624" s="74" t="n">
        <v>10969415.73</v>
      </c>
      <c r="AK624" s="74" t="n">
        <v>0</v>
      </c>
      <c r="AL624" s="74" t="n">
        <v>8969301.77</v>
      </c>
      <c r="AM624" s="74" t="n">
        <v>8440572.96</v>
      </c>
      <c r="AN624" s="74" t="n">
        <v>4214594.9715</v>
      </c>
      <c r="AO624" s="74" t="n">
        <v>424380.8073</v>
      </c>
      <c r="AP624" s="74" t="n">
        <v>808900.84595568</v>
      </c>
      <c r="AQ624" s="5" t="n">
        <f aca="false" ca="false" dt2D="false" dtr="false" t="normal">COUNTIF(AB624:AM624, "&gt;0")</f>
        <v>8</v>
      </c>
    </row>
    <row customHeight="true" ht="12.75" outlineLevel="0" r="625">
      <c r="A625" s="67" t="n">
        <f aca="false" ca="false" dt2D="false" dtr="false" t="normal">+A624+1</f>
        <v>611</v>
      </c>
      <c r="B625" s="67" t="n">
        <f aca="false" ca="false" dt2D="false" dtr="false" t="normal">+B624+1</f>
        <v>136</v>
      </c>
      <c r="C625" s="68" t="s">
        <v>122</v>
      </c>
      <c r="D625" s="67" t="s">
        <v>744</v>
      </c>
      <c r="E625" s="69" t="s">
        <v>264</v>
      </c>
      <c r="F625" s="70" t="s">
        <v>58</v>
      </c>
      <c r="G625" s="70" t="n">
        <v>5</v>
      </c>
      <c r="H625" s="70" t="n">
        <v>1</v>
      </c>
      <c r="I625" s="69" t="n">
        <v>2477.36</v>
      </c>
      <c r="J625" s="69" t="n">
        <v>2477.36</v>
      </c>
      <c r="K625" s="69" t="n">
        <v>0</v>
      </c>
      <c r="L625" s="71" t="n">
        <v>115</v>
      </c>
      <c r="M625" s="72" t="n">
        <v>27787159.8</v>
      </c>
      <c r="N625" s="72" t="n"/>
      <c r="O625" s="72" t="n">
        <v>758762.04</v>
      </c>
      <c r="P625" s="72" t="n">
        <v>0</v>
      </c>
      <c r="Q625" s="72" t="n">
        <v>1433253.95</v>
      </c>
      <c r="R625" s="72" t="n">
        <v>10300862.88</v>
      </c>
      <c r="S625" s="72" t="n">
        <v>15294280.93</v>
      </c>
      <c r="T625" s="69" t="n">
        <v>9769</v>
      </c>
      <c r="U625" s="69" t="n">
        <v>11216.44</v>
      </c>
      <c r="V625" s="70" t="n">
        <v>2027</v>
      </c>
      <c r="W625" s="74" t="n">
        <v>1141396.17</v>
      </c>
      <c r="X625" s="74" t="n">
        <f aca="false" ca="false" dt2D="false" dtr="false" t="normal">+(J625*11.55+K625*23.1)*12*0.85</f>
        <v>291857.7816</v>
      </c>
      <c r="Y625" s="74" t="n">
        <f aca="false" ca="false" dt2D="false" dtr="false" t="normal">+(J625*11.55+K625*23.1)*12*30</f>
        <v>10300862.88</v>
      </c>
      <c r="Z625" s="64" t="n"/>
      <c r="AA625" s="74" t="n">
        <f aca="false" ca="false" dt2D="false" dtr="false" t="normal">SUM(AB625:AP625)</f>
        <v>27787159.8035508</v>
      </c>
      <c r="AB625" s="74" t="n">
        <v>0</v>
      </c>
      <c r="AC625" s="74" t="n">
        <v>0</v>
      </c>
      <c r="AD625" s="74" t="n">
        <v>0</v>
      </c>
      <c r="AE625" s="74" t="n">
        <v>0</v>
      </c>
      <c r="AF625" s="74" t="n">
        <v>0</v>
      </c>
      <c r="AG625" s="74" t="n">
        <v>0</v>
      </c>
      <c r="AH625" s="74" t="n">
        <v>0</v>
      </c>
      <c r="AI625" s="74" t="n">
        <v>0</v>
      </c>
      <c r="AJ625" s="74" t="n">
        <v>0</v>
      </c>
      <c r="AK625" s="74" t="n">
        <v>0</v>
      </c>
      <c r="AL625" s="74" t="n">
        <v>16999715.74</v>
      </c>
      <c r="AM625" s="74" t="n">
        <v>7201622.24</v>
      </c>
      <c r="AN625" s="74" t="n">
        <v>2778715.98</v>
      </c>
      <c r="AO625" s="74" t="n">
        <v>277871.598</v>
      </c>
      <c r="AP625" s="74" t="n">
        <v>529234.2455508</v>
      </c>
      <c r="AQ625" s="5" t="n">
        <f aca="false" ca="false" dt2D="false" dtr="false" t="normal">COUNTIF(AB625:AM625, "&gt;0")</f>
        <v>2</v>
      </c>
    </row>
    <row customHeight="true" ht="12.75" outlineLevel="0" r="626">
      <c r="A626" s="67" t="n">
        <f aca="false" ca="false" dt2D="false" dtr="false" t="normal">+A625+1</f>
        <v>612</v>
      </c>
      <c r="B626" s="67" t="n">
        <f aca="false" ca="false" dt2D="false" dtr="false" t="normal">+B625+1</f>
        <v>137</v>
      </c>
      <c r="C626" s="68" t="s">
        <v>122</v>
      </c>
      <c r="D626" s="67" t="s">
        <v>745</v>
      </c>
      <c r="E626" s="69" t="s">
        <v>141</v>
      </c>
      <c r="F626" s="70" t="s">
        <v>58</v>
      </c>
      <c r="G626" s="70" t="n">
        <v>4</v>
      </c>
      <c r="H626" s="70" t="n">
        <v>4</v>
      </c>
      <c r="I626" s="69" t="n">
        <v>3172.3</v>
      </c>
      <c r="J626" s="69" t="n">
        <v>2527.7</v>
      </c>
      <c r="K626" s="69" t="n">
        <v>644.6</v>
      </c>
      <c r="L626" s="71" t="n">
        <v>127</v>
      </c>
      <c r="M626" s="72" t="n">
        <v>47598933.97</v>
      </c>
      <c r="N626" s="72" t="n"/>
      <c r="O626" s="72" t="n">
        <v>1365574.38</v>
      </c>
      <c r="P626" s="72" t="n">
        <v>0</v>
      </c>
      <c r="Q626" s="72" t="n">
        <v>2846890.53</v>
      </c>
      <c r="R626" s="72" t="n">
        <v>15870670.2</v>
      </c>
      <c r="S626" s="72" t="n">
        <v>27515798.86</v>
      </c>
      <c r="T626" s="69" t="n">
        <v>13013.31</v>
      </c>
      <c r="U626" s="69" t="n">
        <v>15004.55</v>
      </c>
      <c r="V626" s="70" t="n">
        <v>2027</v>
      </c>
      <c r="W626" s="74" t="n">
        <v>2397221.54</v>
      </c>
      <c r="X626" s="74" t="n">
        <f aca="false" ca="false" dt2D="false" dtr="false" t="normal">+(J626*11.55+K626*23.1)*12*0.85</f>
        <v>449668.98900000006</v>
      </c>
      <c r="Y626" s="74" t="n">
        <f aca="false" ca="false" dt2D="false" dtr="false" t="normal">+(J626*11.55+K626*23.1)*12*30</f>
        <v>15870670.200000003</v>
      </c>
      <c r="Z626" s="64" t="n"/>
      <c r="AA626" s="75" t="n">
        <f aca="false" ca="false" dt2D="false" dtr="false" t="normal">SUM(AB626:AP626)</f>
        <v>47598933.967607304</v>
      </c>
      <c r="AB626" s="74" t="n">
        <v>9007392.83</v>
      </c>
      <c r="AC626" s="74" t="n">
        <v>0</v>
      </c>
      <c r="AD626" s="74" t="n">
        <v>0</v>
      </c>
      <c r="AE626" s="74" t="n">
        <v>0</v>
      </c>
      <c r="AF626" s="74" t="n">
        <v>1284520.02</v>
      </c>
      <c r="AG626" s="74" t="n">
        <v>0</v>
      </c>
      <c r="AH626" s="74" t="n">
        <v>0</v>
      </c>
      <c r="AI626" s="74" t="n">
        <v>0</v>
      </c>
      <c r="AJ626" s="74" t="n">
        <v>0</v>
      </c>
      <c r="AK626" s="74" t="n">
        <v>0</v>
      </c>
      <c r="AL626" s="74" t="n">
        <v>21768414.05</v>
      </c>
      <c r="AM626" s="74" t="n">
        <v>9221795.07</v>
      </c>
      <c r="AN626" s="74" t="n">
        <v>4938066.2608</v>
      </c>
      <c r="AO626" s="74" t="n">
        <v>475989.3397</v>
      </c>
      <c r="AP626" s="74" t="n">
        <v>902756.3971073</v>
      </c>
      <c r="AQ626" s="5" t="n">
        <f aca="false" ca="false" dt2D="false" dtr="false" t="normal">COUNTIF(AB626:AM626, "&gt;0")</f>
        <v>4</v>
      </c>
    </row>
    <row customHeight="true" ht="12.75" outlineLevel="0" r="627">
      <c r="A627" s="67" t="n">
        <f aca="false" ca="false" dt2D="false" dtr="false" t="normal">+A626+1</f>
        <v>613</v>
      </c>
      <c r="B627" s="67" t="n">
        <f aca="false" ca="false" dt2D="false" dtr="false" t="normal">+B626+1</f>
        <v>138</v>
      </c>
      <c r="C627" s="68" t="s">
        <v>122</v>
      </c>
      <c r="D627" s="67" t="s">
        <v>746</v>
      </c>
      <c r="E627" s="69" t="s">
        <v>66</v>
      </c>
      <c r="F627" s="70" t="s">
        <v>58</v>
      </c>
      <c r="G627" s="70" t="n">
        <v>4</v>
      </c>
      <c r="H627" s="70" t="n">
        <v>2</v>
      </c>
      <c r="I627" s="69" t="n">
        <v>1424.7</v>
      </c>
      <c r="J627" s="69" t="n">
        <v>1424.7</v>
      </c>
      <c r="K627" s="69" t="n">
        <v>0</v>
      </c>
      <c r="L627" s="71" t="n">
        <v>73</v>
      </c>
      <c r="M627" s="72" t="n">
        <v>854349.85</v>
      </c>
      <c r="N627" s="72" t="n"/>
      <c r="O627" s="72" t="n">
        <v>0</v>
      </c>
      <c r="P627" s="72" t="n">
        <v>0</v>
      </c>
      <c r="Q627" s="72" t="n">
        <v>775034.08</v>
      </c>
      <c r="R627" s="72" t="n">
        <v>79315.78</v>
      </c>
      <c r="S627" s="72" t="n">
        <v>0</v>
      </c>
      <c r="T627" s="69" t="n">
        <v>404.92</v>
      </c>
      <c r="U627" s="69" t="n">
        <v>599.67</v>
      </c>
      <c r="V627" s="70" t="n">
        <v>2027</v>
      </c>
      <c r="W627" s="74" t="n">
        <v>607190.17</v>
      </c>
      <c r="X627" s="74" t="n">
        <f aca="false" ca="false" dt2D="false" dtr="false" t="normal">+(J627*11.55+K627*23.1)*12*0.85</f>
        <v>167843.90699999998</v>
      </c>
      <c r="Y627" s="74" t="n">
        <f aca="false" ca="false" dt2D="false" dtr="false" t="normal">+(J627*11.55+K627*23.1)*12*30</f>
        <v>5923902.6</v>
      </c>
      <c r="Z627" s="64" t="n"/>
      <c r="AA627" s="78" t="n">
        <f aca="false" ca="false" dt2D="false" dtr="false" t="normal">SUM(AB627:AP627)</f>
        <v>854349.8533850999</v>
      </c>
      <c r="AB627" s="74" t="n">
        <v>0</v>
      </c>
      <c r="AC627" s="74" t="n">
        <v>0</v>
      </c>
      <c r="AD627" s="74" t="n">
        <v>0</v>
      </c>
      <c r="AE627" s="74" t="n">
        <v>0</v>
      </c>
      <c r="AF627" s="74" t="n">
        <v>576886.07</v>
      </c>
      <c r="AG627" s="74" t="n">
        <v>0</v>
      </c>
      <c r="AH627" s="74" t="n">
        <v>0</v>
      </c>
      <c r="AI627" s="74" t="n">
        <v>0</v>
      </c>
      <c r="AJ627" s="74" t="n">
        <v>0</v>
      </c>
      <c r="AK627" s="74" t="n">
        <v>0</v>
      </c>
      <c r="AL627" s="74" t="n">
        <v>0</v>
      </c>
      <c r="AM627" s="74" t="n">
        <v>0</v>
      </c>
      <c r="AN627" s="74" t="n">
        <v>256304.955</v>
      </c>
      <c r="AO627" s="74" t="n">
        <v>8543.4985</v>
      </c>
      <c r="AP627" s="74" t="n">
        <v>12615.3298851</v>
      </c>
      <c r="AQ627" s="5" t="n">
        <f aca="false" ca="false" dt2D="false" dtr="false" t="normal">COUNTIF(AB627:AM627, "&gt;0")</f>
        <v>1</v>
      </c>
    </row>
    <row customHeight="true" ht="12.75" outlineLevel="0" r="628">
      <c r="A628" s="67" t="n">
        <f aca="false" ca="false" dt2D="false" dtr="false" t="normal">+A627+1</f>
        <v>614</v>
      </c>
      <c r="B628" s="67" t="n">
        <f aca="false" ca="false" dt2D="false" dtr="false" t="normal">+B627+1</f>
        <v>139</v>
      </c>
      <c r="C628" s="68" t="s">
        <v>122</v>
      </c>
      <c r="D628" s="67" t="s">
        <v>747</v>
      </c>
      <c r="E628" s="69" t="s">
        <v>66</v>
      </c>
      <c r="F628" s="70" t="s">
        <v>58</v>
      </c>
      <c r="G628" s="70" t="n">
        <v>3</v>
      </c>
      <c r="H628" s="70" t="n">
        <v>2</v>
      </c>
      <c r="I628" s="69" t="n">
        <v>340.2</v>
      </c>
      <c r="J628" s="69" t="n">
        <v>340.2</v>
      </c>
      <c r="K628" s="69" t="n">
        <v>0</v>
      </c>
      <c r="L628" s="71" t="n">
        <v>21</v>
      </c>
      <c r="M628" s="72" t="n">
        <v>13638856.12</v>
      </c>
      <c r="N628" s="72" t="n"/>
      <c r="O628" s="72" t="n">
        <v>1196097.17</v>
      </c>
      <c r="P628" s="72" t="n">
        <v>0</v>
      </c>
      <c r="Q628" s="72" t="n">
        <v>173633.68</v>
      </c>
      <c r="R628" s="72" t="n">
        <v>1414551.6</v>
      </c>
      <c r="S628" s="72" t="n">
        <v>10854573.67</v>
      </c>
      <c r="T628" s="69" t="n">
        <v>35083.38</v>
      </c>
      <c r="U628" s="69" t="n">
        <v>40090.7</v>
      </c>
      <c r="V628" s="70" t="n">
        <v>2027</v>
      </c>
      <c r="W628" s="74" t="n">
        <v>133554.72</v>
      </c>
      <c r="X628" s="74" t="n">
        <f aca="false" ca="false" dt2D="false" dtr="false" t="normal">+(J628*11.55+K628*23.1)*12*0.85</f>
        <v>40078.962</v>
      </c>
      <c r="Y628" s="74" t="n">
        <f aca="false" ca="false" dt2D="false" dtr="false" t="normal">+(J628*11.55+K628*23.1)*12*30</f>
        <v>1414551.6</v>
      </c>
      <c r="Z628" s="64" t="n"/>
      <c r="AA628" s="74" t="n">
        <f aca="false" ca="false" dt2D="false" dtr="false" t="normal">SUM(AB628:AP628)</f>
        <v>13638856.120985562</v>
      </c>
      <c r="AB628" s="74" t="n">
        <v>1240205.75</v>
      </c>
      <c r="AC628" s="74" t="n">
        <v>754648.7</v>
      </c>
      <c r="AD628" s="74" t="n">
        <v>355593.81</v>
      </c>
      <c r="AE628" s="74" t="n">
        <v>303042.97</v>
      </c>
      <c r="AF628" s="74" t="n">
        <v>0</v>
      </c>
      <c r="AG628" s="74" t="n">
        <v>0</v>
      </c>
      <c r="AH628" s="74" t="n">
        <v>0</v>
      </c>
      <c r="AI628" s="74" t="n">
        <v>0</v>
      </c>
      <c r="AJ628" s="74" t="n">
        <v>3587712.69</v>
      </c>
      <c r="AK628" s="74" t="n">
        <v>0</v>
      </c>
      <c r="AL628" s="74" t="n">
        <v>2933545.29</v>
      </c>
      <c r="AM628" s="74" t="n">
        <v>2760616.56</v>
      </c>
      <c r="AN628" s="74" t="n">
        <v>1306099.5133</v>
      </c>
      <c r="AO628" s="74" t="n">
        <v>136388.5613</v>
      </c>
      <c r="AP628" s="74" t="n">
        <v>261002.27638556</v>
      </c>
      <c r="AQ628" s="5" t="n">
        <f aca="false" ca="false" dt2D="false" dtr="false" t="normal">COUNTIF(AB628:AM628, "&gt;0")</f>
        <v>7</v>
      </c>
    </row>
    <row customHeight="true" ht="12.75" outlineLevel="0" r="629">
      <c r="A629" s="67" t="n">
        <f aca="false" ca="false" dt2D="false" dtr="false" t="normal">+A628+1</f>
        <v>615</v>
      </c>
      <c r="B629" s="67" t="n">
        <f aca="false" ca="false" dt2D="false" dtr="false" t="normal">+B628+1</f>
        <v>140</v>
      </c>
      <c r="C629" s="68" t="s">
        <v>122</v>
      </c>
      <c r="D629" s="67" t="s">
        <v>748</v>
      </c>
      <c r="E629" s="69" t="s">
        <v>80</v>
      </c>
      <c r="F629" s="70" t="s">
        <v>58</v>
      </c>
      <c r="G629" s="70" t="n">
        <v>5</v>
      </c>
      <c r="H629" s="70" t="n">
        <v>4</v>
      </c>
      <c r="I629" s="69" t="n">
        <v>4315.4</v>
      </c>
      <c r="J629" s="69" t="n">
        <v>4315.4</v>
      </c>
      <c r="K629" s="69" t="n">
        <v>0</v>
      </c>
      <c r="L629" s="71" t="n">
        <v>201</v>
      </c>
      <c r="M629" s="72" t="n">
        <v>2587815.92</v>
      </c>
      <c r="N629" s="72" t="n"/>
      <c r="O629" s="72" t="n">
        <v>0</v>
      </c>
      <c r="P629" s="72" t="n">
        <v>0</v>
      </c>
      <c r="Q629" s="72" t="n">
        <v>2587815.92</v>
      </c>
      <c r="R629" s="72" t="n">
        <v>0</v>
      </c>
      <c r="S629" s="72" t="n">
        <v>0</v>
      </c>
      <c r="T629" s="69" t="n">
        <v>404.92</v>
      </c>
      <c r="U629" s="69" t="n">
        <v>599.67</v>
      </c>
      <c r="V629" s="70" t="n">
        <v>2027</v>
      </c>
      <c r="W629" s="74" t="n">
        <v>2978495.03</v>
      </c>
      <c r="X629" s="74" t="n">
        <f aca="false" ca="false" dt2D="false" dtr="false" t="normal">+(J629*11.55+K629*23.1)*12*0.85</f>
        <v>508397.2739999999</v>
      </c>
      <c r="Y629" s="74" t="n">
        <f aca="false" ca="false" dt2D="false" dtr="false" t="normal">+(J629*11.55+K629*23.1)*12*30</f>
        <v>17943433.2</v>
      </c>
      <c r="Z629" s="64" t="n"/>
      <c r="AA629" s="78" t="n">
        <f aca="false" ca="false" dt2D="false" dtr="false" t="normal">SUM(AB629:AP629)</f>
        <v>2587815.91507472</v>
      </c>
      <c r="AB629" s="74" t="n">
        <v>0</v>
      </c>
      <c r="AC629" s="74" t="n">
        <v>0</v>
      </c>
      <c r="AD629" s="74" t="n">
        <v>0</v>
      </c>
      <c r="AE629" s="74" t="n">
        <v>0</v>
      </c>
      <c r="AF629" s="74" t="n">
        <v>1747381.29</v>
      </c>
      <c r="AG629" s="74" t="n">
        <v>0</v>
      </c>
      <c r="AH629" s="74" t="n">
        <v>0</v>
      </c>
      <c r="AI629" s="74" t="n">
        <v>0</v>
      </c>
      <c r="AJ629" s="74" t="n">
        <v>0</v>
      </c>
      <c r="AK629" s="74" t="n">
        <v>0</v>
      </c>
      <c r="AL629" s="74" t="n">
        <v>0</v>
      </c>
      <c r="AM629" s="74" t="n">
        <v>0</v>
      </c>
      <c r="AN629" s="74" t="n">
        <v>776344.776</v>
      </c>
      <c r="AO629" s="74" t="n">
        <v>25878.1592</v>
      </c>
      <c r="AP629" s="74" t="n">
        <v>38211.68987472</v>
      </c>
      <c r="AQ629" s="5" t="n">
        <f aca="false" ca="false" dt2D="false" dtr="false" t="normal">COUNTIF(AB629:AM629, "&gt;0")</f>
        <v>1</v>
      </c>
    </row>
    <row outlineLevel="0" r="630">
      <c r="A630" s="67" t="n">
        <f aca="false" ca="false" dt2D="false" dtr="false" t="normal">+A629+1</f>
        <v>616</v>
      </c>
      <c r="B630" s="67" t="n">
        <f aca="false" ca="false" dt2D="false" dtr="false" t="normal">+B629+1</f>
        <v>141</v>
      </c>
      <c r="C630" s="68" t="s">
        <v>122</v>
      </c>
      <c r="D630" s="67" t="s">
        <v>749</v>
      </c>
      <c r="E630" s="69" t="s">
        <v>143</v>
      </c>
      <c r="F630" s="70" t="s">
        <v>58</v>
      </c>
      <c r="G630" s="70" t="n">
        <v>4</v>
      </c>
      <c r="H630" s="70" t="n">
        <v>4</v>
      </c>
      <c r="I630" s="69" t="n">
        <v>3476.1</v>
      </c>
      <c r="J630" s="69" t="n">
        <v>3476.1</v>
      </c>
      <c r="K630" s="69" t="n">
        <v>0</v>
      </c>
      <c r="L630" s="71" t="n">
        <v>136</v>
      </c>
      <c r="M630" s="72" t="n">
        <v>2084512.89</v>
      </c>
      <c r="N630" s="72" t="n"/>
      <c r="O630" s="72" t="n">
        <v>0</v>
      </c>
      <c r="P630" s="72" t="n">
        <v>0</v>
      </c>
      <c r="Q630" s="72" t="n">
        <v>409519.34</v>
      </c>
      <c r="R630" s="72" t="n">
        <v>1674993.55</v>
      </c>
      <c r="S630" s="72" t="n">
        <v>0</v>
      </c>
      <c r="T630" s="69" t="n">
        <v>404.92</v>
      </c>
      <c r="U630" s="69" t="n">
        <v>599.67</v>
      </c>
      <c r="V630" s="70" t="n">
        <v>2027</v>
      </c>
      <c r="W630" s="77" t="n"/>
      <c r="X630" s="74" t="n">
        <f aca="false" ca="false" dt2D="false" dtr="false" t="normal">+(J630*11.55+K630*23.1)*12*0.85</f>
        <v>409519.341</v>
      </c>
      <c r="Y630" s="77" t="e">
        <f aca="false" ca="false" dt2D="false" dtr="false" t="normal">+(J630*11.55+K630*23.1)*12*30-'[1]Приложение №1'!$S$108-'[1]Приложение №1'!$S$246-'[1]Приложение №1'!$S$431-'[1]Приложение №1'!$S$811</f>
        <v>#REF!</v>
      </c>
      <c r="Z630" s="64" t="n"/>
      <c r="AA630" s="78" t="n">
        <f aca="false" ca="false" dt2D="false" dtr="false" t="normal">SUM(AB630:AP630)</f>
        <v>2084512.89323374</v>
      </c>
      <c r="AB630" s="74" t="n">
        <v>0</v>
      </c>
      <c r="AC630" s="74" t="n">
        <v>0</v>
      </c>
      <c r="AD630" s="74" t="n">
        <v>0</v>
      </c>
      <c r="AE630" s="74" t="n">
        <v>0</v>
      </c>
      <c r="AF630" s="74" t="n">
        <v>1407533.98</v>
      </c>
      <c r="AG630" s="74" t="n">
        <v>0</v>
      </c>
      <c r="AH630" s="74" t="n">
        <v>0</v>
      </c>
      <c r="AI630" s="74" t="n">
        <v>0</v>
      </c>
      <c r="AJ630" s="74" t="n">
        <v>0</v>
      </c>
      <c r="AK630" s="74" t="n">
        <v>0</v>
      </c>
      <c r="AL630" s="74" t="n">
        <v>0</v>
      </c>
      <c r="AM630" s="74" t="n">
        <v>0</v>
      </c>
      <c r="AN630" s="74" t="n">
        <v>625353.867</v>
      </c>
      <c r="AO630" s="74" t="n">
        <v>20845.1289</v>
      </c>
      <c r="AP630" s="74" t="n">
        <v>30779.91733374</v>
      </c>
      <c r="AQ630" s="5" t="n">
        <f aca="false" ca="false" dt2D="false" dtr="false" t="normal">COUNTIF(AB630:AM630, "&gt;0")</f>
        <v>1</v>
      </c>
    </row>
    <row customHeight="true" ht="12.75" outlineLevel="0" r="631">
      <c r="A631" s="67" t="n">
        <f aca="false" ca="false" dt2D="false" dtr="false" t="normal">+A630+1</f>
        <v>617</v>
      </c>
      <c r="B631" s="67" t="n">
        <f aca="false" ca="false" dt2D="false" dtr="false" t="normal">+B630+1</f>
        <v>142</v>
      </c>
      <c r="C631" s="68" t="s">
        <v>122</v>
      </c>
      <c r="D631" s="67" t="s">
        <v>750</v>
      </c>
      <c r="E631" s="69" t="s">
        <v>136</v>
      </c>
      <c r="F631" s="70" t="s">
        <v>58</v>
      </c>
      <c r="G631" s="70" t="n">
        <v>5</v>
      </c>
      <c r="H631" s="70" t="n">
        <v>4</v>
      </c>
      <c r="I631" s="69" t="n">
        <v>3061.9</v>
      </c>
      <c r="J631" s="69" t="n">
        <v>3061.9</v>
      </c>
      <c r="K631" s="69" t="n">
        <v>0</v>
      </c>
      <c r="L631" s="71" t="n">
        <v>160</v>
      </c>
      <c r="M631" s="72" t="n">
        <v>37253800.5</v>
      </c>
      <c r="N631" s="72" t="n"/>
      <c r="O631" s="72" t="n">
        <v>1740416.94</v>
      </c>
      <c r="P631" s="72" t="n">
        <v>0</v>
      </c>
      <c r="Q631" s="72" t="n">
        <v>360722.44</v>
      </c>
      <c r="R631" s="72" t="n">
        <v>8085475.76</v>
      </c>
      <c r="S631" s="72" t="n">
        <v>27067185.37</v>
      </c>
      <c r="T631" s="69" t="n">
        <v>10626.92</v>
      </c>
      <c r="U631" s="69" t="n">
        <v>12166.89</v>
      </c>
      <c r="V631" s="70" t="n">
        <v>2027</v>
      </c>
      <c r="W631" s="77" t="n"/>
      <c r="X631" s="74" t="n">
        <f aca="false" ca="false" dt2D="false" dtr="false" t="normal">+(J631*11.55+K631*23.1)*12*0.85</f>
        <v>360722.43899999995</v>
      </c>
      <c r="Y631" s="77" t="e">
        <f aca="false" ca="false" dt2D="false" dtr="false" t="normal">+(J631*11.55+K631*23.1)*12*30-'[9]Приложение №1'!$S$245-'[7]Приложение №1'!$S$303</f>
        <v>#REF!</v>
      </c>
      <c r="Z631" s="64" t="n"/>
      <c r="AA631" s="74" t="n">
        <f aca="false" ca="false" dt2D="false" dtr="false" t="normal">SUM(AB631:AP631)</f>
        <v>37253800.49830526</v>
      </c>
      <c r="AB631" s="74" t="n">
        <v>8693924.32</v>
      </c>
      <c r="AC631" s="74" t="n">
        <v>0</v>
      </c>
      <c r="AD631" s="74" t="n">
        <v>0</v>
      </c>
      <c r="AE631" s="74" t="n">
        <v>2833798.01</v>
      </c>
      <c r="AF631" s="74" t="n">
        <v>0</v>
      </c>
      <c r="AG631" s="74" t="n">
        <v>0</v>
      </c>
      <c r="AH631" s="74" t="n">
        <v>0</v>
      </c>
      <c r="AI631" s="74" t="n">
        <v>0</v>
      </c>
      <c r="AJ631" s="74" t="n">
        <v>0</v>
      </c>
      <c r="AK631" s="74" t="n">
        <v>0</v>
      </c>
      <c r="AL631" s="74" t="n">
        <v>21010846.07</v>
      </c>
      <c r="AM631" s="74" t="n">
        <v>0</v>
      </c>
      <c r="AN631" s="74" t="n">
        <v>3631141.5041</v>
      </c>
      <c r="AO631" s="74" t="n">
        <v>372538.005</v>
      </c>
      <c r="AP631" s="74" t="n">
        <v>711552.58920526</v>
      </c>
      <c r="AQ631" s="5" t="n">
        <f aca="false" ca="false" dt2D="false" dtr="false" t="normal">COUNTIF(AB631:AM631, "&gt;0")</f>
        <v>3</v>
      </c>
    </row>
    <row customHeight="true" ht="12.75" outlineLevel="0" r="632">
      <c r="A632" s="67" t="n">
        <f aca="false" ca="false" dt2D="false" dtr="false" t="normal">+A631+1</f>
        <v>618</v>
      </c>
      <c r="B632" s="67" t="n">
        <f aca="false" ca="false" dt2D="false" dtr="false" t="normal">+B631+1</f>
        <v>143</v>
      </c>
      <c r="C632" s="68" t="s">
        <v>122</v>
      </c>
      <c r="D632" s="67" t="s">
        <v>751</v>
      </c>
      <c r="E632" s="69" t="s">
        <v>126</v>
      </c>
      <c r="F632" s="70" t="s">
        <v>58</v>
      </c>
      <c r="G632" s="70" t="n">
        <v>4</v>
      </c>
      <c r="H632" s="70" t="n">
        <v>4</v>
      </c>
      <c r="I632" s="69" t="n">
        <v>3490.6</v>
      </c>
      <c r="J632" s="69" t="n">
        <v>3490.6</v>
      </c>
      <c r="K632" s="69" t="n">
        <v>0</v>
      </c>
      <c r="L632" s="71" t="n">
        <v>166</v>
      </c>
      <c r="M632" s="72" t="n">
        <v>84159308.46</v>
      </c>
      <c r="N632" s="72" t="n"/>
      <c r="O632" s="72" t="n">
        <v>3152388.55</v>
      </c>
      <c r="P632" s="72" t="n">
        <v>0</v>
      </c>
      <c r="Q632" s="72" t="n">
        <v>2881202.88</v>
      </c>
      <c r="R632" s="72" t="n">
        <v>14513914.8</v>
      </c>
      <c r="S632" s="72" t="n">
        <v>63611802.23</v>
      </c>
      <c r="T632" s="69" t="n">
        <v>21086.73</v>
      </c>
      <c r="U632" s="69" t="n">
        <v>24110.27</v>
      </c>
      <c r="V632" s="70" t="n">
        <v>2027</v>
      </c>
      <c r="W632" s="74" t="n">
        <v>2469975.29</v>
      </c>
      <c r="X632" s="74" t="n">
        <f aca="false" ca="false" dt2D="false" dtr="false" t="normal">+(J632*11.55+K632*23.1)*12*0.85</f>
        <v>411227.586</v>
      </c>
      <c r="Y632" s="74" t="n">
        <f aca="false" ca="false" dt2D="false" dtr="false" t="normal">+(J632*11.55+K632*23.1)*12*30</f>
        <v>14513914.8</v>
      </c>
      <c r="Z632" s="64" t="n"/>
      <c r="AA632" s="74" t="n">
        <f aca="false" ca="false" dt2D="false" dtr="false" t="normal">SUM(AB632:AP632)</f>
        <v>84159308.45858902</v>
      </c>
      <c r="AB632" s="74" t="n">
        <v>9911170.26</v>
      </c>
      <c r="AC632" s="74" t="n">
        <v>4008045.23</v>
      </c>
      <c r="AD632" s="74" t="n">
        <v>4236786.28</v>
      </c>
      <c r="AE632" s="74" t="n">
        <v>3230561.19</v>
      </c>
      <c r="AF632" s="74" t="n">
        <v>0</v>
      </c>
      <c r="AG632" s="74" t="n">
        <v>0</v>
      </c>
      <c r="AH632" s="74" t="n">
        <v>0</v>
      </c>
      <c r="AI632" s="74" t="n">
        <v>0</v>
      </c>
      <c r="AJ632" s="74" t="n">
        <v>18119097.75</v>
      </c>
      <c r="AK632" s="74" t="n">
        <v>0</v>
      </c>
      <c r="AL632" s="74" t="n">
        <v>23952597.83</v>
      </c>
      <c r="AM632" s="74" t="n">
        <v>10147085.03</v>
      </c>
      <c r="AN632" s="74" t="n">
        <v>8102772.0161</v>
      </c>
      <c r="AO632" s="74" t="n">
        <v>841593.0846</v>
      </c>
      <c r="AP632" s="74" t="n">
        <v>1609599.78788902</v>
      </c>
      <c r="AQ632" s="5" t="n">
        <f aca="false" ca="false" dt2D="false" dtr="false" t="normal">COUNTIF(AB632:AM632, "&gt;0")</f>
        <v>7</v>
      </c>
    </row>
    <row customHeight="true" ht="12.75" outlineLevel="0" r="633">
      <c r="A633" s="67" t="n">
        <f aca="false" ca="false" dt2D="false" dtr="false" t="normal">+A632+1</f>
        <v>619</v>
      </c>
      <c r="B633" s="67" t="n">
        <f aca="false" ca="false" dt2D="false" dtr="false" t="normal">+B632+1</f>
        <v>144</v>
      </c>
      <c r="C633" s="68" t="s">
        <v>122</v>
      </c>
      <c r="D633" s="67" t="s">
        <v>752</v>
      </c>
      <c r="E633" s="69" t="s">
        <v>136</v>
      </c>
      <c r="F633" s="70" t="s">
        <v>58</v>
      </c>
      <c r="G633" s="70" t="n">
        <v>5</v>
      </c>
      <c r="H633" s="70" t="n">
        <v>4</v>
      </c>
      <c r="I633" s="69" t="n">
        <v>3187.3</v>
      </c>
      <c r="J633" s="69" t="n">
        <v>2508.4</v>
      </c>
      <c r="K633" s="69" t="n">
        <v>678.9</v>
      </c>
      <c r="L633" s="71" t="n">
        <v>119</v>
      </c>
      <c r="M633" s="72" t="n">
        <v>76846663.58</v>
      </c>
      <c r="N633" s="72" t="n"/>
      <c r="O633" s="72" t="n">
        <v>2776255.05</v>
      </c>
      <c r="P633" s="72" t="n">
        <v>0</v>
      </c>
      <c r="Q633" s="72" t="n">
        <v>1945671.3</v>
      </c>
      <c r="R633" s="72" t="n">
        <v>16075659.6</v>
      </c>
      <c r="S633" s="72" t="n">
        <v>56049077.62</v>
      </c>
      <c r="T633" s="69" t="n">
        <v>21086.73</v>
      </c>
      <c r="U633" s="69" t="n">
        <v>24110.27</v>
      </c>
      <c r="V633" s="70" t="n">
        <v>2027</v>
      </c>
      <c r="W633" s="74" t="n">
        <v>1490194.28</v>
      </c>
      <c r="X633" s="74" t="n">
        <f aca="false" ca="false" dt2D="false" dtr="false" t="normal">+(J633*11.55+K633*23.1)*12*0.85</f>
        <v>455477.02200000006</v>
      </c>
      <c r="Y633" s="74" t="n">
        <f aca="false" ca="false" dt2D="false" dtr="false" t="normal">+(J633*11.55+K633*23.1)*12*30</f>
        <v>16075659.600000001</v>
      </c>
      <c r="Z633" s="64" t="n"/>
      <c r="AA633" s="74" t="n">
        <f aca="false" ca="false" dt2D="false" dtr="false" t="normal">SUM(AB633:AP633)</f>
        <v>76846663.5799892</v>
      </c>
      <c r="AB633" s="74" t="n">
        <v>9049983.66</v>
      </c>
      <c r="AC633" s="74" t="n">
        <v>3659784.16</v>
      </c>
      <c r="AD633" s="74" t="n">
        <v>3868649.77</v>
      </c>
      <c r="AE633" s="74" t="n">
        <v>2949856.1</v>
      </c>
      <c r="AF633" s="74" t="n">
        <v>0</v>
      </c>
      <c r="AG633" s="74" t="n">
        <v>0</v>
      </c>
      <c r="AH633" s="74" t="n">
        <v>0</v>
      </c>
      <c r="AI633" s="74" t="n">
        <v>0</v>
      </c>
      <c r="AJ633" s="74" t="n">
        <v>16544720.17</v>
      </c>
      <c r="AK633" s="74" t="n">
        <v>0</v>
      </c>
      <c r="AL633" s="74" t="n">
        <v>21871344.49</v>
      </c>
      <c r="AM633" s="74" t="n">
        <v>9265399.69</v>
      </c>
      <c r="AN633" s="74" t="n">
        <v>7398718.0563</v>
      </c>
      <c r="AO633" s="74" t="n">
        <v>768466.6357</v>
      </c>
      <c r="AP633" s="74" t="n">
        <v>1469740.8479892</v>
      </c>
      <c r="AQ633" s="5" t="n">
        <f aca="false" ca="false" dt2D="false" dtr="false" t="normal">COUNTIF(AB633:AM633, "&gt;0")</f>
        <v>7</v>
      </c>
    </row>
    <row customHeight="true" ht="12.75" outlineLevel="0" r="634">
      <c r="A634" s="67" t="n">
        <f aca="false" ca="false" dt2D="false" dtr="false" t="normal">+A633+1</f>
        <v>620</v>
      </c>
      <c r="B634" s="67" t="n">
        <f aca="false" ca="false" dt2D="false" dtr="false" t="normal">+B633+1</f>
        <v>145</v>
      </c>
      <c r="C634" s="68" t="s">
        <v>122</v>
      </c>
      <c r="D634" s="67" t="s">
        <v>753</v>
      </c>
      <c r="E634" s="69" t="s">
        <v>134</v>
      </c>
      <c r="F634" s="70" t="s">
        <v>58</v>
      </c>
      <c r="G634" s="70" t="n">
        <v>4</v>
      </c>
      <c r="H634" s="70" t="n">
        <v>4</v>
      </c>
      <c r="I634" s="69" t="n">
        <v>2693.7</v>
      </c>
      <c r="J634" s="69" t="n">
        <v>2693.7</v>
      </c>
      <c r="K634" s="69" t="n">
        <v>0</v>
      </c>
      <c r="L634" s="71" t="n">
        <v>120</v>
      </c>
      <c r="M634" s="72" t="n">
        <v>48649838.24</v>
      </c>
      <c r="N634" s="72" t="n"/>
      <c r="O634" s="72" t="n">
        <v>2280067.01</v>
      </c>
      <c r="P634" s="72" t="n">
        <v>0</v>
      </c>
      <c r="Q634" s="72" t="n">
        <v>317344.8</v>
      </c>
      <c r="R634" s="72" t="n">
        <v>658282.65</v>
      </c>
      <c r="S634" s="72" t="n">
        <v>45394143.78</v>
      </c>
      <c r="T634" s="69" t="n">
        <v>15817.75</v>
      </c>
      <c r="U634" s="69" t="n">
        <v>18060.6</v>
      </c>
      <c r="V634" s="70" t="n">
        <v>2027</v>
      </c>
      <c r="W634" s="77" t="n"/>
      <c r="X634" s="74" t="n">
        <f aca="false" ca="false" dt2D="false" dtr="false" t="normal">+(J634*11.55+K634*23.1)*12*0.85</f>
        <v>317344.797</v>
      </c>
      <c r="Y634" s="77" t="e">
        <f aca="false" ca="false" dt2D="false" dtr="false" t="normal">+(J634*11.55+K634*23.1)*12*30-'[9]Приложение №1'!$S$432-'[7]Приложение №1'!$S$304-'[7]Приложение №1'!$S$432</f>
        <v>#REF!</v>
      </c>
      <c r="Z634" s="64" t="n"/>
      <c r="AA634" s="74" t="n">
        <f aca="false" ca="false" dt2D="false" dtr="false" t="normal">SUM(AB634:AP634)</f>
        <v>48649838.23958926</v>
      </c>
      <c r="AB634" s="74" t="n">
        <v>7648461.4</v>
      </c>
      <c r="AC634" s="74" t="n">
        <v>0</v>
      </c>
      <c r="AD634" s="74" t="n">
        <v>0</v>
      </c>
      <c r="AE634" s="74" t="n">
        <v>2493027.76</v>
      </c>
      <c r="AF634" s="74" t="n">
        <v>0</v>
      </c>
      <c r="AG634" s="74" t="n">
        <v>0</v>
      </c>
      <c r="AH634" s="74" t="n">
        <v>0</v>
      </c>
      <c r="AI634" s="74" t="n">
        <v>0</v>
      </c>
      <c r="AJ634" s="74" t="n">
        <v>13982528.39</v>
      </c>
      <c r="AK634" s="74" t="n">
        <v>0</v>
      </c>
      <c r="AL634" s="74" t="n">
        <v>18484247.06</v>
      </c>
      <c r="AM634" s="74" t="n">
        <v>0</v>
      </c>
      <c r="AN634" s="74" t="n">
        <v>4623318.7968</v>
      </c>
      <c r="AO634" s="74" t="n">
        <v>486498.3823</v>
      </c>
      <c r="AP634" s="74" t="n">
        <v>931756.45048926</v>
      </c>
      <c r="AQ634" s="5" t="n">
        <f aca="false" ca="false" dt2D="false" dtr="false" t="normal">COUNTIF(AB634:AM634, "&gt;0")</f>
        <v>4</v>
      </c>
    </row>
    <row outlineLevel="0" r="635">
      <c r="A635" s="67" t="n">
        <f aca="false" ca="false" dt2D="false" dtr="false" t="normal">+A634+1</f>
        <v>621</v>
      </c>
      <c r="B635" s="67" t="n">
        <f aca="false" ca="false" dt2D="false" dtr="false" t="normal">+B634+1</f>
        <v>146</v>
      </c>
      <c r="C635" s="68" t="s">
        <v>122</v>
      </c>
      <c r="D635" s="67" t="s">
        <v>754</v>
      </c>
      <c r="E635" s="69" t="s">
        <v>199</v>
      </c>
      <c r="F635" s="70" t="s">
        <v>58</v>
      </c>
      <c r="G635" s="70" t="n">
        <v>4</v>
      </c>
      <c r="H635" s="70" t="n">
        <v>4</v>
      </c>
      <c r="I635" s="69" t="n">
        <v>2398.6</v>
      </c>
      <c r="J635" s="69" t="n">
        <v>2361.1</v>
      </c>
      <c r="K635" s="69" t="n">
        <v>37.5</v>
      </c>
      <c r="L635" s="71" t="n">
        <v>122</v>
      </c>
      <c r="M635" s="72" t="n">
        <v>1438368.46</v>
      </c>
      <c r="N635" s="72" t="n"/>
      <c r="O635" s="72" t="n">
        <v>0</v>
      </c>
      <c r="P635" s="72" t="n">
        <v>0</v>
      </c>
      <c r="Q635" s="72" t="n">
        <v>286996.94</v>
      </c>
      <c r="R635" s="72" t="n">
        <v>1151371.52</v>
      </c>
      <c r="S635" s="72" t="n">
        <v>0</v>
      </c>
      <c r="T635" s="69" t="n">
        <v>404.92</v>
      </c>
      <c r="U635" s="69" t="n">
        <v>599.67</v>
      </c>
      <c r="V635" s="70" t="n">
        <v>2027</v>
      </c>
      <c r="W635" s="77" t="n"/>
      <c r="X635" s="74" t="n">
        <f aca="false" ca="false" dt2D="false" dtr="false" t="normal">+(J635*11.55+K635*23.1)*12*0.85</f>
        <v>286996.941</v>
      </c>
      <c r="Y635" s="77" t="e">
        <f aca="false" ca="false" dt2D="false" dtr="false" t="normal">+(J635*11.55+K635*23.1)*12*30-'[4]Приложение №1'!$S$433-'[3]Приложение №1'!$S$266-'[3]Приложение №1'!$S$484</f>
        <v>#REF!</v>
      </c>
      <c r="Z635" s="64" t="n"/>
      <c r="AA635" s="78" t="n">
        <f aca="false" ca="false" dt2D="false" dtr="false" t="normal">SUM(AB635:AP635)</f>
        <v>1438368.4612803601</v>
      </c>
      <c r="AB635" s="74" t="n">
        <v>0</v>
      </c>
      <c r="AC635" s="74" t="n">
        <v>0</v>
      </c>
      <c r="AD635" s="74" t="n">
        <v>0</v>
      </c>
      <c r="AE635" s="74" t="n">
        <v>0</v>
      </c>
      <c r="AF635" s="74" t="n">
        <v>971235.29</v>
      </c>
      <c r="AG635" s="74" t="n">
        <v>0</v>
      </c>
      <c r="AH635" s="74" t="n">
        <v>0</v>
      </c>
      <c r="AI635" s="74" t="n">
        <v>0</v>
      </c>
      <c r="AJ635" s="74" t="n">
        <v>0</v>
      </c>
      <c r="AK635" s="74" t="n">
        <v>0</v>
      </c>
      <c r="AL635" s="74" t="n">
        <v>0</v>
      </c>
      <c r="AM635" s="74" t="n">
        <v>0</v>
      </c>
      <c r="AN635" s="74" t="n">
        <v>431510.538</v>
      </c>
      <c r="AO635" s="74" t="n">
        <v>14383.6846</v>
      </c>
      <c r="AP635" s="74" t="n">
        <v>21238.94868036</v>
      </c>
      <c r="AQ635" s="5" t="n">
        <f aca="false" ca="false" dt2D="false" dtr="false" t="normal">COUNTIF(AB635:AM635, "&gt;0")</f>
        <v>1</v>
      </c>
    </row>
    <row customHeight="true" ht="12.75" outlineLevel="0" r="636">
      <c r="A636" s="67" t="n">
        <f aca="false" ca="false" dt2D="false" dtr="false" t="normal">+A635+1</f>
        <v>622</v>
      </c>
      <c r="B636" s="67" t="n">
        <f aca="false" ca="false" dt2D="false" dtr="false" t="normal">+B635+1</f>
        <v>147</v>
      </c>
      <c r="C636" s="68" t="s">
        <v>122</v>
      </c>
      <c r="D636" s="67" t="s">
        <v>755</v>
      </c>
      <c r="E636" s="69" t="s">
        <v>397</v>
      </c>
      <c r="F636" s="70" t="s">
        <v>58</v>
      </c>
      <c r="G636" s="70" t="n">
        <v>9</v>
      </c>
      <c r="H636" s="70" t="n">
        <v>3</v>
      </c>
      <c r="I636" s="69" t="n">
        <v>7041.24</v>
      </c>
      <c r="J636" s="69" t="n">
        <v>6935.54</v>
      </c>
      <c r="K636" s="69" t="n">
        <v>105.7</v>
      </c>
      <c r="L636" s="71" t="n">
        <v>299</v>
      </c>
      <c r="M636" s="72" t="n">
        <v>12813150</v>
      </c>
      <c r="N636" s="72" t="n"/>
      <c r="O636" s="72" t="n">
        <v>0</v>
      </c>
      <c r="P636" s="72" t="n">
        <v>0</v>
      </c>
      <c r="Q636" s="72" t="n">
        <v>7323462.19</v>
      </c>
      <c r="R636" s="72" t="n">
        <v>5489687.81</v>
      </c>
      <c r="S636" s="72" t="n">
        <v>0</v>
      </c>
      <c r="T636" s="69" t="n">
        <v>1709.56</v>
      </c>
      <c r="U636" s="69" t="n">
        <v>1819.73</v>
      </c>
      <c r="V636" s="70" t="n">
        <v>2027</v>
      </c>
      <c r="W636" s="74" t="n">
        <v>6209511.49</v>
      </c>
      <c r="X636" s="74" t="n">
        <f aca="false" ca="false" dt2D="false" dtr="false" t="normal">+(J636*15.35+K636*26.02)*12*0.85</f>
        <v>1113950.7005999999</v>
      </c>
      <c r="Y636" s="74" t="n">
        <f aca="false" ca="false" dt2D="false" dtr="false" t="normal">+(J636*15.35+K636*26.02)*12*30</f>
        <v>39315907.07999999</v>
      </c>
      <c r="Z636" s="64" t="n"/>
      <c r="AA636" s="74" t="n">
        <f aca="false" ca="false" dt2D="false" dtr="false" t="normal">SUM(AB636:AP636)</f>
        <v>12813150.0036</v>
      </c>
      <c r="AB636" s="74" t="n">
        <v>0</v>
      </c>
      <c r="AC636" s="74" t="n">
        <v>0</v>
      </c>
      <c r="AD636" s="74" t="n">
        <v>0</v>
      </c>
      <c r="AE636" s="74" t="n">
        <v>0</v>
      </c>
      <c r="AF636" s="74" t="n">
        <v>0</v>
      </c>
      <c r="AG636" s="74" t="n">
        <v>0</v>
      </c>
      <c r="AH636" s="74" t="n">
        <v>0</v>
      </c>
      <c r="AI636" s="74" t="n">
        <v>12037390.65</v>
      </c>
      <c r="AJ636" s="74" t="n">
        <v>0</v>
      </c>
      <c r="AK636" s="74" t="n">
        <v>0</v>
      </c>
      <c r="AL636" s="74" t="n">
        <v>0</v>
      </c>
      <c r="AM636" s="74" t="n">
        <v>0</v>
      </c>
      <c r="AN636" s="74" t="n">
        <v>384394.5</v>
      </c>
      <c r="AO636" s="74" t="n">
        <v>128131.5</v>
      </c>
      <c r="AP636" s="74" t="n">
        <v>263233.3536</v>
      </c>
      <c r="AQ636" s="5" t="n">
        <f aca="false" ca="false" dt2D="false" dtr="false" t="normal">COUNTIF(AB636:AM636, "&gt;0")</f>
        <v>1</v>
      </c>
    </row>
    <row customHeight="true" ht="12.75" outlineLevel="0" r="637">
      <c r="A637" s="67" t="n">
        <f aca="false" ca="false" dt2D="false" dtr="false" t="normal">+A636+1</f>
        <v>623</v>
      </c>
      <c r="B637" s="67" t="n">
        <f aca="false" ca="false" dt2D="false" dtr="false" t="normal">+B636+1</f>
        <v>148</v>
      </c>
      <c r="C637" s="68" t="s">
        <v>122</v>
      </c>
      <c r="D637" s="67" t="s">
        <v>756</v>
      </c>
      <c r="E637" s="69" t="s">
        <v>199</v>
      </c>
      <c r="F637" s="70" t="s">
        <v>58</v>
      </c>
      <c r="G637" s="70" t="n">
        <v>5</v>
      </c>
      <c r="H637" s="70" t="n">
        <v>4</v>
      </c>
      <c r="I637" s="69" t="n">
        <v>3155.6</v>
      </c>
      <c r="J637" s="69" t="n">
        <v>2498.2</v>
      </c>
      <c r="K637" s="69" t="n">
        <v>657.4</v>
      </c>
      <c r="L637" s="71" t="n">
        <v>138</v>
      </c>
      <c r="M637" s="72" t="n">
        <v>31044098.56</v>
      </c>
      <c r="N637" s="72" t="n"/>
      <c r="O637" s="72" t="n">
        <v>1292885.33</v>
      </c>
      <c r="P637" s="72" t="n">
        <v>0</v>
      </c>
      <c r="Q637" s="72" t="n">
        <v>2246118.71</v>
      </c>
      <c r="R637" s="72" t="n">
        <v>15854454</v>
      </c>
      <c r="S637" s="72" t="n">
        <v>11650640.52</v>
      </c>
      <c r="T637" s="69" t="n">
        <v>8513.29</v>
      </c>
      <c r="U637" s="69" t="n">
        <v>9837.78</v>
      </c>
      <c r="V637" s="70" t="n">
        <v>2027</v>
      </c>
      <c r="W637" s="74" t="n">
        <v>1796909.18</v>
      </c>
      <c r="X637" s="74" t="n">
        <f aca="false" ca="false" dt2D="false" dtr="false" t="normal">+(J637*11.55+K637*23.1)*12*0.85</f>
        <v>449209.53</v>
      </c>
      <c r="Y637" s="74" t="n">
        <f aca="false" ca="false" dt2D="false" dtr="false" t="normal">+(J637*11.55+K637*23.1)*12*30</f>
        <v>15854454.000000002</v>
      </c>
      <c r="Z637" s="64" t="n"/>
      <c r="AA637" s="74" t="n">
        <f aca="false" ca="false" dt2D="false" dtr="false" t="normal">SUM(AB637:AP637)</f>
        <v>31044098.560611036</v>
      </c>
      <c r="AB637" s="74" t="n">
        <v>8959975.04</v>
      </c>
      <c r="AC637" s="74" t="n">
        <v>3623384.96</v>
      </c>
      <c r="AD637" s="74" t="n">
        <v>3830173.26</v>
      </c>
      <c r="AE637" s="74" t="n">
        <v>0</v>
      </c>
      <c r="AF637" s="74" t="n">
        <v>1277757.89</v>
      </c>
      <c r="AG637" s="74" t="n">
        <v>0</v>
      </c>
      <c r="AH637" s="74" t="n">
        <v>0</v>
      </c>
      <c r="AI637" s="74" t="n">
        <v>0</v>
      </c>
      <c r="AJ637" s="74" t="n">
        <v>0</v>
      </c>
      <c r="AK637" s="74" t="n">
        <v>0</v>
      </c>
      <c r="AL637" s="74" t="n">
        <v>0</v>
      </c>
      <c r="AM637" s="74" t="n">
        <v>9173248.59</v>
      </c>
      <c r="AN637" s="74" t="n">
        <v>3281644.7608</v>
      </c>
      <c r="AO637" s="74" t="n">
        <v>310440.9856</v>
      </c>
      <c r="AP637" s="74" t="n">
        <v>587473.07421104</v>
      </c>
      <c r="AQ637" s="5" t="n">
        <f aca="false" ca="false" dt2D="false" dtr="false" t="normal">COUNTIF(AB637:AM637, "&gt;0")</f>
        <v>5</v>
      </c>
    </row>
    <row customHeight="true" ht="12.75" outlineLevel="0" r="638">
      <c r="A638" s="67" t="n">
        <f aca="false" ca="false" dt2D="false" dtr="false" t="normal">+A637+1</f>
        <v>624</v>
      </c>
      <c r="B638" s="67" t="n">
        <f aca="false" ca="false" dt2D="false" dtr="false" t="normal">+B637+1</f>
        <v>149</v>
      </c>
      <c r="C638" s="68" t="s">
        <v>122</v>
      </c>
      <c r="D638" s="67" t="s">
        <v>757</v>
      </c>
      <c r="E638" s="69" t="s">
        <v>143</v>
      </c>
      <c r="F638" s="70" t="s">
        <v>58</v>
      </c>
      <c r="G638" s="70" t="n">
        <v>4</v>
      </c>
      <c r="H638" s="70" t="n">
        <v>4</v>
      </c>
      <c r="I638" s="69" t="n">
        <v>3421.4</v>
      </c>
      <c r="J638" s="69" t="n">
        <v>3421.4</v>
      </c>
      <c r="K638" s="69" t="n">
        <v>0</v>
      </c>
      <c r="L638" s="71" t="n">
        <v>129</v>
      </c>
      <c r="M638" s="72" t="n">
        <v>73123016.14</v>
      </c>
      <c r="N638" s="72" t="n"/>
      <c r="O638" s="72" t="n">
        <v>2713072.73</v>
      </c>
      <c r="P638" s="72" t="n">
        <v>0</v>
      </c>
      <c r="Q638" s="72" t="n">
        <v>1521262.67</v>
      </c>
      <c r="R638" s="72" t="n">
        <v>14226181.2</v>
      </c>
      <c r="S638" s="72" t="n">
        <v>54662499.54</v>
      </c>
      <c r="T638" s="69" t="n">
        <v>18584.67</v>
      </c>
      <c r="U638" s="69" t="n">
        <v>21372.25</v>
      </c>
      <c r="V638" s="70" t="n">
        <v>2027</v>
      </c>
      <c r="W638" s="74" t="n">
        <v>1118187.54</v>
      </c>
      <c r="X638" s="74" t="n">
        <f aca="false" ca="false" dt2D="false" dtr="false" t="normal">+(J638*11.55+K638*23.1)*12*0.85</f>
        <v>403075.134</v>
      </c>
      <c r="Y638" s="74" t="n">
        <f aca="false" ca="false" dt2D="false" dtr="false" t="normal">+(J638*11.55+K638*23.1)*12*30</f>
        <v>14226181.200000001</v>
      </c>
      <c r="Z638" s="64" t="n"/>
      <c r="AA638" s="74" t="n">
        <f aca="false" ca="false" dt2D="false" dtr="false" t="normal">SUM(AB638:AP638)</f>
        <v>73123016.14033017</v>
      </c>
      <c r="AB638" s="74" t="n">
        <v>9714684.57</v>
      </c>
      <c r="AC638" s="74" t="n">
        <v>3928587.05</v>
      </c>
      <c r="AD638" s="74" t="n">
        <v>4152793.37</v>
      </c>
      <c r="AE638" s="74" t="n">
        <v>3166516.38</v>
      </c>
      <c r="AF638" s="74" t="n">
        <v>1385384.98</v>
      </c>
      <c r="AG638" s="74" t="n">
        <v>0</v>
      </c>
      <c r="AH638" s="74" t="n">
        <v>0</v>
      </c>
      <c r="AI638" s="74" t="n">
        <v>0</v>
      </c>
      <c r="AJ638" s="74" t="n">
        <v>17759892.57</v>
      </c>
      <c r="AK638" s="74" t="n">
        <v>0</v>
      </c>
      <c r="AL638" s="74" t="n">
        <v>23477745.43</v>
      </c>
      <c r="AM638" s="74" t="n">
        <v>0</v>
      </c>
      <c r="AN638" s="74" t="n">
        <v>7415693.2441</v>
      </c>
      <c r="AO638" s="74" t="n">
        <v>731230.1615</v>
      </c>
      <c r="AP638" s="74" t="n">
        <v>1390488.38473016</v>
      </c>
      <c r="AQ638" s="5" t="n">
        <f aca="false" ca="false" dt2D="false" dtr="false" t="normal">COUNTIF(AB638:AM638, "&gt;0")</f>
        <v>7</v>
      </c>
    </row>
    <row customHeight="true" ht="12.75" outlineLevel="0" r="639">
      <c r="A639" s="67" t="n">
        <f aca="false" ca="false" dt2D="false" dtr="false" t="normal">+A638+1</f>
        <v>625</v>
      </c>
      <c r="B639" s="67" t="n">
        <f aca="false" ca="false" dt2D="false" dtr="false" t="normal">+B638+1</f>
        <v>150</v>
      </c>
      <c r="C639" s="68" t="s">
        <v>122</v>
      </c>
      <c r="D639" s="67" t="s">
        <v>758</v>
      </c>
      <c r="E639" s="69" t="s">
        <v>139</v>
      </c>
      <c r="F639" s="70" t="s">
        <v>58</v>
      </c>
      <c r="G639" s="70" t="n">
        <v>4</v>
      </c>
      <c r="H639" s="70" t="n">
        <v>4</v>
      </c>
      <c r="I639" s="69" t="n">
        <v>2612.3</v>
      </c>
      <c r="J639" s="69" t="n">
        <v>2612.3</v>
      </c>
      <c r="K639" s="69" t="n">
        <v>0</v>
      </c>
      <c r="L639" s="71" t="n">
        <v>135</v>
      </c>
      <c r="M639" s="72" t="n">
        <v>20581658.63</v>
      </c>
      <c r="N639" s="72" t="n"/>
      <c r="O639" s="72" t="n">
        <v>956413.7</v>
      </c>
      <c r="P639" s="72" t="n">
        <v>0</v>
      </c>
      <c r="Q639" s="72" t="n">
        <v>307755.06</v>
      </c>
      <c r="R639" s="72" t="n">
        <v>4260002.84</v>
      </c>
      <c r="S639" s="72" t="n">
        <v>15057487.03</v>
      </c>
      <c r="T639" s="69" t="n">
        <v>6862.03</v>
      </c>
      <c r="U639" s="69" t="n">
        <v>7878.75</v>
      </c>
      <c r="V639" s="70" t="n">
        <v>2027</v>
      </c>
      <c r="W639" s="77" t="n"/>
      <c r="X639" s="74" t="n">
        <f aca="false" ca="false" dt2D="false" dtr="false" t="normal">+(J639*11.55+K639*23.1)*12*0.85</f>
        <v>307755.063</v>
      </c>
      <c r="Y639" s="77" t="e">
        <f aca="false" ca="false" dt2D="false" dtr="false" t="normal">+(J639*11.55+K639*23.1)*12*30-'[9]Приложение №1'!$S$110-'[9]Приложение №1'!$S$248-'[9]Приложение №1'!$S$434</f>
        <v>#REF!</v>
      </c>
      <c r="Z639" s="64" t="n"/>
      <c r="AA639" s="74" t="n">
        <f aca="false" ca="false" dt2D="false" dtr="false" t="normal">SUM(AB639:AP639)</f>
        <v>20581658.629566982</v>
      </c>
      <c r="AB639" s="74" t="n">
        <v>0</v>
      </c>
      <c r="AC639" s="74" t="n">
        <v>0</v>
      </c>
      <c r="AD639" s="74" t="n">
        <v>0</v>
      </c>
      <c r="AE639" s="74" t="n">
        <v>0</v>
      </c>
      <c r="AF639" s="74" t="n">
        <v>0</v>
      </c>
      <c r="AG639" s="74" t="n">
        <v>0</v>
      </c>
      <c r="AH639" s="74" t="n">
        <v>0</v>
      </c>
      <c r="AI639" s="74" t="n">
        <v>0</v>
      </c>
      <c r="AJ639" s="74" t="n">
        <v>0</v>
      </c>
      <c r="AK639" s="74" t="n">
        <v>0</v>
      </c>
      <c r="AL639" s="74" t="n">
        <v>17925677.91</v>
      </c>
      <c r="AM639" s="74" t="n">
        <v>0</v>
      </c>
      <c r="AN639" s="74" t="n">
        <v>2058165.863</v>
      </c>
      <c r="AO639" s="74" t="n">
        <v>205816.5863</v>
      </c>
      <c r="AP639" s="74" t="n">
        <v>391998.27026698</v>
      </c>
      <c r="AQ639" s="5" t="n">
        <f aca="false" ca="false" dt2D="false" dtr="false" t="normal">COUNTIF(AB639:AM639, "&gt;0")</f>
        <v>1</v>
      </c>
    </row>
    <row customHeight="true" ht="12.75" outlineLevel="0" r="640">
      <c r="A640" s="67" t="n">
        <f aca="false" ca="false" dt2D="false" dtr="false" t="normal">+A639+1</f>
        <v>626</v>
      </c>
      <c r="B640" s="67" t="n">
        <f aca="false" ca="false" dt2D="false" dtr="false" t="normal">+B639+1</f>
        <v>151</v>
      </c>
      <c r="C640" s="68" t="s">
        <v>122</v>
      </c>
      <c r="D640" s="67" t="s">
        <v>759</v>
      </c>
      <c r="E640" s="69" t="s">
        <v>72</v>
      </c>
      <c r="F640" s="70" t="s">
        <v>58</v>
      </c>
      <c r="G640" s="70" t="n">
        <v>4</v>
      </c>
      <c r="H640" s="70" t="n">
        <v>2</v>
      </c>
      <c r="I640" s="69" t="n">
        <v>2372.8</v>
      </c>
      <c r="J640" s="69" t="n">
        <v>2234.5</v>
      </c>
      <c r="K640" s="69" t="n">
        <v>138.3</v>
      </c>
      <c r="L640" s="71" t="n">
        <v>89</v>
      </c>
      <c r="M640" s="72" t="n">
        <v>58631745.65</v>
      </c>
      <c r="N640" s="72" t="n"/>
      <c r="O640" s="72" t="n">
        <v>2180153.6</v>
      </c>
      <c r="P640" s="72" t="n">
        <v>0</v>
      </c>
      <c r="Q640" s="72" t="n">
        <v>1998993.94</v>
      </c>
      <c r="R640" s="72" t="n">
        <v>10441153.8</v>
      </c>
      <c r="S640" s="72" t="n">
        <v>44011444.3</v>
      </c>
      <c r="T640" s="69" t="n">
        <v>21491.65</v>
      </c>
      <c r="U640" s="69" t="n">
        <v>24709.94</v>
      </c>
      <c r="V640" s="70" t="n">
        <v>2027</v>
      </c>
      <c r="W640" s="74" t="n">
        <v>1703161.25</v>
      </c>
      <c r="X640" s="74" t="n">
        <f aca="false" ca="false" dt2D="false" dtr="false" t="normal">+(J640*11.55+K640*23.1)*12*0.85</f>
        <v>295832.691</v>
      </c>
      <c r="Y640" s="74" t="n">
        <f aca="false" ca="false" dt2D="false" dtr="false" t="normal">+(J640*11.55+K640*23.1)*12*30</f>
        <v>10441153.8</v>
      </c>
      <c r="Z640" s="64" t="n"/>
      <c r="AA640" s="74" t="n">
        <f aca="false" ca="false" dt2D="false" dtr="false" t="normal">SUM(AB640:AP640)</f>
        <v>58631745.64609961</v>
      </c>
      <c r="AB640" s="74" t="n">
        <v>6737301.55</v>
      </c>
      <c r="AC640" s="74" t="n">
        <v>2724542.99</v>
      </c>
      <c r="AD640" s="74" t="n">
        <v>2880033.94</v>
      </c>
      <c r="AE640" s="74" t="n">
        <v>2196033.81</v>
      </c>
      <c r="AF640" s="74" t="n">
        <v>960788.42</v>
      </c>
      <c r="AG640" s="74" t="n">
        <v>0</v>
      </c>
      <c r="AH640" s="74" t="n">
        <v>0</v>
      </c>
      <c r="AI640" s="74" t="n">
        <v>0</v>
      </c>
      <c r="AJ640" s="74" t="n">
        <v>12316792.28</v>
      </c>
      <c r="AK640" s="74" t="n">
        <v>0</v>
      </c>
      <c r="AL640" s="74" t="n">
        <v>16282222</v>
      </c>
      <c r="AM640" s="74" t="n">
        <v>6897668.99</v>
      </c>
      <c r="AN640" s="74" t="n">
        <v>5934878.4453</v>
      </c>
      <c r="AO640" s="74" t="n">
        <v>586317.4564</v>
      </c>
      <c r="AP640" s="74" t="n">
        <v>1115165.76439962</v>
      </c>
      <c r="AQ640" s="5" t="n">
        <f aca="false" ca="false" dt2D="false" dtr="false" t="normal">COUNTIF(AB640:AM640, "&gt;0")</f>
        <v>8</v>
      </c>
    </row>
    <row customHeight="true" ht="12.75" outlineLevel="0" r="641">
      <c r="A641" s="67" t="n">
        <f aca="false" ca="false" dt2D="false" dtr="false" t="normal">+A640+1</f>
        <v>627</v>
      </c>
      <c r="B641" s="67" t="n">
        <f aca="false" ca="false" dt2D="false" dtr="false" t="normal">+B640+1</f>
        <v>152</v>
      </c>
      <c r="C641" s="68" t="s">
        <v>122</v>
      </c>
      <c r="D641" s="67" t="s">
        <v>760</v>
      </c>
      <c r="E641" s="69" t="s">
        <v>80</v>
      </c>
      <c r="F641" s="70" t="s">
        <v>362</v>
      </c>
      <c r="G641" s="70" t="n">
        <v>2</v>
      </c>
      <c r="H641" s="70" t="n">
        <v>1</v>
      </c>
      <c r="I641" s="69" t="n">
        <v>653.9</v>
      </c>
      <c r="J641" s="69" t="n">
        <v>653.9</v>
      </c>
      <c r="K641" s="69" t="n">
        <v>0</v>
      </c>
      <c r="L641" s="71" t="n">
        <v>46</v>
      </c>
      <c r="M641" s="72" t="n">
        <v>14001025.64</v>
      </c>
      <c r="N641" s="72" t="n"/>
      <c r="O641" s="72" t="n">
        <v>1384847.08</v>
      </c>
      <c r="P641" s="72" t="n">
        <v>0</v>
      </c>
      <c r="Q641" s="72" t="n">
        <v>54758.89</v>
      </c>
      <c r="R641" s="72" t="n">
        <v>0</v>
      </c>
      <c r="S641" s="72" t="n">
        <v>12561419.66</v>
      </c>
      <c r="T641" s="69" t="n">
        <v>18692.03</v>
      </c>
      <c r="U641" s="69" t="n">
        <v>21411.57</v>
      </c>
      <c r="V641" s="70" t="n">
        <v>2027</v>
      </c>
      <c r="W641" s="77" t="n"/>
      <c r="X641" s="74" t="n">
        <f aca="false" ca="false" dt2D="false" dtr="false" t="normal">+(J641*8.21+K641*22.53)*12*0.85</f>
        <v>54758.8938</v>
      </c>
      <c r="Y641" s="77" t="e">
        <f aca="false" ca="false" dt2D="false" dtr="false" t="normal">+(J641*8.21+K641*22.53)*12*10-'[3]Приложение №1'!$S$89</f>
        <v>#REF!</v>
      </c>
      <c r="Z641" s="64" t="n"/>
      <c r="AA641" s="74" t="n">
        <f aca="false" ca="false" dt2D="false" dtr="false" t="normal">SUM(AB641:AP641)</f>
        <v>14001025.636820922</v>
      </c>
      <c r="AB641" s="74" t="n">
        <v>1684375.12</v>
      </c>
      <c r="AC641" s="74" t="n">
        <v>602224.17</v>
      </c>
      <c r="AD641" s="74" t="n">
        <v>232248.96</v>
      </c>
      <c r="AE641" s="74" t="n">
        <v>899200.25</v>
      </c>
      <c r="AF641" s="74" t="n">
        <v>0</v>
      </c>
      <c r="AG641" s="74" t="n">
        <v>0</v>
      </c>
      <c r="AH641" s="74" t="n">
        <v>0</v>
      </c>
      <c r="AI641" s="74" t="n">
        <v>0</v>
      </c>
      <c r="AJ641" s="74" t="n">
        <v>2053307.15</v>
      </c>
      <c r="AK641" s="74" t="n">
        <v>0</v>
      </c>
      <c r="AL641" s="74" t="n">
        <v>3504060.45</v>
      </c>
      <c r="AM641" s="74" t="n">
        <v>3247299.49</v>
      </c>
      <c r="AN641" s="74" t="n">
        <v>1371013.7559</v>
      </c>
      <c r="AO641" s="74" t="n">
        <v>140010.2563</v>
      </c>
      <c r="AP641" s="74" t="n">
        <v>267286.03462092</v>
      </c>
      <c r="AQ641" s="5" t="n">
        <f aca="false" ca="false" dt2D="false" dtr="false" t="normal">COUNTIF(AB641:AM641, "&gt;0")</f>
        <v>7</v>
      </c>
    </row>
    <row customHeight="true" ht="12.75" outlineLevel="0" r="642">
      <c r="A642" s="67" t="n">
        <f aca="false" ca="false" dt2D="false" dtr="false" t="normal">+A641+1</f>
        <v>628</v>
      </c>
      <c r="B642" s="67" t="n">
        <f aca="false" ca="false" dt2D="false" dtr="false" t="normal">+B641+1</f>
        <v>153</v>
      </c>
      <c r="C642" s="68" t="s">
        <v>122</v>
      </c>
      <c r="D642" s="67" t="s">
        <v>761</v>
      </c>
      <c r="E642" s="69" t="s">
        <v>136</v>
      </c>
      <c r="F642" s="70" t="s">
        <v>58</v>
      </c>
      <c r="G642" s="70" t="n">
        <v>4</v>
      </c>
      <c r="H642" s="70" t="n">
        <v>4</v>
      </c>
      <c r="I642" s="69" t="n">
        <v>2733.6</v>
      </c>
      <c r="J642" s="69" t="n">
        <v>2671.7</v>
      </c>
      <c r="K642" s="69" t="n">
        <v>61.9000000000001</v>
      </c>
      <c r="L642" s="71" t="n">
        <v>112</v>
      </c>
      <c r="M642" s="72" t="n">
        <v>15325955.73</v>
      </c>
      <c r="N642" s="72" t="n"/>
      <c r="O642" s="72" t="n">
        <v>1489145.65</v>
      </c>
      <c r="P642" s="72" t="n">
        <v>0</v>
      </c>
      <c r="Q642" s="72" t="n">
        <v>329337.86</v>
      </c>
      <c r="R642" s="72" t="n">
        <v>7237358.21</v>
      </c>
      <c r="S642" s="72" t="n">
        <v>6270114.02</v>
      </c>
      <c r="T642" s="69" t="n">
        <v>4913.13</v>
      </c>
      <c r="U642" s="69" t="n">
        <v>5606.51</v>
      </c>
      <c r="V642" s="70" t="n">
        <v>2027</v>
      </c>
      <c r="W642" s="77" t="n"/>
      <c r="X642" s="74" t="n">
        <f aca="false" ca="false" dt2D="false" dtr="false" t="normal">+(J642*11.55+K642*23.1)*12*0.85</f>
        <v>329337.85500000004</v>
      </c>
      <c r="Y642" s="77" t="e">
        <f aca="false" ca="false" dt2D="false" dtr="false" t="normal">+(J642*11.55+K642*23.1)*12*30-'[1]Приложение №1'!$S$162-'[3]Приложение №1'!$S$268-'[3]Приложение №1'!$S$489</f>
        <v>#REF!</v>
      </c>
      <c r="Z642" s="64" t="n"/>
      <c r="AA642" s="74" t="n">
        <f aca="false" ca="false" dt2D="false" dtr="false" t="normal">SUM(AB642:AP642)</f>
        <v>15325955.73088518</v>
      </c>
      <c r="AB642" s="74" t="n">
        <v>7761753</v>
      </c>
      <c r="AC642" s="74" t="n">
        <v>3138827.84</v>
      </c>
      <c r="AD642" s="74" t="n">
        <v>0</v>
      </c>
      <c r="AE642" s="74" t="n">
        <v>2529955.33</v>
      </c>
      <c r="AF642" s="74" t="n">
        <v>0</v>
      </c>
      <c r="AG642" s="74" t="n">
        <v>0</v>
      </c>
      <c r="AH642" s="74" t="n">
        <v>0</v>
      </c>
      <c r="AI642" s="74" t="n">
        <v>0</v>
      </c>
      <c r="AJ642" s="74" t="n">
        <v>0</v>
      </c>
      <c r="AK642" s="74" t="n">
        <v>0</v>
      </c>
      <c r="AL642" s="74" t="n">
        <v>0</v>
      </c>
      <c r="AM642" s="74" t="n">
        <v>0</v>
      </c>
      <c r="AN642" s="74" t="n">
        <v>1448461.379</v>
      </c>
      <c r="AO642" s="74" t="n">
        <v>153259.5573</v>
      </c>
      <c r="AP642" s="74" t="n">
        <v>293698.62458518</v>
      </c>
      <c r="AQ642" s="5" t="n">
        <f aca="false" ca="false" dt2D="false" dtr="false" t="normal">COUNTIF(AB642:AM642, "&gt;0")</f>
        <v>3</v>
      </c>
    </row>
    <row customHeight="true" ht="12.75" outlineLevel="0" r="643">
      <c r="A643" s="67" t="n">
        <f aca="false" ca="false" dt2D="false" dtr="false" t="normal">+A642+1</f>
        <v>629</v>
      </c>
      <c r="B643" s="67" t="n">
        <f aca="false" ca="false" dt2D="false" dtr="false" t="normal">+B642+1</f>
        <v>154</v>
      </c>
      <c r="C643" s="68" t="s">
        <v>122</v>
      </c>
      <c r="D643" s="67" t="s">
        <v>762</v>
      </c>
      <c r="E643" s="69" t="s">
        <v>126</v>
      </c>
      <c r="F643" s="70" t="s">
        <v>58</v>
      </c>
      <c r="G643" s="70" t="n">
        <v>5</v>
      </c>
      <c r="H643" s="70" t="n">
        <v>4</v>
      </c>
      <c r="I643" s="69" t="n">
        <v>4329.8</v>
      </c>
      <c r="J643" s="69" t="n">
        <v>4329.8</v>
      </c>
      <c r="K643" s="69" t="n">
        <v>0</v>
      </c>
      <c r="L643" s="71" t="n">
        <v>197</v>
      </c>
      <c r="M643" s="72" t="n">
        <v>106989098.23</v>
      </c>
      <c r="N643" s="72" t="n"/>
      <c r="O643" s="72" t="n">
        <v>3638303.49</v>
      </c>
      <c r="P643" s="72" t="n">
        <v>0</v>
      </c>
      <c r="Q643" s="72" t="n">
        <v>3439047.15</v>
      </c>
      <c r="R643" s="72" t="n">
        <v>18003308.4</v>
      </c>
      <c r="S643" s="72" t="n">
        <v>81908439.19</v>
      </c>
      <c r="T643" s="69" t="n">
        <v>21491.65</v>
      </c>
      <c r="U643" s="69" t="n">
        <v>24709.94</v>
      </c>
      <c r="V643" s="70" t="n">
        <v>2027</v>
      </c>
      <c r="W643" s="74" t="n">
        <v>2928953.41</v>
      </c>
      <c r="X643" s="74" t="n">
        <f aca="false" ca="false" dt2D="false" dtr="false" t="normal">+(J643*11.55+K643*23.1)*12*0.85</f>
        <v>510093.738</v>
      </c>
      <c r="Y643" s="74" t="n">
        <f aca="false" ca="false" dt2D="false" dtr="false" t="normal">+(J643*11.55+K643*23.1)*12*30</f>
        <v>18003308.400000002</v>
      </c>
      <c r="Z643" s="64" t="n"/>
      <c r="AA643" s="74" t="n">
        <f aca="false" ca="false" dt2D="false" dtr="false" t="normal">SUM(AB643:AP643)</f>
        <v>106989098.22597411</v>
      </c>
      <c r="AB643" s="74" t="n">
        <v>12293985.28</v>
      </c>
      <c r="AC643" s="74" t="n">
        <v>4971647.93</v>
      </c>
      <c r="AD643" s="74" t="n">
        <v>5255382.23</v>
      </c>
      <c r="AE643" s="74" t="n">
        <v>4007243.41</v>
      </c>
      <c r="AF643" s="74" t="n">
        <v>1753212.11</v>
      </c>
      <c r="AG643" s="74" t="n">
        <v>0</v>
      </c>
      <c r="AH643" s="74" t="n">
        <v>0</v>
      </c>
      <c r="AI643" s="74" t="n">
        <v>0</v>
      </c>
      <c r="AJ643" s="74" t="n">
        <v>22475239.05</v>
      </c>
      <c r="AK643" s="74" t="n">
        <v>0</v>
      </c>
      <c r="AL643" s="74" t="n">
        <v>29711212.42</v>
      </c>
      <c r="AM643" s="74" t="n">
        <v>12586618</v>
      </c>
      <c r="AN643" s="74" t="n">
        <v>10829752.482</v>
      </c>
      <c r="AO643" s="74" t="n">
        <v>1069890.9822</v>
      </c>
      <c r="AP643" s="74" t="n">
        <v>2034914.33177412</v>
      </c>
      <c r="AQ643" s="5" t="n">
        <f aca="false" ca="false" dt2D="false" dtr="false" t="normal">COUNTIF(AB643:AM643, "&gt;0")</f>
        <v>8</v>
      </c>
    </row>
    <row customHeight="true" ht="12.75" outlineLevel="0" r="644">
      <c r="A644" s="67" t="n">
        <f aca="false" ca="false" dt2D="false" dtr="false" t="normal">+A643+1</f>
        <v>630</v>
      </c>
      <c r="B644" s="67" t="n">
        <f aca="false" ca="false" dt2D="false" dtr="false" t="normal">+B643+1</f>
        <v>155</v>
      </c>
      <c r="C644" s="68" t="s">
        <v>122</v>
      </c>
      <c r="D644" s="67" t="s">
        <v>763</v>
      </c>
      <c r="E644" s="69" t="s">
        <v>126</v>
      </c>
      <c r="F644" s="70" t="s">
        <v>58</v>
      </c>
      <c r="G644" s="70" t="n">
        <v>5</v>
      </c>
      <c r="H644" s="70" t="n">
        <v>1</v>
      </c>
      <c r="I644" s="69" t="n">
        <v>1683.6</v>
      </c>
      <c r="J644" s="69" t="n">
        <v>979.6</v>
      </c>
      <c r="K644" s="69" t="n">
        <v>704</v>
      </c>
      <c r="L644" s="71" t="n">
        <v>109</v>
      </c>
      <c r="M644" s="72" t="n">
        <v>40592050.55</v>
      </c>
      <c r="N644" s="72" t="n"/>
      <c r="O644" s="72" t="n">
        <v>1354603.22</v>
      </c>
      <c r="P644" s="72" t="n">
        <v>0</v>
      </c>
      <c r="Q644" s="72" t="n">
        <v>1966404.41</v>
      </c>
      <c r="R644" s="72" t="n">
        <v>9927640.8</v>
      </c>
      <c r="S644" s="72" t="n">
        <v>27343402.13</v>
      </c>
      <c r="T644" s="69" t="n">
        <v>21086.73</v>
      </c>
      <c r="U644" s="69" t="n">
        <v>24110.27</v>
      </c>
      <c r="V644" s="70" t="n">
        <v>2027</v>
      </c>
      <c r="W644" s="74" t="n">
        <v>1685121.25</v>
      </c>
      <c r="X644" s="74" t="n">
        <f aca="false" ca="false" dt2D="false" dtr="false" t="normal">+(J644*11.55+K644*23.1)*12*0.85</f>
        <v>281283.156</v>
      </c>
      <c r="Y644" s="74" t="n">
        <f aca="false" ca="false" dt2D="false" dtr="false" t="normal">+(J644*11.55+K644*23.1)*12*30</f>
        <v>9927640.8</v>
      </c>
      <c r="Z644" s="64" t="n"/>
      <c r="AA644" s="74" t="n">
        <f aca="false" ca="false" dt2D="false" dtr="false" t="normal">SUM(AB644:AP644)</f>
        <v>40592050.55397606</v>
      </c>
      <c r="AB644" s="74" t="n">
        <v>4780394.84</v>
      </c>
      <c r="AC644" s="74" t="n">
        <v>1933176.23</v>
      </c>
      <c r="AD644" s="74" t="n">
        <v>2043503.52</v>
      </c>
      <c r="AE644" s="74" t="n">
        <v>1558177.05</v>
      </c>
      <c r="AF644" s="74" t="n">
        <v>0</v>
      </c>
      <c r="AG644" s="74" t="n">
        <v>0</v>
      </c>
      <c r="AH644" s="74" t="n">
        <v>0</v>
      </c>
      <c r="AI644" s="74" t="n">
        <v>0</v>
      </c>
      <c r="AJ644" s="74" t="n">
        <v>8739274.9</v>
      </c>
      <c r="AK644" s="74" t="n">
        <v>0</v>
      </c>
      <c r="AL644" s="74" t="n">
        <v>11552911.73</v>
      </c>
      <c r="AM644" s="74" t="n">
        <v>4894182.19</v>
      </c>
      <c r="AN644" s="74" t="n">
        <v>3908161.0514</v>
      </c>
      <c r="AO644" s="74" t="n">
        <v>405920.5057</v>
      </c>
      <c r="AP644" s="74" t="n">
        <v>776348.53687606</v>
      </c>
      <c r="AQ644" s="5" t="n">
        <f aca="false" ca="false" dt2D="false" dtr="false" t="normal">COUNTIF(AB644:AM644, "&gt;0")</f>
        <v>7</v>
      </c>
    </row>
    <row customHeight="true" ht="12.75" outlineLevel="0" r="645">
      <c r="A645" s="67" t="n">
        <f aca="false" ca="false" dt2D="false" dtr="false" t="normal">+A644+1</f>
        <v>631</v>
      </c>
      <c r="B645" s="67" t="n">
        <f aca="false" ca="false" dt2D="false" dtr="false" t="normal">+B644+1</f>
        <v>156</v>
      </c>
      <c r="C645" s="68" t="s">
        <v>122</v>
      </c>
      <c r="D645" s="67" t="s">
        <v>764</v>
      </c>
      <c r="E645" s="69" t="s">
        <v>134</v>
      </c>
      <c r="F645" s="70" t="s">
        <v>58</v>
      </c>
      <c r="G645" s="70" t="n">
        <v>5</v>
      </c>
      <c r="H645" s="70" t="n">
        <v>4</v>
      </c>
      <c r="I645" s="69" t="n">
        <v>3385.1</v>
      </c>
      <c r="J645" s="69" t="n">
        <v>3385.1</v>
      </c>
      <c r="K645" s="69" t="n">
        <v>0</v>
      </c>
      <c r="L645" s="71" t="n">
        <v>166</v>
      </c>
      <c r="M645" s="72" t="n">
        <v>54514496.69</v>
      </c>
      <c r="N645" s="72" t="n"/>
      <c r="O645" s="72" t="n">
        <v>1818254.8</v>
      </c>
      <c r="P645" s="72" t="n">
        <v>0</v>
      </c>
      <c r="Q645" s="72" t="n">
        <v>1954810.06</v>
      </c>
      <c r="R645" s="72" t="n">
        <v>14075245.8</v>
      </c>
      <c r="S645" s="72" t="n">
        <v>36666186.02</v>
      </c>
      <c r="T645" s="69" t="n">
        <v>13938.81</v>
      </c>
      <c r="U645" s="69" t="n">
        <v>16104.25</v>
      </c>
      <c r="V645" s="70" t="n">
        <v>2027</v>
      </c>
      <c r="W645" s="74" t="n">
        <v>1556011.43</v>
      </c>
      <c r="X645" s="74" t="n">
        <f aca="false" ca="false" dt2D="false" dtr="false" t="normal">+(J645*11.55+K645*23.1)*12*0.85</f>
        <v>398798.631</v>
      </c>
      <c r="Y645" s="74" t="n">
        <f aca="false" ca="false" dt2D="false" dtr="false" t="normal">+(J645*11.55+K645*23.1)*12*30</f>
        <v>14075245.799999999</v>
      </c>
      <c r="Z645" s="64" t="n"/>
      <c r="AA645" s="74" t="n">
        <f aca="false" ca="false" dt2D="false" dtr="false" t="normal">SUM(AB645:AP645)</f>
        <v>54514496.68508666</v>
      </c>
      <c r="AB645" s="74" t="n">
        <v>9611614.75</v>
      </c>
      <c r="AC645" s="74" t="n">
        <v>0</v>
      </c>
      <c r="AD645" s="74" t="n">
        <v>0</v>
      </c>
      <c r="AE645" s="74" t="n">
        <v>3132920.62</v>
      </c>
      <c r="AF645" s="74" t="n">
        <v>1370686.48</v>
      </c>
      <c r="AG645" s="74" t="n">
        <v>0</v>
      </c>
      <c r="AH645" s="74" t="n">
        <v>0</v>
      </c>
      <c r="AI645" s="74" t="n">
        <v>0</v>
      </c>
      <c r="AJ645" s="74" t="n">
        <v>0</v>
      </c>
      <c r="AK645" s="74" t="n">
        <v>0</v>
      </c>
      <c r="AL645" s="74" t="n">
        <v>23228653.79</v>
      </c>
      <c r="AM645" s="74" t="n">
        <v>9840399.23</v>
      </c>
      <c r="AN645" s="74" t="n">
        <v>5753252.3213</v>
      </c>
      <c r="AO645" s="74" t="n">
        <v>545144.9668</v>
      </c>
      <c r="AP645" s="74" t="n">
        <v>1031824.52698666</v>
      </c>
      <c r="AQ645" s="5" t="n">
        <f aca="false" ca="false" dt2D="false" dtr="false" t="normal">COUNTIF(AB645:AM645, "&gt;0")</f>
        <v>5</v>
      </c>
    </row>
    <row customHeight="true" ht="12.75" outlineLevel="0" r="646">
      <c r="A646" s="67" t="n">
        <f aca="false" ca="false" dt2D="false" dtr="false" t="normal">+A645+1</f>
        <v>632</v>
      </c>
      <c r="B646" s="67" t="n">
        <f aca="false" ca="false" dt2D="false" dtr="false" t="normal">+B645+1</f>
        <v>157</v>
      </c>
      <c r="C646" s="68" t="s">
        <v>122</v>
      </c>
      <c r="D646" s="67" t="s">
        <v>765</v>
      </c>
      <c r="E646" s="69" t="s">
        <v>136</v>
      </c>
      <c r="F646" s="70" t="s">
        <v>58</v>
      </c>
      <c r="G646" s="70" t="n">
        <v>5</v>
      </c>
      <c r="H646" s="70" t="n">
        <v>8</v>
      </c>
      <c r="I646" s="69" t="n">
        <v>6065.3</v>
      </c>
      <c r="J646" s="69" t="n">
        <v>5826</v>
      </c>
      <c r="K646" s="69" t="n">
        <v>239.3</v>
      </c>
      <c r="L646" s="71" t="n">
        <v>272</v>
      </c>
      <c r="M646" s="72" t="n">
        <v>20244091.16</v>
      </c>
      <c r="N646" s="72" t="n"/>
      <c r="O646" s="72" t="n">
        <v>919968.6</v>
      </c>
      <c r="P646" s="72" t="n">
        <v>0</v>
      </c>
      <c r="Q646" s="72" t="n">
        <v>742744.93</v>
      </c>
      <c r="R646" s="72" t="n">
        <v>0</v>
      </c>
      <c r="S646" s="72" t="n">
        <v>18581377.63</v>
      </c>
      <c r="T646" s="69" t="n">
        <v>2906.97</v>
      </c>
      <c r="U646" s="69" t="n">
        <v>3337.69</v>
      </c>
      <c r="V646" s="70" t="n">
        <v>2027</v>
      </c>
      <c r="W646" s="77" t="n"/>
      <c r="X646" s="74" t="n">
        <f aca="false" ca="false" dt2D="false" dtr="false" t="normal">+(J646*11.55+K646*23.1)*12*0.85</f>
        <v>742744.926</v>
      </c>
      <c r="Y646" s="77" t="e">
        <f aca="false" ca="false" dt2D="false" dtr="false" t="normal">+(J646*11.55+K646*23.1)*12*30-'[9]Приложение №1'!$S$163-'[9]Приложение №1'!$S$812-'[7]Приложение №1'!$S$693-'[6]Приложение №1'!$S$490</f>
        <v>#REF!</v>
      </c>
      <c r="Z646" s="64" t="n"/>
      <c r="AA646" s="74" t="n">
        <f aca="false" ca="false" dt2D="false" dtr="false" t="normal">SUM(AB646:AP646)</f>
        <v>20244091.157833364</v>
      </c>
      <c r="AB646" s="74" t="n">
        <v>0</v>
      </c>
      <c r="AC646" s="74" t="n">
        <v>0</v>
      </c>
      <c r="AD646" s="74" t="n">
        <v>0</v>
      </c>
      <c r="AE646" s="74" t="n">
        <v>0</v>
      </c>
      <c r="AF646" s="74" t="n">
        <v>0</v>
      </c>
      <c r="AG646" s="74" t="n">
        <v>0</v>
      </c>
      <c r="AH646" s="74" t="n">
        <v>0</v>
      </c>
      <c r="AI646" s="74" t="n">
        <v>0</v>
      </c>
      <c r="AJ646" s="74" t="n">
        <v>0</v>
      </c>
      <c r="AK646" s="74" t="n">
        <v>0</v>
      </c>
      <c r="AL646" s="74" t="n">
        <v>0</v>
      </c>
      <c r="AM646" s="74" t="n">
        <v>17631672.17</v>
      </c>
      <c r="AN646" s="74" t="n">
        <v>2024409.116</v>
      </c>
      <c r="AO646" s="74" t="n">
        <v>202440.9116</v>
      </c>
      <c r="AP646" s="74" t="n">
        <v>385568.96023336</v>
      </c>
      <c r="AQ646" s="5" t="n">
        <f aca="false" ca="false" dt2D="false" dtr="false" t="normal">COUNTIF(AB646:AM646, "&gt;0")</f>
        <v>1</v>
      </c>
    </row>
    <row customHeight="true" ht="12.75" outlineLevel="0" r="647">
      <c r="A647" s="67" t="n">
        <f aca="false" ca="false" dt2D="false" dtr="false" t="normal">+A646+1</f>
        <v>633</v>
      </c>
      <c r="B647" s="67" t="n">
        <f aca="false" ca="false" dt2D="false" dtr="false" t="normal">+B646+1</f>
        <v>158</v>
      </c>
      <c r="C647" s="68" t="s">
        <v>122</v>
      </c>
      <c r="D647" s="67" t="s">
        <v>766</v>
      </c>
      <c r="E647" s="69" t="s">
        <v>66</v>
      </c>
      <c r="F647" s="70" t="s">
        <v>58</v>
      </c>
      <c r="G647" s="70" t="n">
        <v>4</v>
      </c>
      <c r="H647" s="70" t="n">
        <v>6</v>
      </c>
      <c r="I647" s="69" t="n">
        <v>5695.5</v>
      </c>
      <c r="J647" s="69" t="n">
        <v>4951</v>
      </c>
      <c r="K647" s="69" t="n">
        <v>0</v>
      </c>
      <c r="L647" s="71" t="n">
        <v>198</v>
      </c>
      <c r="M647" s="72" t="n">
        <v>15785966.44</v>
      </c>
      <c r="N647" s="72" t="n"/>
      <c r="O647" s="72" t="n">
        <v>717181.08</v>
      </c>
      <c r="P647" s="72" t="n">
        <v>0</v>
      </c>
      <c r="Q647" s="72" t="n">
        <v>583277.31</v>
      </c>
      <c r="R647" s="72" t="n">
        <v>12787991.71</v>
      </c>
      <c r="S647" s="72" t="n">
        <v>1697516.34</v>
      </c>
      <c r="T647" s="69" t="n">
        <v>2839.39</v>
      </c>
      <c r="U647" s="69" t="n">
        <v>3188.44</v>
      </c>
      <c r="V647" s="70" t="n">
        <v>2027</v>
      </c>
      <c r="W647" s="77" t="n"/>
      <c r="X647" s="74" t="n">
        <f aca="false" ca="false" dt2D="false" dtr="false" t="normal">+(J647*11.55+K647*23.1)*12*0.85</f>
        <v>583277.31</v>
      </c>
      <c r="Y647" s="77" t="e">
        <f aca="false" ca="false" dt2D="false" dtr="false" t="normal">+(J647*11.55+K647*23.1)*12*30-'[9]Приложение №1'!$S$115-'[9]Приложение №1'!$S$251-'[9]Приложение №1'!$S$813</f>
        <v>#REF!</v>
      </c>
      <c r="Z647" s="64" t="n"/>
      <c r="AA647" s="74" t="n">
        <f aca="false" ca="false" dt2D="false" dtr="false" t="normal">SUM(AB647:AP647)</f>
        <v>15785966.440052561</v>
      </c>
      <c r="AB647" s="74" t="n">
        <v>14057813.55</v>
      </c>
      <c r="AC647" s="74" t="n">
        <v>0</v>
      </c>
      <c r="AD647" s="74" t="n">
        <v>0</v>
      </c>
      <c r="AE647" s="74" t="n">
        <v>0</v>
      </c>
      <c r="AF647" s="74" t="n">
        <v>0</v>
      </c>
      <c r="AG647" s="74" t="n">
        <v>0</v>
      </c>
      <c r="AH647" s="74" t="n">
        <v>0</v>
      </c>
      <c r="AI647" s="74" t="n">
        <v>0</v>
      </c>
      <c r="AJ647" s="74" t="n">
        <v>0</v>
      </c>
      <c r="AK647" s="74" t="n">
        <v>0</v>
      </c>
      <c r="AL647" s="74" t="n">
        <v>0</v>
      </c>
      <c r="AM647" s="74" t="n">
        <v>0</v>
      </c>
      <c r="AN647" s="74" t="n">
        <v>1262877.3152</v>
      </c>
      <c r="AO647" s="74" t="n">
        <v>157859.6644</v>
      </c>
      <c r="AP647" s="74" t="n">
        <v>307415.91045256</v>
      </c>
      <c r="AQ647" s="5" t="n">
        <f aca="false" ca="false" dt2D="false" dtr="false" t="normal">COUNTIF(AB647:AM647, "&gt;0")</f>
        <v>1</v>
      </c>
    </row>
    <row customHeight="true" ht="12.75" outlineLevel="0" r="648">
      <c r="A648" s="67" t="n">
        <f aca="false" ca="false" dt2D="false" dtr="false" t="normal">+A647+1</f>
        <v>634</v>
      </c>
      <c r="B648" s="67" t="n">
        <f aca="false" ca="false" dt2D="false" dtr="false" t="normal">+B647+1</f>
        <v>159</v>
      </c>
      <c r="C648" s="68" t="s">
        <v>203</v>
      </c>
      <c r="D648" s="67" t="s">
        <v>767</v>
      </c>
      <c r="E648" s="69" t="s">
        <v>93</v>
      </c>
      <c r="F648" s="70" t="s">
        <v>58</v>
      </c>
      <c r="G648" s="70" t="n">
        <v>5</v>
      </c>
      <c r="H648" s="70" t="n">
        <v>4</v>
      </c>
      <c r="I648" s="69" t="n">
        <v>3536</v>
      </c>
      <c r="J648" s="69" t="n">
        <v>3536</v>
      </c>
      <c r="K648" s="69" t="n">
        <v>0</v>
      </c>
      <c r="L648" s="71" t="n">
        <v>183</v>
      </c>
      <c r="M648" s="72" t="n">
        <v>87437925.12</v>
      </c>
      <c r="N648" s="72" t="n"/>
      <c r="O648" s="72" t="n">
        <v>3388550.6</v>
      </c>
      <c r="P648" s="72" t="n">
        <v>0</v>
      </c>
      <c r="Q648" s="72" t="n">
        <v>1012031.78</v>
      </c>
      <c r="R648" s="72" t="n">
        <v>14702688</v>
      </c>
      <c r="S648" s="72" t="n">
        <v>68334654.74</v>
      </c>
      <c r="T648" s="69" t="n">
        <v>21507.28</v>
      </c>
      <c r="U648" s="69" t="n">
        <v>24727.92</v>
      </c>
      <c r="V648" s="70" t="n">
        <v>2027</v>
      </c>
      <c r="W648" s="74" t="n">
        <v>595455.62</v>
      </c>
      <c r="X648" s="74" t="n">
        <f aca="false" ca="false" dt2D="false" dtr="false" t="normal">+(J648*11.55+K648*23.1)*12*0.85</f>
        <v>416576.16000000003</v>
      </c>
      <c r="Y648" s="74" t="n">
        <f aca="false" ca="false" dt2D="false" dtr="false" t="normal">+(J648*11.55+K648*23.1)*12*30</f>
        <v>14702688.000000002</v>
      </c>
      <c r="Z648" s="64" t="n"/>
      <c r="AA648" s="75" t="n">
        <f aca="false" ca="false" dt2D="false" dtr="false" t="normal">SUM(AB648:AP648)</f>
        <v>87437925.12345794</v>
      </c>
      <c r="AB648" s="74" t="n">
        <v>10040078.51</v>
      </c>
      <c r="AC648" s="74" t="n">
        <v>4062115.52</v>
      </c>
      <c r="AD648" s="74" t="n">
        <v>4291891.44</v>
      </c>
      <c r="AE648" s="74" t="n">
        <v>3275049.02</v>
      </c>
      <c r="AF648" s="74" t="n">
        <v>1431788.54</v>
      </c>
      <c r="AG648" s="74" t="n">
        <v>0</v>
      </c>
      <c r="AH648" s="74" t="n">
        <v>0</v>
      </c>
      <c r="AI648" s="74" t="n">
        <v>0</v>
      </c>
      <c r="AJ648" s="74" t="n">
        <v>18354761.25</v>
      </c>
      <c r="AK648" s="74" t="n">
        <v>0</v>
      </c>
      <c r="AL648" s="74" t="n">
        <v>24315010.47</v>
      </c>
      <c r="AM648" s="74" t="n">
        <v>10279061.68</v>
      </c>
      <c r="AN648" s="74" t="n">
        <v>8850735.296</v>
      </c>
      <c r="AO648" s="74" t="n">
        <v>874379.2512</v>
      </c>
      <c r="AP648" s="74" t="n">
        <v>1663054.14625792</v>
      </c>
      <c r="AQ648" s="5" t="n">
        <f aca="false" ca="false" dt2D="false" dtr="false" t="normal">COUNTIF(AB648:AM648, "&gt;0")</f>
        <v>8</v>
      </c>
    </row>
    <row customHeight="true" ht="12.75" outlineLevel="0" r="649">
      <c r="A649" s="67" t="n">
        <f aca="false" ca="false" dt2D="false" dtr="false" t="normal">+A648+1</f>
        <v>635</v>
      </c>
      <c r="B649" s="67" t="n">
        <f aca="false" ca="false" dt2D="false" dtr="false" t="normal">+B648+1</f>
        <v>160</v>
      </c>
      <c r="C649" s="68" t="s">
        <v>203</v>
      </c>
      <c r="D649" s="67" t="s">
        <v>768</v>
      </c>
      <c r="E649" s="69" t="s">
        <v>57</v>
      </c>
      <c r="F649" s="70" t="s">
        <v>58</v>
      </c>
      <c r="G649" s="70" t="n">
        <v>4</v>
      </c>
      <c r="H649" s="70" t="n">
        <v>6</v>
      </c>
      <c r="I649" s="69" t="n">
        <v>3539.7</v>
      </c>
      <c r="J649" s="69" t="n">
        <v>3539.7</v>
      </c>
      <c r="K649" s="69" t="n">
        <v>0</v>
      </c>
      <c r="L649" s="71" t="n">
        <v>193</v>
      </c>
      <c r="M649" s="72" t="n">
        <v>50448370.75</v>
      </c>
      <c r="N649" s="72" t="n"/>
      <c r="O649" s="72" t="n">
        <v>2360210.33</v>
      </c>
      <c r="P649" s="72" t="n">
        <v>0</v>
      </c>
      <c r="Q649" s="72" t="n">
        <v>417012.06</v>
      </c>
      <c r="R649" s="72" t="n">
        <v>7009478.49</v>
      </c>
      <c r="S649" s="72" t="n">
        <v>40661669.87</v>
      </c>
      <c r="T649" s="69" t="n">
        <v>12263.3</v>
      </c>
      <c r="U649" s="69" t="n">
        <v>14252.16</v>
      </c>
      <c r="V649" s="70" t="n">
        <v>2027</v>
      </c>
      <c r="W649" s="77" t="n"/>
      <c r="X649" s="74" t="n">
        <f aca="false" ca="false" dt2D="false" dtr="false" t="normal">+(J649*11.55+K649*23.1)*12*0.85</f>
        <v>417012.05700000003</v>
      </c>
      <c r="Y649" s="77" t="e">
        <f aca="false" ca="false" dt2D="false" dtr="false" t="normal">+(J649*11.55+K649*23.1)*12*30-'[9]Приложение №1'!$S$441-'[7]Приложение №1'!$S$134</f>
        <v>#REF!</v>
      </c>
      <c r="Z649" s="64" t="n"/>
      <c r="AA649" s="74" t="n">
        <f aca="false" ca="false" dt2D="false" dtr="false" t="normal">SUM(AB649:AP649)</f>
        <v>50448370.75231483</v>
      </c>
      <c r="AB649" s="74" t="n">
        <v>0</v>
      </c>
      <c r="AC649" s="74" t="n">
        <v>4066366.04</v>
      </c>
      <c r="AD649" s="74" t="n">
        <v>0</v>
      </c>
      <c r="AE649" s="74" t="n">
        <v>3278475.97</v>
      </c>
      <c r="AF649" s="74" t="n">
        <v>1433286.73</v>
      </c>
      <c r="AG649" s="74" t="n">
        <v>0</v>
      </c>
      <c r="AH649" s="74" t="n">
        <v>0</v>
      </c>
      <c r="AI649" s="74" t="n">
        <v>0</v>
      </c>
      <c r="AJ649" s="74" t="n">
        <v>0</v>
      </c>
      <c r="AK649" s="74" t="n">
        <v>0</v>
      </c>
      <c r="AL649" s="74" t="n">
        <v>24340453.21</v>
      </c>
      <c r="AM649" s="74" t="n">
        <v>10289817.48</v>
      </c>
      <c r="AN649" s="74" t="n">
        <v>5586233.8362</v>
      </c>
      <c r="AO649" s="74" t="n">
        <v>504483.7075</v>
      </c>
      <c r="AP649" s="74" t="n">
        <v>949253.77861482</v>
      </c>
      <c r="AQ649" s="5" t="n">
        <f aca="false" ca="false" dt2D="false" dtr="false" t="normal">COUNTIF(AB649:AM649, "&gt;0")</f>
        <v>5</v>
      </c>
    </row>
    <row customHeight="true" ht="12.75" outlineLevel="0" r="650">
      <c r="A650" s="67" t="n">
        <f aca="false" ca="false" dt2D="false" dtr="false" t="normal">+A649+1</f>
        <v>636</v>
      </c>
      <c r="B650" s="67" t="n">
        <f aca="false" ca="false" dt2D="false" dtr="false" t="normal">+B649+1</f>
        <v>161</v>
      </c>
      <c r="C650" s="68" t="s">
        <v>203</v>
      </c>
      <c r="D650" s="67" t="s">
        <v>769</v>
      </c>
      <c r="E650" s="69" t="s">
        <v>143</v>
      </c>
      <c r="F650" s="70" t="s">
        <v>58</v>
      </c>
      <c r="G650" s="70" t="n">
        <v>4</v>
      </c>
      <c r="H650" s="70" t="n">
        <v>6</v>
      </c>
      <c r="I650" s="69" t="n">
        <v>3607.5</v>
      </c>
      <c r="J650" s="69" t="n">
        <v>3607.5</v>
      </c>
      <c r="K650" s="69" t="n">
        <v>0</v>
      </c>
      <c r="L650" s="71" t="n">
        <v>169</v>
      </c>
      <c r="M650" s="72" t="n">
        <v>67944412.62</v>
      </c>
      <c r="N650" s="72" t="n"/>
      <c r="O650" s="72" t="n">
        <v>2424502.53</v>
      </c>
      <c r="P650" s="72" t="n">
        <v>0</v>
      </c>
      <c r="Q650" s="72" t="n">
        <v>1643531.55</v>
      </c>
      <c r="R650" s="72" t="n">
        <v>14999985</v>
      </c>
      <c r="S650" s="72" t="n">
        <v>48876393.55</v>
      </c>
      <c r="T650" s="69" t="n">
        <v>16316.46</v>
      </c>
      <c r="U650" s="69" t="n">
        <v>18834.21</v>
      </c>
      <c r="V650" s="70" t="n">
        <v>2027</v>
      </c>
      <c r="W650" s="74" t="n">
        <v>1218531.97</v>
      </c>
      <c r="X650" s="74" t="n">
        <f aca="false" ca="false" dt2D="false" dtr="false" t="normal">+(J650*11.55+K650*23.1)*12*0.85</f>
        <v>424999.575</v>
      </c>
      <c r="Y650" s="74" t="n">
        <f aca="false" ca="false" dt2D="false" dtr="false" t="normal">+(J650*11.55+K650*23.1)*12*30</f>
        <v>14999985</v>
      </c>
      <c r="Z650" s="64" t="n"/>
      <c r="AA650" s="75" t="n">
        <f aca="false" ca="false" dt2D="false" dtr="false" t="normal">SUM(AB650:AP650)</f>
        <v>67944412.62224443</v>
      </c>
      <c r="AB650" s="74" t="n">
        <v>10243094.81</v>
      </c>
      <c r="AC650" s="74" t="n">
        <v>4144253.89</v>
      </c>
      <c r="AD650" s="74" t="n">
        <v>4378676.02</v>
      </c>
      <c r="AE650" s="74" t="n">
        <v>3341272.44</v>
      </c>
      <c r="AF650" s="74" t="n">
        <v>1460740.15</v>
      </c>
      <c r="AG650" s="74" t="n">
        <v>0</v>
      </c>
      <c r="AH650" s="74" t="n">
        <v>0</v>
      </c>
      <c r="AI650" s="74" t="n">
        <v>0</v>
      </c>
      <c r="AJ650" s="74" t="n">
        <v>0</v>
      </c>
      <c r="AK650" s="74" t="n">
        <v>0</v>
      </c>
      <c r="AL650" s="74" t="n">
        <v>24806674.29</v>
      </c>
      <c r="AM650" s="74" t="n">
        <v>10486910.36</v>
      </c>
      <c r="AN650" s="74" t="n">
        <v>7116162.0794</v>
      </c>
      <c r="AO650" s="74" t="n">
        <v>679444.126</v>
      </c>
      <c r="AP650" s="74" t="n">
        <v>1287184.45684444</v>
      </c>
      <c r="AQ650" s="5" t="n">
        <f aca="false" ca="false" dt2D="false" dtr="false" t="normal">COUNTIF(AB650:AM650, "&gt;0")</f>
        <v>7</v>
      </c>
    </row>
    <row customHeight="true" ht="12.75" outlineLevel="0" r="651">
      <c r="A651" s="67" t="n">
        <f aca="false" ca="false" dt2D="false" dtr="false" t="normal">+A650+1</f>
        <v>637</v>
      </c>
      <c r="B651" s="67" t="n">
        <f aca="false" ca="false" dt2D="false" dtr="false" t="normal">+B650+1</f>
        <v>162</v>
      </c>
      <c r="C651" s="68" t="s">
        <v>203</v>
      </c>
      <c r="D651" s="67" t="s">
        <v>770</v>
      </c>
      <c r="E651" s="69" t="s">
        <v>264</v>
      </c>
      <c r="F651" s="70" t="s">
        <v>58</v>
      </c>
      <c r="G651" s="70" t="n">
        <v>4</v>
      </c>
      <c r="H651" s="70" t="n">
        <v>4</v>
      </c>
      <c r="I651" s="69" t="n">
        <v>2778.3</v>
      </c>
      <c r="J651" s="69" t="n">
        <v>2778.3</v>
      </c>
      <c r="K651" s="69" t="n">
        <v>0</v>
      </c>
      <c r="L651" s="71" t="n">
        <v>148</v>
      </c>
      <c r="M651" s="72" t="n">
        <v>23601491.8</v>
      </c>
      <c r="N651" s="72" t="n"/>
      <c r="O651" s="72" t="n">
        <v>1097950.61</v>
      </c>
      <c r="P651" s="72" t="n">
        <v>0</v>
      </c>
      <c r="Q651" s="72" t="n">
        <v>327311.52</v>
      </c>
      <c r="R651" s="72" t="n">
        <v>1246151.8</v>
      </c>
      <c r="S651" s="72" t="n">
        <v>20930077.87</v>
      </c>
      <c r="T651" s="69" t="n">
        <v>7281.33</v>
      </c>
      <c r="U651" s="69" t="n">
        <v>8494.94</v>
      </c>
      <c r="V651" s="70" t="n">
        <v>2027</v>
      </c>
      <c r="W651" s="77" t="n"/>
      <c r="X651" s="74" t="n">
        <f aca="false" ca="false" dt2D="false" dtr="false" t="normal">+(J651*11.55+K651*23.1)*12*0.85</f>
        <v>327311.52300000004</v>
      </c>
      <c r="Y651" s="77" t="e">
        <f aca="false" ca="false" dt2D="false" dtr="false" t="normal">+(J651*11.55+K651*23.1)*12*30-'[9]Приложение №1'!$S$442-'[7]Приложение №1'!$S$136-'[7]Приложение №1'!$S$441</f>
        <v>#REF!</v>
      </c>
      <c r="Z651" s="64" t="n"/>
      <c r="AA651" s="74" t="n">
        <f aca="false" ca="false" dt2D="false" dtr="false" t="normal">SUM(AB651:AP651)</f>
        <v>23601491.802497998</v>
      </c>
      <c r="AB651" s="74" t="n">
        <v>0</v>
      </c>
      <c r="AC651" s="74" t="n">
        <v>0</v>
      </c>
      <c r="AD651" s="74" t="n">
        <v>0</v>
      </c>
      <c r="AE651" s="74" t="n">
        <v>0</v>
      </c>
      <c r="AF651" s="74" t="n">
        <v>1124982.49</v>
      </c>
      <c r="AG651" s="74" t="n">
        <v>0</v>
      </c>
      <c r="AH651" s="74" t="n">
        <v>0</v>
      </c>
      <c r="AI651" s="74" t="n">
        <v>0</v>
      </c>
      <c r="AJ651" s="74" t="n">
        <v>0</v>
      </c>
      <c r="AK651" s="74" t="n">
        <v>0</v>
      </c>
      <c r="AL651" s="74" t="n">
        <v>19104749.32</v>
      </c>
      <c r="AM651" s="74" t="n">
        <v>0</v>
      </c>
      <c r="AN651" s="74" t="n">
        <v>2693361.812</v>
      </c>
      <c r="AO651" s="74" t="n">
        <v>236014.918</v>
      </c>
      <c r="AP651" s="74" t="n">
        <v>442383.262498</v>
      </c>
      <c r="AQ651" s="5" t="n">
        <f aca="false" ca="false" dt2D="false" dtr="false" t="normal">COUNTIF(AB651:AM651, "&gt;0")</f>
        <v>2</v>
      </c>
    </row>
    <row customHeight="true" ht="12.75" outlineLevel="0" r="652">
      <c r="A652" s="67" t="n">
        <f aca="false" ca="false" dt2D="false" dtr="false" t="normal">+A651+1</f>
        <v>638</v>
      </c>
      <c r="B652" s="67" t="n">
        <f aca="false" ca="false" dt2D="false" dtr="false" t="normal">+B651+1</f>
        <v>163</v>
      </c>
      <c r="C652" s="68" t="s">
        <v>203</v>
      </c>
      <c r="D652" s="67" t="s">
        <v>771</v>
      </c>
      <c r="E652" s="69" t="s">
        <v>78</v>
      </c>
      <c r="F652" s="70" t="s">
        <v>58</v>
      </c>
      <c r="G652" s="70" t="n">
        <v>5</v>
      </c>
      <c r="H652" s="70" t="n">
        <v>2</v>
      </c>
      <c r="I652" s="69" t="n">
        <v>2366.1</v>
      </c>
      <c r="J652" s="69" t="n">
        <v>2366.1</v>
      </c>
      <c r="K652" s="69" t="n">
        <v>0</v>
      </c>
      <c r="L652" s="71" t="n">
        <v>129</v>
      </c>
      <c r="M652" s="72" t="n">
        <v>55211310.89</v>
      </c>
      <c r="N652" s="72" t="n"/>
      <c r="O652" s="72" t="n">
        <v>2055666.75</v>
      </c>
      <c r="P652" s="72" t="n">
        <v>0</v>
      </c>
      <c r="Q652" s="72" t="n">
        <v>1823064.46</v>
      </c>
      <c r="R652" s="72" t="n">
        <v>9838243.8</v>
      </c>
      <c r="S652" s="72" t="n">
        <v>41494335.88</v>
      </c>
      <c r="T652" s="69" t="n">
        <v>20293.51</v>
      </c>
      <c r="U652" s="69" t="n">
        <v>23334.31</v>
      </c>
      <c r="V652" s="70" t="n">
        <v>2027</v>
      </c>
      <c r="W652" s="74" t="n">
        <v>1544314.22</v>
      </c>
      <c r="X652" s="74" t="n">
        <f aca="false" ca="false" dt2D="false" dtr="false" t="normal">+(J652*11.55+K652*23.1)*12*0.85</f>
        <v>278750.24100000004</v>
      </c>
      <c r="Y652" s="74" t="n">
        <f aca="false" ca="false" dt2D="false" dtr="false" t="normal">+(J652*11.55+K652*23.1)*12*30</f>
        <v>9838243.8</v>
      </c>
      <c r="Z652" s="64" t="n"/>
      <c r="AA652" s="74" t="n">
        <f aca="false" ca="false" dt2D="false" dtr="false" t="normal">SUM(AB652:AP652)</f>
        <v>55211310.89307034</v>
      </c>
      <c r="AB652" s="74" t="n">
        <v>6718277.65</v>
      </c>
      <c r="AC652" s="74" t="n">
        <v>2718148.06</v>
      </c>
      <c r="AD652" s="74" t="n">
        <v>0</v>
      </c>
      <c r="AE652" s="74" t="n">
        <v>2191485.71</v>
      </c>
      <c r="AF652" s="74" t="n">
        <v>958075.47</v>
      </c>
      <c r="AG652" s="74" t="n">
        <v>0</v>
      </c>
      <c r="AH652" s="74" t="n">
        <v>0</v>
      </c>
      <c r="AI652" s="74" t="n">
        <v>0</v>
      </c>
      <c r="AJ652" s="74" t="n">
        <v>12282013.74</v>
      </c>
      <c r="AK652" s="74" t="n">
        <v>0</v>
      </c>
      <c r="AL652" s="74" t="n">
        <v>16270290.24</v>
      </c>
      <c r="AM652" s="74" t="n">
        <v>6878192.26</v>
      </c>
      <c r="AN652" s="74" t="n">
        <v>5592691.418</v>
      </c>
      <c r="AO652" s="74" t="n">
        <v>552113.1089</v>
      </c>
      <c r="AP652" s="74" t="n">
        <v>1050023.23617034</v>
      </c>
      <c r="AQ652" s="5" t="n">
        <f aca="false" ca="false" dt2D="false" dtr="false" t="normal">COUNTIF(AB652:AM652, "&gt;0")</f>
        <v>7</v>
      </c>
    </row>
    <row customHeight="true" ht="12.75" outlineLevel="0" r="653">
      <c r="A653" s="67" t="n">
        <f aca="false" ca="false" dt2D="false" dtr="false" t="normal">+A652+1</f>
        <v>639</v>
      </c>
      <c r="B653" s="67" t="n">
        <f aca="false" ca="false" dt2D="false" dtr="false" t="normal">+B652+1</f>
        <v>164</v>
      </c>
      <c r="C653" s="68" t="s">
        <v>226</v>
      </c>
      <c r="D653" s="67" t="s">
        <v>772</v>
      </c>
      <c r="E653" s="69" t="s">
        <v>83</v>
      </c>
      <c r="F653" s="70" t="s">
        <v>58</v>
      </c>
      <c r="G653" s="70" t="n">
        <v>5</v>
      </c>
      <c r="H653" s="70" t="n">
        <v>1</v>
      </c>
      <c r="I653" s="69" t="n">
        <v>3233.2</v>
      </c>
      <c r="J653" s="69" t="n">
        <v>3092</v>
      </c>
      <c r="K653" s="69" t="n">
        <v>141.2</v>
      </c>
      <c r="L653" s="71" t="n">
        <v>130</v>
      </c>
      <c r="M653" s="72" t="n">
        <v>73585530.42</v>
      </c>
      <c r="N653" s="72" t="n"/>
      <c r="O653" s="72" t="n">
        <v>2692880.95</v>
      </c>
      <c r="P653" s="72" t="n">
        <v>0</v>
      </c>
      <c r="Q653" s="72" t="n">
        <v>2531712.53</v>
      </c>
      <c r="R653" s="72" t="n">
        <v>14030755.2</v>
      </c>
      <c r="S653" s="72" t="n">
        <v>54330181.74</v>
      </c>
      <c r="T653" s="69" t="n">
        <v>19916.93</v>
      </c>
      <c r="U653" s="69" t="n">
        <v>22759.35</v>
      </c>
      <c r="V653" s="70" t="n">
        <v>2027</v>
      </c>
      <c r="W653" s="74" t="n">
        <v>2134174.47</v>
      </c>
      <c r="X653" s="74" t="n">
        <f aca="false" ca="false" dt2D="false" dtr="false" t="normal">+(J653*11.55+K653*23.1)*12*0.85</f>
        <v>397538.0640000001</v>
      </c>
      <c r="Y653" s="74" t="n">
        <f aca="false" ca="false" dt2D="false" dtr="false" t="normal">+(J653*11.55+K653*23.1)*12*30</f>
        <v>14030755.200000003</v>
      </c>
      <c r="Z653" s="64" t="n"/>
      <c r="AA653" s="74" t="n">
        <f aca="false" ca="false" dt2D="false" dtr="false" t="normal">SUM(AB653:AP653)</f>
        <v>73585530.4225549</v>
      </c>
      <c r="AB653" s="74" t="n">
        <v>9877147.37</v>
      </c>
      <c r="AC653" s="74" t="n">
        <v>4068567.57</v>
      </c>
      <c r="AD653" s="74" t="n">
        <v>4353712.54</v>
      </c>
      <c r="AE653" s="74" t="n">
        <v>3279380.07</v>
      </c>
      <c r="AF653" s="74" t="n">
        <v>0</v>
      </c>
      <c r="AG653" s="74" t="n">
        <v>0</v>
      </c>
      <c r="AH653" s="74" t="n">
        <v>0</v>
      </c>
      <c r="AI653" s="74" t="n">
        <v>0</v>
      </c>
      <c r="AJ653" s="74" t="n">
        <v>18281077.48</v>
      </c>
      <c r="AK653" s="74" t="n">
        <v>2737797.19</v>
      </c>
      <c r="AL653" s="74" t="n">
        <v>11560029.29</v>
      </c>
      <c r="AM653" s="74" t="n">
        <v>10237706.82</v>
      </c>
      <c r="AN653" s="74" t="n">
        <v>7046059.4123</v>
      </c>
      <c r="AO653" s="74" t="n">
        <v>735855.3042</v>
      </c>
      <c r="AP653" s="74" t="n">
        <v>1408197.3760549</v>
      </c>
      <c r="AQ653" s="5" t="n">
        <f aca="false" ca="false" dt2D="false" dtr="false" t="normal">COUNTIF(AB653:AM653, "&gt;0")</f>
        <v>8</v>
      </c>
    </row>
    <row customHeight="true" ht="12.75" outlineLevel="0" r="654">
      <c r="A654" s="67" t="n">
        <f aca="false" ca="false" dt2D="false" dtr="false" t="normal">+A653+1</f>
        <v>640</v>
      </c>
      <c r="B654" s="67" t="n">
        <f aca="false" ca="false" dt2D="false" dtr="false" t="normal">+B653+1</f>
        <v>165</v>
      </c>
      <c r="C654" s="68" t="s">
        <v>226</v>
      </c>
      <c r="D654" s="67" t="s">
        <v>773</v>
      </c>
      <c r="E654" s="69" t="s">
        <v>66</v>
      </c>
      <c r="F654" s="70" t="s">
        <v>58</v>
      </c>
      <c r="G654" s="70" t="n">
        <v>5</v>
      </c>
      <c r="H654" s="70" t="n">
        <v>5</v>
      </c>
      <c r="I654" s="69" t="n">
        <v>3375.2</v>
      </c>
      <c r="J654" s="69" t="n">
        <v>2958</v>
      </c>
      <c r="K654" s="69" t="n">
        <v>417.2</v>
      </c>
      <c r="L654" s="71" t="n">
        <v>116</v>
      </c>
      <c r="M654" s="72" t="n">
        <v>13855769.78</v>
      </c>
      <c r="N654" s="72" t="n"/>
      <c r="O654" s="72" t="n">
        <v>698950.09</v>
      </c>
      <c r="P654" s="72" t="n">
        <v>0</v>
      </c>
      <c r="Q654" s="72" t="n">
        <v>446782.64</v>
      </c>
      <c r="R654" s="72" t="n">
        <v>0</v>
      </c>
      <c r="S654" s="72" t="n">
        <v>12710037.04</v>
      </c>
      <c r="T654" s="69" t="n">
        <v>3575.41</v>
      </c>
      <c r="U654" s="69" t="n">
        <v>4105.17</v>
      </c>
      <c r="V654" s="70" t="n">
        <v>2027</v>
      </c>
      <c r="W654" s="77" t="n"/>
      <c r="X654" s="74" t="n">
        <f aca="false" ca="false" dt2D="false" dtr="false" t="normal">+(J654*11.55+K654*23.1)*12*0.85</f>
        <v>446782.644</v>
      </c>
      <c r="Y654" s="77" t="e">
        <f aca="false" ca="false" dt2D="false" dtr="false" t="normal">+(J654*11.55+K654*23.1)*12*30-'[7]Приложение №1'!$S$339-'[7]Приложение №1'!$S$742</f>
        <v>#REF!</v>
      </c>
      <c r="Z654" s="64" t="n"/>
      <c r="AA654" s="74" t="n">
        <f aca="false" ca="false" dt2D="false" dtr="false" t="normal">SUM(AB654:AP654)</f>
        <v>13855769.77702988</v>
      </c>
      <c r="AB654" s="74" t="n">
        <v>0</v>
      </c>
      <c r="AC654" s="74" t="n">
        <v>0</v>
      </c>
      <c r="AD654" s="74" t="n">
        <v>0</v>
      </c>
      <c r="AE654" s="74" t="n">
        <v>0</v>
      </c>
      <c r="AF654" s="74" t="n">
        <v>0</v>
      </c>
      <c r="AG654" s="74" t="n">
        <v>0</v>
      </c>
      <c r="AH654" s="74" t="n">
        <v>0</v>
      </c>
      <c r="AI654" s="74" t="n">
        <v>0</v>
      </c>
      <c r="AJ654" s="74" t="n">
        <v>0</v>
      </c>
      <c r="AK654" s="74" t="n">
        <v>0</v>
      </c>
      <c r="AL654" s="74" t="n">
        <v>12067738.11</v>
      </c>
      <c r="AM654" s="74" t="n">
        <v>0</v>
      </c>
      <c r="AN654" s="74" t="n">
        <v>1385576.978</v>
      </c>
      <c r="AO654" s="74" t="n">
        <v>138557.6978</v>
      </c>
      <c r="AP654" s="74" t="n">
        <v>263896.99122988</v>
      </c>
      <c r="AQ654" s="5" t="n">
        <f aca="false" ca="false" dt2D="false" dtr="false" t="normal">COUNTIF(AB654:AM654, "&gt;0")</f>
        <v>1</v>
      </c>
    </row>
    <row customHeight="true" ht="12.75" outlineLevel="0" r="655">
      <c r="A655" s="67" t="n">
        <f aca="false" ca="false" dt2D="false" dtr="false" t="normal">+A654+1</f>
        <v>641</v>
      </c>
      <c r="B655" s="67" t="n">
        <f aca="false" ca="false" dt2D="false" dtr="false" t="normal">+B654+1</f>
        <v>166</v>
      </c>
      <c r="C655" s="68" t="s">
        <v>226</v>
      </c>
      <c r="D655" s="67" t="s">
        <v>774</v>
      </c>
      <c r="E655" s="69" t="s">
        <v>139</v>
      </c>
      <c r="F655" s="70" t="s">
        <v>58</v>
      </c>
      <c r="G655" s="70" t="n">
        <v>5</v>
      </c>
      <c r="H655" s="70" t="n">
        <v>5</v>
      </c>
      <c r="I655" s="69" t="n">
        <v>3659.6</v>
      </c>
      <c r="J655" s="69" t="n">
        <v>2861.4</v>
      </c>
      <c r="K655" s="69" t="n">
        <v>798.2</v>
      </c>
      <c r="L655" s="71" t="n">
        <v>103</v>
      </c>
      <c r="M655" s="72" t="n">
        <v>15023280.13</v>
      </c>
      <c r="N655" s="72" t="n"/>
      <c r="O655" s="72" t="n">
        <v>0</v>
      </c>
      <c r="P655" s="72" t="n">
        <v>0</v>
      </c>
      <c r="Q655" s="72" t="n">
        <v>525173.42</v>
      </c>
      <c r="R655" s="72" t="n">
        <v>14498106.71</v>
      </c>
      <c r="S655" s="72" t="n">
        <v>0</v>
      </c>
      <c r="T655" s="69" t="n">
        <v>3575.41</v>
      </c>
      <c r="U655" s="69" t="n">
        <v>4105.17</v>
      </c>
      <c r="V655" s="70" t="n">
        <v>2027</v>
      </c>
      <c r="W655" s="77" t="n"/>
      <c r="X655" s="74" t="n">
        <f aca="false" ca="false" dt2D="false" dtr="false" t="normal">+(J655*11.55+K655*23.1)*12*0.85</f>
        <v>525173.4180000001</v>
      </c>
      <c r="Y655" s="77" t="e">
        <f aca="false" ca="false" dt2D="false" dtr="false" t="normal">+(J655*11.55+K655*23.1)*12*30-'[7]Приложение №1'!$S$344-'[7]Приложение №1'!$S$749</f>
        <v>#REF!</v>
      </c>
      <c r="Z655" s="64" t="n"/>
      <c r="AA655" s="74" t="n">
        <f aca="false" ca="false" dt2D="false" dtr="false" t="normal">SUM(AB655:AP655)</f>
        <v>15023280.127655981</v>
      </c>
      <c r="AB655" s="74" t="n">
        <v>0</v>
      </c>
      <c r="AC655" s="74" t="n">
        <v>0</v>
      </c>
      <c r="AD655" s="74" t="n">
        <v>0</v>
      </c>
      <c r="AE655" s="74" t="n">
        <v>0</v>
      </c>
      <c r="AF655" s="74" t="n">
        <v>0</v>
      </c>
      <c r="AG655" s="74" t="n">
        <v>0</v>
      </c>
      <c r="AH655" s="74" t="n">
        <v>0</v>
      </c>
      <c r="AI655" s="74" t="n">
        <v>0</v>
      </c>
      <c r="AJ655" s="74" t="n">
        <v>0</v>
      </c>
      <c r="AK655" s="74" t="n">
        <v>0</v>
      </c>
      <c r="AL655" s="74" t="n">
        <v>13084585.92</v>
      </c>
      <c r="AM655" s="74" t="n">
        <v>0</v>
      </c>
      <c r="AN655" s="74" t="n">
        <v>1502328.013</v>
      </c>
      <c r="AO655" s="74" t="n">
        <v>150232.8013</v>
      </c>
      <c r="AP655" s="74" t="n">
        <v>286133.39335598</v>
      </c>
      <c r="AQ655" s="5" t="n">
        <f aca="false" ca="false" dt2D="false" dtr="false" t="normal">COUNTIF(AB655:AM655, "&gt;0")</f>
        <v>1</v>
      </c>
    </row>
    <row customHeight="true" ht="12.75" outlineLevel="0" r="656">
      <c r="A656" s="67" t="n">
        <f aca="false" ca="false" dt2D="false" dtr="false" t="normal">+A655+1</f>
        <v>642</v>
      </c>
      <c r="B656" s="67" t="n">
        <f aca="false" ca="false" dt2D="false" dtr="false" t="normal">+B655+1</f>
        <v>167</v>
      </c>
      <c r="C656" s="68" t="s">
        <v>226</v>
      </c>
      <c r="D656" s="67" t="s">
        <v>775</v>
      </c>
      <c r="E656" s="69" t="s">
        <v>266</v>
      </c>
      <c r="F656" s="70" t="s">
        <v>58</v>
      </c>
      <c r="G656" s="70" t="n">
        <v>3</v>
      </c>
      <c r="H656" s="70" t="n">
        <v>2</v>
      </c>
      <c r="I656" s="69" t="n">
        <v>994.3</v>
      </c>
      <c r="J656" s="69" t="n">
        <v>775.2</v>
      </c>
      <c r="K656" s="69" t="n">
        <v>168.7</v>
      </c>
      <c r="L656" s="71" t="n">
        <v>26</v>
      </c>
      <c r="M656" s="72" t="n">
        <v>4208916.17</v>
      </c>
      <c r="N656" s="72" t="n"/>
      <c r="O656" s="72" t="n">
        <v>0</v>
      </c>
      <c r="P656" s="72" t="n">
        <v>0</v>
      </c>
      <c r="Q656" s="72" t="n">
        <v>131075.41</v>
      </c>
      <c r="R656" s="72" t="n">
        <v>4077840.76</v>
      </c>
      <c r="S656" s="72" t="n">
        <v>0</v>
      </c>
      <c r="T656" s="69" t="n">
        <v>3970.92</v>
      </c>
      <c r="U656" s="69" t="n">
        <v>4459.07</v>
      </c>
      <c r="V656" s="70" t="n">
        <v>2027</v>
      </c>
      <c r="W656" s="77" t="n"/>
      <c r="X656" s="74" t="n">
        <f aca="false" ca="false" dt2D="false" dtr="false" t="normal">+(J656*11.55+K656*23.1)*12*0.85</f>
        <v>131075.40600000002</v>
      </c>
      <c r="Y656" s="77" t="e">
        <f aca="false" ca="false" dt2D="false" dtr="false" t="normal">+(J656*11.55+K656*23.1)*12*30-'[7]Приложение №1'!$S$750-'[7]Приложение №1'!$S$345</f>
        <v>#REF!</v>
      </c>
      <c r="Z656" s="64" t="n"/>
      <c r="AA656" s="74" t="n">
        <f aca="false" ca="false" dt2D="false" dtr="false" t="normal">SUM(AB656:AP656)</f>
        <v>4208916.16879458</v>
      </c>
      <c r="AB656" s="74" t="n">
        <v>3748149.28</v>
      </c>
      <c r="AC656" s="74" t="n">
        <v>0</v>
      </c>
      <c r="AD656" s="74" t="n">
        <v>0</v>
      </c>
      <c r="AE656" s="74" t="n">
        <v>0</v>
      </c>
      <c r="AF656" s="74" t="n">
        <v>0</v>
      </c>
      <c r="AG656" s="74" t="n">
        <v>0</v>
      </c>
      <c r="AH656" s="74" t="n">
        <v>0</v>
      </c>
      <c r="AI656" s="74" t="n">
        <v>0</v>
      </c>
      <c r="AJ656" s="74" t="n">
        <v>0</v>
      </c>
      <c r="AK656" s="74" t="n">
        <v>0</v>
      </c>
      <c r="AL656" s="74" t="n">
        <v>0</v>
      </c>
      <c r="AM656" s="74" t="n">
        <v>0</v>
      </c>
      <c r="AN656" s="74" t="n">
        <v>336713.2936</v>
      </c>
      <c r="AO656" s="74" t="n">
        <v>42089.1617</v>
      </c>
      <c r="AP656" s="74" t="n">
        <v>81964.43349458</v>
      </c>
      <c r="AQ656" s="5" t="n">
        <f aca="false" ca="false" dt2D="false" dtr="false" t="normal">COUNTIF(AB656:AM656, "&gt;0")</f>
        <v>1</v>
      </c>
    </row>
    <row customHeight="true" ht="12.75" outlineLevel="0" r="657">
      <c r="A657" s="67" t="n">
        <f aca="false" ca="false" dt2D="false" dtr="false" t="normal">+A656+1</f>
        <v>643</v>
      </c>
      <c r="B657" s="67" t="n">
        <f aca="false" ca="false" dt2D="false" dtr="false" t="normal">+B656+1</f>
        <v>168</v>
      </c>
      <c r="C657" s="68" t="s">
        <v>226</v>
      </c>
      <c r="D657" s="67" t="s">
        <v>776</v>
      </c>
      <c r="E657" s="69" t="s">
        <v>57</v>
      </c>
      <c r="F657" s="70" t="s">
        <v>58</v>
      </c>
      <c r="G657" s="70" t="n">
        <v>5</v>
      </c>
      <c r="H657" s="70" t="n">
        <v>4</v>
      </c>
      <c r="I657" s="69" t="n">
        <v>3354.7</v>
      </c>
      <c r="J657" s="69" t="n">
        <v>2956.3</v>
      </c>
      <c r="K657" s="69" t="n">
        <v>398.4</v>
      </c>
      <c r="L657" s="71" t="n">
        <v>89</v>
      </c>
      <c r="M657" s="72" t="n">
        <v>17033187.33</v>
      </c>
      <c r="N657" s="72" t="n"/>
      <c r="O657" s="72" t="n">
        <v>0</v>
      </c>
      <c r="P657" s="72" t="n">
        <v>0</v>
      </c>
      <c r="Q657" s="72" t="n">
        <v>1605446.52</v>
      </c>
      <c r="R657" s="72" t="n">
        <v>15427740.81</v>
      </c>
      <c r="S657" s="72" t="n">
        <v>0</v>
      </c>
      <c r="T657" s="69" t="n">
        <v>4422.19</v>
      </c>
      <c r="U657" s="69" t="n">
        <v>5077.41</v>
      </c>
      <c r="V657" s="70" t="n">
        <v>2027</v>
      </c>
      <c r="W657" s="74" t="n">
        <v>1163293.81</v>
      </c>
      <c r="X657" s="74" t="n">
        <f aca="false" ca="false" dt2D="false" dtr="false" t="normal">+(J657*11.55+K657*23.1)*12*0.85</f>
        <v>442152.71100000007</v>
      </c>
      <c r="Y657" s="74" t="n">
        <f aca="false" ca="false" dt2D="false" dtr="false" t="normal">+(J657*11.55+K657*23.1)*12*30</f>
        <v>15605389.800000003</v>
      </c>
      <c r="Z657" s="64" t="n"/>
      <c r="AA657" s="74" t="n">
        <f aca="false" ca="false" dt2D="false" dtr="false" t="normal">SUM(AB657:AP657)</f>
        <v>17033187.33218718</v>
      </c>
      <c r="AB657" s="74" t="n">
        <v>0</v>
      </c>
      <c r="AC657" s="74" t="n">
        <v>0</v>
      </c>
      <c r="AD657" s="74" t="n">
        <v>0</v>
      </c>
      <c r="AE657" s="74" t="n">
        <v>0</v>
      </c>
      <c r="AF657" s="74" t="n">
        <v>0</v>
      </c>
      <c r="AG657" s="74" t="n">
        <v>0</v>
      </c>
      <c r="AH657" s="74" t="n">
        <v>0</v>
      </c>
      <c r="AI657" s="74" t="n">
        <v>0</v>
      </c>
      <c r="AJ657" s="74" t="n">
        <v>0</v>
      </c>
      <c r="AK657" s="74" t="n">
        <v>2840680.51</v>
      </c>
      <c r="AL657" s="74" t="n">
        <v>11994442.13</v>
      </c>
      <c r="AM657" s="74" t="n">
        <v>0</v>
      </c>
      <c r="AN657" s="74" t="n">
        <v>1703318.733</v>
      </c>
      <c r="AO657" s="74" t="n">
        <v>170331.8733</v>
      </c>
      <c r="AP657" s="74" t="n">
        <v>324414.08588718</v>
      </c>
      <c r="AQ657" s="5" t="n">
        <f aca="false" ca="false" dt2D="false" dtr="false" t="normal">COUNTIF(AB657:AM657, "&gt;0")</f>
        <v>2</v>
      </c>
    </row>
    <row customHeight="true" ht="12.75" outlineLevel="0" r="658">
      <c r="A658" s="67" t="n">
        <f aca="false" ca="false" dt2D="false" dtr="false" t="normal">+A657+1</f>
        <v>644</v>
      </c>
      <c r="B658" s="67" t="n">
        <f aca="false" ca="false" dt2D="false" dtr="false" t="normal">+B657+1</f>
        <v>169</v>
      </c>
      <c r="C658" s="68" t="s">
        <v>226</v>
      </c>
      <c r="D658" s="67" t="s">
        <v>777</v>
      </c>
      <c r="E658" s="69" t="s">
        <v>110</v>
      </c>
      <c r="F658" s="70" t="s">
        <v>58</v>
      </c>
      <c r="G658" s="70" t="n">
        <v>9</v>
      </c>
      <c r="H658" s="70" t="n">
        <v>1</v>
      </c>
      <c r="I658" s="69" t="n">
        <v>2037.4</v>
      </c>
      <c r="J658" s="69" t="n">
        <v>2037.4</v>
      </c>
      <c r="K658" s="69" t="n">
        <v>0</v>
      </c>
      <c r="L658" s="71" t="n">
        <v>74</v>
      </c>
      <c r="M658" s="72" t="n">
        <v>4271050</v>
      </c>
      <c r="N658" s="72" t="n"/>
      <c r="O658" s="72" t="n">
        <v>0</v>
      </c>
      <c r="P658" s="72" t="n">
        <v>0</v>
      </c>
      <c r="Q658" s="72" t="n">
        <v>2026102.72</v>
      </c>
      <c r="R658" s="72" t="n">
        <v>2244947.28</v>
      </c>
      <c r="S658" s="72" t="n">
        <v>0</v>
      </c>
      <c r="T658" s="69" t="n">
        <v>1969.4</v>
      </c>
      <c r="U658" s="69" t="n">
        <v>2096.32</v>
      </c>
      <c r="V658" s="70" t="n">
        <v>2027</v>
      </c>
      <c r="W658" s="74" t="n">
        <v>1707107</v>
      </c>
      <c r="X658" s="74" t="n">
        <f aca="false" ca="false" dt2D="false" dtr="false" t="normal">+(J658*15.35+K658*26.02)*12*0.85</f>
        <v>318995.718</v>
      </c>
      <c r="Y658" s="74" t="n">
        <f aca="false" ca="false" dt2D="false" dtr="false" t="normal">+(J658*15.35+K658*26.02)*12*30</f>
        <v>11258672.4</v>
      </c>
      <c r="Z658" s="64" t="n"/>
      <c r="AA658" s="78" t="n">
        <f aca="false" ca="false" dt2D="false" dtr="false" t="normal">SUM(AB658:AP658)</f>
        <v>4271050.0012</v>
      </c>
      <c r="AB658" s="74" t="n">
        <v>0</v>
      </c>
      <c r="AC658" s="74" t="n">
        <v>0</v>
      </c>
      <c r="AD658" s="74" t="n">
        <v>0</v>
      </c>
      <c r="AE658" s="74" t="n">
        <v>0</v>
      </c>
      <c r="AF658" s="74" t="n">
        <v>0</v>
      </c>
      <c r="AG658" s="74" t="n">
        <v>0</v>
      </c>
      <c r="AH658" s="74" t="n">
        <v>0</v>
      </c>
      <c r="AI658" s="74" t="n">
        <v>4012463.55</v>
      </c>
      <c r="AJ658" s="74" t="n">
        <v>0</v>
      </c>
      <c r="AK658" s="74" t="n">
        <v>0</v>
      </c>
      <c r="AL658" s="74" t="n">
        <v>0</v>
      </c>
      <c r="AM658" s="74" t="n">
        <v>0</v>
      </c>
      <c r="AN658" s="74" t="n">
        <v>128131.5</v>
      </c>
      <c r="AO658" s="74" t="n">
        <v>42710.5</v>
      </c>
      <c r="AP658" s="74" t="n">
        <v>87744.4512</v>
      </c>
      <c r="AQ658" s="5" t="n">
        <f aca="false" ca="false" dt2D="false" dtr="false" t="normal">COUNTIF(AB658:AM658, "&gt;0")</f>
        <v>1</v>
      </c>
    </row>
    <row customHeight="true" ht="12.75" outlineLevel="0" r="659">
      <c r="A659" s="67" t="n">
        <f aca="false" ca="false" dt2D="false" dtr="false" t="normal">+A658+1</f>
        <v>645</v>
      </c>
      <c r="B659" s="67" t="n">
        <f aca="false" ca="false" dt2D="false" dtr="false" t="normal">+B658+1</f>
        <v>170</v>
      </c>
      <c r="C659" s="68" t="s">
        <v>778</v>
      </c>
      <c r="D659" s="67" t="s">
        <v>779</v>
      </c>
      <c r="E659" s="71" t="n">
        <v>1983</v>
      </c>
      <c r="F659" s="70" t="s">
        <v>58</v>
      </c>
      <c r="G659" s="70" t="n">
        <v>5</v>
      </c>
      <c r="H659" s="70" t="n"/>
      <c r="I659" s="69" t="n">
        <v>4568.9</v>
      </c>
      <c r="J659" s="69" t="n">
        <v>3146</v>
      </c>
      <c r="K659" s="69" t="n">
        <v>1422.9</v>
      </c>
      <c r="L659" s="71" t="n">
        <v>118</v>
      </c>
      <c r="M659" s="72" t="n">
        <v>47474389.05</v>
      </c>
      <c r="N659" s="72" t="n"/>
      <c r="O659" s="72" t="n">
        <v>1021047.87</v>
      </c>
      <c r="P659" s="72" t="n">
        <v>0</v>
      </c>
      <c r="Q659" s="72" t="n">
        <v>918504.02</v>
      </c>
      <c r="R659" s="72" t="n">
        <v>24913904.4</v>
      </c>
      <c r="S659" s="72" t="n">
        <v>20620932.76</v>
      </c>
      <c r="T659" s="69" t="n">
        <v>9014.5</v>
      </c>
      <c r="U659" s="69" t="n">
        <v>10390.77</v>
      </c>
      <c r="V659" s="70" t="n">
        <v>2027</v>
      </c>
      <c r="W659" s="74" t="n">
        <v>212610.06</v>
      </c>
      <c r="X659" s="74" t="n">
        <f aca="false" ca="false" dt2D="false" dtr="false" t="normal">+(J659*11.55+K659*23.1)*12*0.85</f>
        <v>705893.9580000001</v>
      </c>
      <c r="Y659" s="74" t="n">
        <f aca="false" ca="false" dt2D="false" dtr="false" t="normal">+(J659*11.55+K659*23.1)*12*30</f>
        <v>24913904.400000002</v>
      </c>
      <c r="Z659" s="64" t="n"/>
      <c r="AA659" s="74" t="n">
        <f aca="false" ca="false" dt2D="false" dtr="false" t="normal">SUM(AB659:AP659)</f>
        <v>47474389.05300352</v>
      </c>
      <c r="AB659" s="74" t="n">
        <v>0</v>
      </c>
      <c r="AC659" s="74" t="n">
        <v>5749374.73</v>
      </c>
      <c r="AD659" s="74" t="n">
        <v>0</v>
      </c>
      <c r="AE659" s="74" t="n">
        <v>4634157.98</v>
      </c>
      <c r="AF659" s="74" t="n">
        <v>0</v>
      </c>
      <c r="AG659" s="74" t="n">
        <v>0</v>
      </c>
      <c r="AH659" s="74" t="n">
        <v>0</v>
      </c>
      <c r="AI659" s="74" t="n">
        <v>0</v>
      </c>
      <c r="AJ659" s="74" t="n">
        <v>0</v>
      </c>
      <c r="AK659" s="74" t="n">
        <v>0</v>
      </c>
      <c r="AL659" s="74" t="n">
        <v>16335710.08</v>
      </c>
      <c r="AM659" s="74" t="n">
        <v>14467109.58</v>
      </c>
      <c r="AN659" s="74" t="n">
        <v>4912630.6827</v>
      </c>
      <c r="AO659" s="74" t="n">
        <v>474743.8905</v>
      </c>
      <c r="AP659" s="74" t="n">
        <v>900662.10980352</v>
      </c>
      <c r="AQ659" s="5" t="n">
        <f aca="false" ca="false" dt2D="false" dtr="false" t="normal">COUNTIF(AB659:AM659, "&gt;0")</f>
        <v>4</v>
      </c>
    </row>
    <row customHeight="true" ht="12.75" outlineLevel="0" r="660">
      <c r="A660" s="67" t="n">
        <f aca="false" ca="false" dt2D="false" dtr="false" t="normal">+A659+1</f>
        <v>646</v>
      </c>
      <c r="B660" s="67" t="n">
        <f aca="false" ca="false" dt2D="false" dtr="false" t="normal">+B659+1</f>
        <v>171</v>
      </c>
      <c r="C660" s="68" t="s">
        <v>233</v>
      </c>
      <c r="D660" s="67" t="s">
        <v>780</v>
      </c>
      <c r="E660" s="69" t="s">
        <v>266</v>
      </c>
      <c r="F660" s="70" t="s">
        <v>58</v>
      </c>
      <c r="G660" s="70" t="n">
        <v>4</v>
      </c>
      <c r="H660" s="70" t="n">
        <v>6</v>
      </c>
      <c r="I660" s="69" t="n">
        <v>4044.71</v>
      </c>
      <c r="J660" s="69" t="n">
        <v>3028.01</v>
      </c>
      <c r="K660" s="69" t="n">
        <v>1016.7</v>
      </c>
      <c r="L660" s="71" t="n">
        <v>153</v>
      </c>
      <c r="M660" s="72" t="n">
        <v>32564000.66</v>
      </c>
      <c r="N660" s="72" t="n"/>
      <c r="O660" s="72" t="n">
        <v>1508064.85</v>
      </c>
      <c r="P660" s="72" t="n">
        <v>0</v>
      </c>
      <c r="Q660" s="72" t="n">
        <v>596284.71</v>
      </c>
      <c r="R660" s="72" t="n">
        <v>1913212.98</v>
      </c>
      <c r="S660" s="72" t="n">
        <v>28546438.12</v>
      </c>
      <c r="T660" s="69" t="n">
        <v>6969.89</v>
      </c>
      <c r="U660" s="69" t="n">
        <v>8051.01</v>
      </c>
      <c r="V660" s="70" t="n">
        <v>2027</v>
      </c>
      <c r="W660" s="77" t="n"/>
      <c r="X660" s="74" t="n">
        <f aca="false" ca="false" dt2D="false" dtr="false" t="normal">+(J660*11.55+K660*23.1)*12*0.85</f>
        <v>596284.7121000001</v>
      </c>
      <c r="Y660" s="77" t="e">
        <f aca="false" ca="false" dt2D="false" dtr="false" t="normal">+(J660*11.55+K660*23.1)*12*30-'[9]Приложение №1'!$S$462-'[7]Приложение №1'!$S$757</f>
        <v>#REF!</v>
      </c>
      <c r="Z660" s="64" t="n"/>
      <c r="AA660" s="74" t="n">
        <f aca="false" ca="false" dt2D="false" dtr="false" t="normal">SUM(AB660:AP660)</f>
        <v>32564000.66470616</v>
      </c>
      <c r="AB660" s="74" t="n">
        <v>0</v>
      </c>
      <c r="AC660" s="74" t="n">
        <v>6066080.76</v>
      </c>
      <c r="AD660" s="74" t="n">
        <v>0</v>
      </c>
      <c r="AE660" s="74" t="n">
        <v>4889420.37</v>
      </c>
      <c r="AF660" s="74" t="n">
        <v>0</v>
      </c>
      <c r="AG660" s="74" t="n">
        <v>0</v>
      </c>
      <c r="AH660" s="74" t="n">
        <v>0</v>
      </c>
      <c r="AI660" s="74" t="n">
        <v>0</v>
      </c>
      <c r="AJ660" s="74" t="n">
        <v>0</v>
      </c>
      <c r="AK660" s="74" t="n">
        <v>0</v>
      </c>
      <c r="AL660" s="74" t="n">
        <v>17235684.33</v>
      </c>
      <c r="AM660" s="74" t="n">
        <v>0</v>
      </c>
      <c r="AN660" s="74" t="n">
        <v>3430691.069</v>
      </c>
      <c r="AO660" s="74" t="n">
        <v>325640.0066</v>
      </c>
      <c r="AP660" s="74" t="n">
        <v>616484.12910616</v>
      </c>
      <c r="AQ660" s="5" t="n">
        <f aca="false" ca="false" dt2D="false" dtr="false" t="normal">COUNTIF(AB660:AM660, "&gt;0")</f>
        <v>3</v>
      </c>
    </row>
    <row customHeight="true" ht="12.75" outlineLevel="0" r="661">
      <c r="A661" s="67" t="n">
        <f aca="false" ca="false" dt2D="false" dtr="false" t="normal">+A660+1</f>
        <v>647</v>
      </c>
      <c r="B661" s="67" t="n">
        <f aca="false" ca="false" dt2D="false" dtr="false" t="normal">+B660+1</f>
        <v>172</v>
      </c>
      <c r="C661" s="68" t="s">
        <v>233</v>
      </c>
      <c r="D661" s="67" t="s">
        <v>781</v>
      </c>
      <c r="E661" s="69" t="s">
        <v>285</v>
      </c>
      <c r="F661" s="70" t="s">
        <v>58</v>
      </c>
      <c r="G661" s="70" t="n">
        <v>4</v>
      </c>
      <c r="H661" s="70" t="n">
        <v>6</v>
      </c>
      <c r="I661" s="69" t="n">
        <v>3902.1</v>
      </c>
      <c r="J661" s="69" t="n">
        <v>3172.6</v>
      </c>
      <c r="K661" s="69" t="n">
        <v>729.5</v>
      </c>
      <c r="L661" s="71" t="n">
        <v>158</v>
      </c>
      <c r="M661" s="72" t="n">
        <v>25810986.75</v>
      </c>
      <c r="N661" s="72" t="n"/>
      <c r="O661" s="72" t="n">
        <v>1191882.72</v>
      </c>
      <c r="P661" s="72" t="n">
        <v>0</v>
      </c>
      <c r="Q661" s="72" t="n">
        <v>545648.8</v>
      </c>
      <c r="R661" s="72" t="n">
        <v>17750310.04</v>
      </c>
      <c r="S661" s="72" t="n">
        <v>6323145.19</v>
      </c>
      <c r="T661" s="69" t="n">
        <v>5761.05</v>
      </c>
      <c r="U661" s="69" t="n">
        <v>6614.64</v>
      </c>
      <c r="V661" s="70" t="n">
        <v>2027</v>
      </c>
      <c r="W661" s="77" t="n"/>
      <c r="X661" s="74" t="n">
        <f aca="false" ca="false" dt2D="false" dtr="false" t="normal">+(J661*11.55+K661*23.1)*12*0.85</f>
        <v>545648.796</v>
      </c>
      <c r="Y661" s="77" t="e">
        <f aca="false" ca="false" dt2D="false" dtr="false" t="normal">+(J661*11.55+K661*23.1)*12*30-'[6]Приложение №1'!$S$189</f>
        <v>#REF!</v>
      </c>
      <c r="Z661" s="64" t="n"/>
      <c r="AA661" s="74" t="n">
        <f aca="false" ca="false" dt2D="false" dtr="false" t="normal">SUM(AB661:AP661)</f>
        <v>25810986.7461405</v>
      </c>
      <c r="AB661" s="74" t="n">
        <v>0</v>
      </c>
      <c r="AC661" s="74" t="n">
        <v>5852200.46</v>
      </c>
      <c r="AD661" s="74" t="n">
        <v>0</v>
      </c>
      <c r="AE661" s="74" t="n">
        <v>0</v>
      </c>
      <c r="AF661" s="74" t="n">
        <v>0</v>
      </c>
      <c r="AG661" s="74" t="n">
        <v>0</v>
      </c>
      <c r="AH661" s="74" t="n">
        <v>0</v>
      </c>
      <c r="AI661" s="74" t="n">
        <v>0</v>
      </c>
      <c r="AJ661" s="74" t="n">
        <v>0</v>
      </c>
      <c r="AK661" s="74" t="n">
        <v>0</v>
      </c>
      <c r="AL661" s="74" t="n">
        <v>16627981.69</v>
      </c>
      <c r="AM661" s="74" t="n">
        <v>0</v>
      </c>
      <c r="AN661" s="74" t="n">
        <v>2581098.675</v>
      </c>
      <c r="AO661" s="74" t="n">
        <v>258109.8675</v>
      </c>
      <c r="AP661" s="74" t="n">
        <v>491596.0536405</v>
      </c>
      <c r="AQ661" s="5" t="n">
        <f aca="false" ca="false" dt2D="false" dtr="false" t="normal">COUNTIF(AB661:AM661, "&gt;0")</f>
        <v>2</v>
      </c>
    </row>
    <row outlineLevel="0" r="662">
      <c r="A662" s="67" t="n">
        <f aca="false" ca="false" dt2D="false" dtr="false" t="normal">+A661+1</f>
        <v>648</v>
      </c>
      <c r="B662" s="67" t="n">
        <f aca="false" ca="false" dt2D="false" dtr="false" t="normal">+B661+1</f>
        <v>173</v>
      </c>
      <c r="C662" s="68" t="s">
        <v>233</v>
      </c>
      <c r="D662" s="67" t="s">
        <v>782</v>
      </c>
      <c r="E662" s="69" t="s">
        <v>74</v>
      </c>
      <c r="F662" s="70" t="s">
        <v>58</v>
      </c>
      <c r="G662" s="70" t="n">
        <v>9</v>
      </c>
      <c r="H662" s="70" t="n">
        <v>1</v>
      </c>
      <c r="I662" s="69" t="n">
        <v>2002.9</v>
      </c>
      <c r="J662" s="69" t="n">
        <v>2002.9</v>
      </c>
      <c r="K662" s="69" t="n">
        <v>0</v>
      </c>
      <c r="L662" s="71" t="n">
        <v>70</v>
      </c>
      <c r="M662" s="72" t="n">
        <v>4271050</v>
      </c>
      <c r="N662" s="72" t="n"/>
      <c r="O662" s="72" t="n">
        <v>1634234.28</v>
      </c>
      <c r="P662" s="72" t="n">
        <v>0</v>
      </c>
      <c r="Q662" s="72" t="n">
        <v>313594.05</v>
      </c>
      <c r="R662" s="72" t="n">
        <v>1009461.6</v>
      </c>
      <c r="S662" s="72" t="n">
        <v>1313760.07</v>
      </c>
      <c r="T662" s="69" t="n">
        <v>2003.33</v>
      </c>
      <c r="U662" s="69" t="n">
        <v>2132.43</v>
      </c>
      <c r="V662" s="70" t="n">
        <v>2027</v>
      </c>
      <c r="W662" s="77" t="n"/>
      <c r="X662" s="74" t="n">
        <f aca="false" ca="false" dt2D="false" dtr="false" t="normal">+(J662*15.35+K662*26.02)*12*0.85</f>
        <v>313594.053</v>
      </c>
      <c r="Y662" s="77" t="e">
        <f aca="false" ca="false" dt2D="false" dtr="false" t="normal">+(J662*15.35+K662*26.02)*12*30-'[1]Приложение №1'!$S$463-'[4]Приложение №1'!$S$758</f>
        <v>#REF!</v>
      </c>
      <c r="Z662" s="64" t="n"/>
      <c r="AA662" s="78" t="n">
        <f aca="false" ca="false" dt2D="false" dtr="false" t="normal">SUM(AB662:AP662)</f>
        <v>4271050.0012</v>
      </c>
      <c r="AB662" s="74" t="n">
        <v>0</v>
      </c>
      <c r="AC662" s="74" t="n">
        <v>0</v>
      </c>
      <c r="AD662" s="74" t="n">
        <v>0</v>
      </c>
      <c r="AE662" s="74" t="n">
        <v>0</v>
      </c>
      <c r="AF662" s="74" t="n">
        <v>0</v>
      </c>
      <c r="AG662" s="74" t="n">
        <v>0</v>
      </c>
      <c r="AH662" s="74" t="n">
        <v>0</v>
      </c>
      <c r="AI662" s="74" t="n">
        <v>4012463.55</v>
      </c>
      <c r="AJ662" s="74" t="n">
        <v>0</v>
      </c>
      <c r="AK662" s="74" t="n">
        <v>0</v>
      </c>
      <c r="AL662" s="74" t="n">
        <v>0</v>
      </c>
      <c r="AM662" s="74" t="n">
        <v>0</v>
      </c>
      <c r="AN662" s="74" t="n">
        <v>128131.5</v>
      </c>
      <c r="AO662" s="74" t="n">
        <v>42710.5</v>
      </c>
      <c r="AP662" s="74" t="n">
        <v>87744.4512</v>
      </c>
      <c r="AQ662" s="5" t="n">
        <f aca="false" ca="false" dt2D="false" dtr="false" t="normal">COUNTIF(AB662:AM662, "&gt;0")</f>
        <v>1</v>
      </c>
    </row>
    <row outlineLevel="0" r="663">
      <c r="A663" s="67" t="n">
        <f aca="false" ca="false" dt2D="false" dtr="false" t="normal">+A662+1</f>
        <v>649</v>
      </c>
      <c r="B663" s="67" t="n">
        <f aca="false" ca="false" dt2D="false" dtr="false" t="normal">+B662+1</f>
        <v>174</v>
      </c>
      <c r="C663" s="68" t="s">
        <v>233</v>
      </c>
      <c r="D663" s="67" t="s">
        <v>783</v>
      </c>
      <c r="E663" s="69" t="s">
        <v>266</v>
      </c>
      <c r="F663" s="70" t="s">
        <v>58</v>
      </c>
      <c r="G663" s="70" t="n">
        <v>4</v>
      </c>
      <c r="H663" s="70" t="n">
        <v>6</v>
      </c>
      <c r="I663" s="69" t="n">
        <v>3422.1</v>
      </c>
      <c r="J663" s="69" t="n">
        <v>2937.8</v>
      </c>
      <c r="K663" s="69" t="n">
        <v>484.3</v>
      </c>
      <c r="L663" s="71" t="n">
        <v>155</v>
      </c>
      <c r="M663" s="72" t="n">
        <v>4915401.78</v>
      </c>
      <c r="N663" s="72" t="n"/>
      <c r="O663" s="72" t="n">
        <v>0</v>
      </c>
      <c r="P663" s="72" t="n">
        <v>0</v>
      </c>
      <c r="Q663" s="72" t="n">
        <v>460212.98</v>
      </c>
      <c r="R663" s="72" t="n">
        <v>4455188.8</v>
      </c>
      <c r="S663" s="72" t="n">
        <v>0</v>
      </c>
      <c r="T663" s="69" t="n">
        <v>1208.84</v>
      </c>
      <c r="U663" s="69" t="n">
        <v>1436.37</v>
      </c>
      <c r="V663" s="70" t="n">
        <v>2027</v>
      </c>
      <c r="W663" s="77" t="n"/>
      <c r="X663" s="74" t="n">
        <f aca="false" ca="false" dt2D="false" dtr="false" t="normal">+(J663*11.55+K663*23.1)*12*0.85</f>
        <v>460212.984</v>
      </c>
      <c r="Y663" s="77" t="e">
        <f aca="false" ca="false" dt2D="false" dtr="false" t="normal">+(J663*11.55+K663*23.1)*12*30-'[1]Приложение №1'!$S$56-'[3]Приложение №1'!$S$190</f>
        <v>#REF!</v>
      </c>
      <c r="Z663" s="64" t="n"/>
      <c r="AA663" s="78" t="n">
        <f aca="false" ca="false" dt2D="false" dtr="false" t="normal">SUM(AB663:AP663)</f>
        <v>4915401.78355912</v>
      </c>
      <c r="AB663" s="74" t="n">
        <v>0</v>
      </c>
      <c r="AC663" s="74" t="n">
        <v>0</v>
      </c>
      <c r="AD663" s="74" t="n">
        <v>0</v>
      </c>
      <c r="AE663" s="74" t="n">
        <v>4136782.48</v>
      </c>
      <c r="AF663" s="74" t="n">
        <v>0</v>
      </c>
      <c r="AG663" s="74" t="n">
        <v>0</v>
      </c>
      <c r="AH663" s="74" t="n">
        <v>0</v>
      </c>
      <c r="AI663" s="74" t="n">
        <v>0</v>
      </c>
      <c r="AJ663" s="74" t="n">
        <v>0</v>
      </c>
      <c r="AK663" s="74" t="n">
        <v>0</v>
      </c>
      <c r="AL663" s="74" t="n">
        <v>0</v>
      </c>
      <c r="AM663" s="74" t="n">
        <v>0</v>
      </c>
      <c r="AN663" s="74" t="n">
        <v>639002.2314</v>
      </c>
      <c r="AO663" s="74" t="n">
        <v>49154.0178</v>
      </c>
      <c r="AP663" s="74" t="n">
        <v>90463.05435912</v>
      </c>
      <c r="AQ663" s="5" t="n">
        <f aca="false" ca="false" dt2D="false" dtr="false" t="normal">COUNTIF(AB663:AM663, "&gt;0")</f>
        <v>1</v>
      </c>
    </row>
    <row outlineLevel="0" r="664">
      <c r="A664" s="67" t="n">
        <f aca="false" ca="false" dt2D="false" dtr="false" t="normal">+A663+1</f>
        <v>650</v>
      </c>
      <c r="B664" s="67" t="n">
        <f aca="false" ca="false" dt2D="false" dtr="false" t="normal">+B663+1</f>
        <v>175</v>
      </c>
      <c r="C664" s="68" t="s">
        <v>233</v>
      </c>
      <c r="D664" s="67" t="s">
        <v>784</v>
      </c>
      <c r="E664" s="69" t="s">
        <v>105</v>
      </c>
      <c r="F664" s="70" t="s">
        <v>58</v>
      </c>
      <c r="G664" s="70" t="n">
        <v>9</v>
      </c>
      <c r="H664" s="70" t="n">
        <v>1</v>
      </c>
      <c r="I664" s="69" t="n">
        <v>2059.6</v>
      </c>
      <c r="J664" s="69" t="n">
        <v>2006.2</v>
      </c>
      <c r="K664" s="69" t="n">
        <v>53.3999999999999</v>
      </c>
      <c r="L664" s="71" t="n">
        <v>74</v>
      </c>
      <c r="M664" s="72" t="n">
        <v>10190896.49</v>
      </c>
      <c r="N664" s="72" t="n"/>
      <c r="O664" s="72" t="n">
        <v>4072773.2</v>
      </c>
      <c r="P664" s="72" t="n">
        <v>0</v>
      </c>
      <c r="Q664" s="72" t="n">
        <v>328283.31</v>
      </c>
      <c r="R664" s="72" t="n">
        <v>469303.48</v>
      </c>
      <c r="S664" s="72" t="n">
        <v>5320536.5</v>
      </c>
      <c r="T664" s="69" t="n">
        <v>4415.37</v>
      </c>
      <c r="U664" s="69" t="n">
        <v>4948</v>
      </c>
      <c r="V664" s="70" t="n">
        <v>2027</v>
      </c>
      <c r="W664" s="77" t="n"/>
      <c r="X664" s="74" t="n">
        <f aca="false" ca="false" dt2D="false" dtr="false" t="normal">+(J664*15.35+K664*26.02)*12*0.85</f>
        <v>328283.30759999994</v>
      </c>
      <c r="Y664" s="77" t="e">
        <f aca="false" ca="false" dt2D="false" dtr="false" t="normal">+(J664*15.35+K664*26.02)*12*30-'[1]Приложение №1'!$S$58-'[1]Приложение №1'!$S$182-'[1]Приложение №1'!$S$470-'[4]Приложение №1'!$S$788-'[3]Приложение №1'!$S$551</f>
        <v>#REF!</v>
      </c>
      <c r="Z664" s="64" t="n"/>
      <c r="AA664" s="78" t="n">
        <f aca="false" ca="false" dt2D="false" dtr="false" t="normal">SUM(AB664:AP664)</f>
        <v>10190896.485334279</v>
      </c>
      <c r="AB664" s="74" t="n">
        <v>0</v>
      </c>
      <c r="AC664" s="74" t="n">
        <v>0</v>
      </c>
      <c r="AD664" s="74" t="n">
        <v>2946523.57</v>
      </c>
      <c r="AE664" s="74" t="n">
        <v>2134916.57</v>
      </c>
      <c r="AF664" s="74" t="n">
        <v>0</v>
      </c>
      <c r="AG664" s="74" t="n">
        <v>0</v>
      </c>
      <c r="AH664" s="74" t="n">
        <v>0</v>
      </c>
      <c r="AI664" s="74" t="n">
        <v>4012463.55</v>
      </c>
      <c r="AJ664" s="74" t="n">
        <v>0</v>
      </c>
      <c r="AK664" s="74" t="n">
        <v>0</v>
      </c>
      <c r="AL664" s="74" t="n">
        <v>0</v>
      </c>
      <c r="AM664" s="74" t="n">
        <v>0</v>
      </c>
      <c r="AN664" s="74" t="n">
        <v>796218.5749</v>
      </c>
      <c r="AO664" s="74" t="n">
        <v>101908.9649</v>
      </c>
      <c r="AP664" s="74" t="n">
        <v>198865.25553428</v>
      </c>
      <c r="AQ664" s="5" t="n">
        <f aca="false" ca="false" dt2D="false" dtr="false" t="normal">COUNTIF(AB664:AM664, "&gt;0")</f>
        <v>3</v>
      </c>
    </row>
    <row outlineLevel="0" r="665">
      <c r="A665" s="67" t="n">
        <f aca="false" ca="false" dt2D="false" dtr="false" t="normal">+A664+1</f>
        <v>651</v>
      </c>
      <c r="B665" s="67" t="n">
        <f aca="false" ca="false" dt2D="false" dtr="false" t="normal">+B664+1</f>
        <v>176</v>
      </c>
      <c r="C665" s="68" t="s">
        <v>233</v>
      </c>
      <c r="D665" s="67" t="s">
        <v>785</v>
      </c>
      <c r="E665" s="69" t="s">
        <v>74</v>
      </c>
      <c r="F665" s="70" t="s">
        <v>58</v>
      </c>
      <c r="G665" s="70" t="n">
        <v>9</v>
      </c>
      <c r="H665" s="70" t="n">
        <v>1</v>
      </c>
      <c r="I665" s="69" t="n">
        <v>2239.58</v>
      </c>
      <c r="J665" s="69" t="n">
        <v>1885.78</v>
      </c>
      <c r="K665" s="69" t="n">
        <v>353.8</v>
      </c>
      <c r="L665" s="71" t="n">
        <v>71</v>
      </c>
      <c r="M665" s="72" t="n">
        <v>4271050</v>
      </c>
      <c r="N665" s="72" t="n"/>
      <c r="O665" s="72" t="n">
        <v>0</v>
      </c>
      <c r="P665" s="72" t="n">
        <v>0</v>
      </c>
      <c r="Q665" s="72" t="n">
        <v>389156.51</v>
      </c>
      <c r="R665" s="72" t="n">
        <v>3881893.49</v>
      </c>
      <c r="S665" s="72" t="n">
        <v>0</v>
      </c>
      <c r="T665" s="69" t="n">
        <v>1791.61</v>
      </c>
      <c r="U665" s="69" t="n">
        <v>1907.08</v>
      </c>
      <c r="V665" s="70" t="n">
        <v>2027</v>
      </c>
      <c r="W665" s="77" t="n"/>
      <c r="X665" s="74" t="n">
        <f aca="false" ca="false" dt2D="false" dtr="false" t="normal">+(J665*15.35+K665*26.02)*12*0.85</f>
        <v>389156.5098</v>
      </c>
      <c r="Y665" s="77" t="e">
        <f aca="false" ca="false" dt2D="false" dtr="false" t="normal">+(J665*15.35+K665*26.02)*12*30-'[1]Приложение №1'!$S$59-'[1]Приложение №1'!$S$183-'[1]Приложение №1'!$S$471-'[4]Приложение №1'!$S$159-'[3]Приложение №1'!$S$552</f>
        <v>#REF!</v>
      </c>
      <c r="Z665" s="64" t="n"/>
      <c r="AA665" s="78" t="n">
        <f aca="false" ca="false" dt2D="false" dtr="false" t="normal">SUM(AB665:AP665)</f>
        <v>4271050.0012</v>
      </c>
      <c r="AB665" s="74" t="n">
        <v>0</v>
      </c>
      <c r="AC665" s="74" t="n">
        <v>0</v>
      </c>
      <c r="AD665" s="74" t="n">
        <v>0</v>
      </c>
      <c r="AE665" s="74" t="n">
        <v>0</v>
      </c>
      <c r="AF665" s="74" t="n">
        <v>0</v>
      </c>
      <c r="AG665" s="74" t="n">
        <v>0</v>
      </c>
      <c r="AH665" s="74" t="n">
        <v>0</v>
      </c>
      <c r="AI665" s="74" t="n">
        <v>4012463.55</v>
      </c>
      <c r="AJ665" s="74" t="n">
        <v>0</v>
      </c>
      <c r="AK665" s="74" t="n">
        <v>0</v>
      </c>
      <c r="AL665" s="74" t="n">
        <v>0</v>
      </c>
      <c r="AM665" s="74" t="n">
        <v>0</v>
      </c>
      <c r="AN665" s="74" t="n">
        <v>128131.5</v>
      </c>
      <c r="AO665" s="74" t="n">
        <v>42710.5</v>
      </c>
      <c r="AP665" s="74" t="n">
        <v>87744.4512</v>
      </c>
      <c r="AQ665" s="5" t="n">
        <f aca="false" ca="false" dt2D="false" dtr="false" t="normal">COUNTIF(AB665:AM665, "&gt;0")</f>
        <v>1</v>
      </c>
    </row>
    <row outlineLevel="0" r="666">
      <c r="A666" s="67" t="n">
        <f aca="false" ca="false" dt2D="false" dtr="false" t="normal">+A665+1</f>
        <v>652</v>
      </c>
      <c r="B666" s="67" t="n">
        <f aca="false" ca="false" dt2D="false" dtr="false" t="normal">+B665+1</f>
        <v>177</v>
      </c>
      <c r="C666" s="68" t="s">
        <v>233</v>
      </c>
      <c r="D666" s="67" t="s">
        <v>786</v>
      </c>
      <c r="E666" s="69" t="s">
        <v>74</v>
      </c>
      <c r="F666" s="70" t="s">
        <v>58</v>
      </c>
      <c r="G666" s="70" t="n">
        <v>9</v>
      </c>
      <c r="H666" s="70" t="n">
        <v>1</v>
      </c>
      <c r="I666" s="69" t="n">
        <v>1883.1</v>
      </c>
      <c r="J666" s="69" t="n">
        <v>1765</v>
      </c>
      <c r="K666" s="69" t="n">
        <v>118.1</v>
      </c>
      <c r="L666" s="71" t="n">
        <v>71</v>
      </c>
      <c r="M666" s="72" t="n">
        <v>4271050</v>
      </c>
      <c r="N666" s="72" t="n"/>
      <c r="O666" s="72" t="n">
        <v>0</v>
      </c>
      <c r="P666" s="72" t="n">
        <v>0</v>
      </c>
      <c r="Q666" s="72" t="n">
        <v>307690.26</v>
      </c>
      <c r="R666" s="72" t="n">
        <v>3963359.74</v>
      </c>
      <c r="S666" s="72" t="n">
        <v>0</v>
      </c>
      <c r="T666" s="69" t="n">
        <v>2130.78</v>
      </c>
      <c r="U666" s="69" t="n">
        <v>2268.1</v>
      </c>
      <c r="V666" s="70" t="n">
        <v>2027</v>
      </c>
      <c r="W666" s="77" t="n"/>
      <c r="X666" s="74" t="n">
        <f aca="false" ca="false" dt2D="false" dtr="false" t="normal">+(J666*15.35+K666*26.02)*12*0.85</f>
        <v>307690.2624</v>
      </c>
      <c r="Y666" s="77" t="e">
        <f aca="false" ca="false" dt2D="false" dtr="false" t="normal">+(J666*15.35+K666*26.02)*12*30-'[4]Приложение №1'!$S$351-'[4]Приложение №1'!$S$789</f>
        <v>#REF!</v>
      </c>
      <c r="Z666" s="64" t="n"/>
      <c r="AA666" s="78" t="n">
        <f aca="false" ca="false" dt2D="false" dtr="false" t="normal">SUM(AB666:AP666)</f>
        <v>4271050.0012</v>
      </c>
      <c r="AB666" s="74" t="n">
        <v>0</v>
      </c>
      <c r="AC666" s="74" t="n">
        <v>0</v>
      </c>
      <c r="AD666" s="74" t="n">
        <v>0</v>
      </c>
      <c r="AE666" s="74" t="n">
        <v>0</v>
      </c>
      <c r="AF666" s="74" t="n">
        <v>0</v>
      </c>
      <c r="AG666" s="74" t="n">
        <v>0</v>
      </c>
      <c r="AH666" s="74" t="n">
        <v>0</v>
      </c>
      <c r="AI666" s="74" t="n">
        <v>4012463.55</v>
      </c>
      <c r="AJ666" s="74" t="n">
        <v>0</v>
      </c>
      <c r="AK666" s="74" t="n">
        <v>0</v>
      </c>
      <c r="AL666" s="74" t="n">
        <v>0</v>
      </c>
      <c r="AM666" s="74" t="n">
        <v>0</v>
      </c>
      <c r="AN666" s="74" t="n">
        <v>128131.5</v>
      </c>
      <c r="AO666" s="74" t="n">
        <v>42710.5</v>
      </c>
      <c r="AP666" s="74" t="n">
        <v>87744.4512</v>
      </c>
      <c r="AQ666" s="5" t="n">
        <f aca="false" ca="false" dt2D="false" dtr="false" t="normal">COUNTIF(AB666:AM666, "&gt;0")</f>
        <v>1</v>
      </c>
    </row>
    <row outlineLevel="0" r="667">
      <c r="A667" s="67" t="n">
        <f aca="false" ca="false" dt2D="false" dtr="false" t="normal">+A666+1</f>
        <v>653</v>
      </c>
      <c r="B667" s="67" t="n">
        <f aca="false" ca="false" dt2D="false" dtr="false" t="normal">+B666+1</f>
        <v>178</v>
      </c>
      <c r="C667" s="68" t="s">
        <v>233</v>
      </c>
      <c r="D667" s="67" t="s">
        <v>787</v>
      </c>
      <c r="E667" s="69" t="s">
        <v>89</v>
      </c>
      <c r="F667" s="70" t="s">
        <v>58</v>
      </c>
      <c r="G667" s="70" t="n">
        <v>9</v>
      </c>
      <c r="H667" s="70" t="n">
        <v>2</v>
      </c>
      <c r="I667" s="69" t="n">
        <v>7324.41</v>
      </c>
      <c r="J667" s="69" t="n">
        <v>7324.41</v>
      </c>
      <c r="K667" s="69" t="n">
        <v>0</v>
      </c>
      <c r="L667" s="71" t="n">
        <v>272</v>
      </c>
      <c r="M667" s="72" t="n">
        <v>8542100</v>
      </c>
      <c r="N667" s="72" t="n"/>
      <c r="O667" s="72" t="n">
        <v>1124645.93</v>
      </c>
      <c r="P667" s="72" t="n">
        <v>0</v>
      </c>
      <c r="Q667" s="72" t="n">
        <v>1146782.87</v>
      </c>
      <c r="R667" s="72" t="n">
        <v>5407782.46</v>
      </c>
      <c r="S667" s="72" t="n">
        <v>862888.74</v>
      </c>
      <c r="T667" s="69" t="n">
        <v>1095.64</v>
      </c>
      <c r="U667" s="69" t="n">
        <v>1166.25</v>
      </c>
      <c r="V667" s="70" t="n">
        <v>2027</v>
      </c>
      <c r="W667" s="77" t="n"/>
      <c r="X667" s="74" t="n">
        <f aca="false" ca="false" dt2D="false" dtr="false" t="normal">+(J667*15.35+K667*26.02)*12*0.85</f>
        <v>1146782.8736999999</v>
      </c>
      <c r="Y667" s="77" t="e">
        <f aca="false" ca="false" dt2D="false" dtr="false" t="normal">+(J667*15.35+K667*26.02)*12*30-'[1]Приложение №1'!$S$478-'[4]Приложение №1'!$S$165</f>
        <v>#REF!</v>
      </c>
      <c r="Z667" s="64" t="n"/>
      <c r="AA667" s="78" t="n">
        <f aca="false" ca="false" dt2D="false" dtr="false" t="normal">SUM(AB667:AP667)</f>
        <v>8542100.0024</v>
      </c>
      <c r="AB667" s="74" t="n">
        <v>0</v>
      </c>
      <c r="AC667" s="74" t="n">
        <v>0</v>
      </c>
      <c r="AD667" s="74" t="n">
        <v>0</v>
      </c>
      <c r="AE667" s="74" t="n">
        <v>0</v>
      </c>
      <c r="AF667" s="74" t="n">
        <v>0</v>
      </c>
      <c r="AG667" s="74" t="n">
        <v>0</v>
      </c>
      <c r="AH667" s="74" t="n">
        <v>0</v>
      </c>
      <c r="AI667" s="74" t="n">
        <v>8024927.1</v>
      </c>
      <c r="AJ667" s="74" t="n">
        <v>0</v>
      </c>
      <c r="AK667" s="74" t="n">
        <v>0</v>
      </c>
      <c r="AL667" s="74" t="n">
        <v>0</v>
      </c>
      <c r="AM667" s="74" t="n">
        <v>0</v>
      </c>
      <c r="AN667" s="74" t="n">
        <v>256263</v>
      </c>
      <c r="AO667" s="74" t="n">
        <v>85421</v>
      </c>
      <c r="AP667" s="74" t="n">
        <v>175488.9024</v>
      </c>
      <c r="AQ667" s="5" t="n">
        <f aca="false" ca="false" dt2D="false" dtr="false" t="normal">COUNTIF(AB667:AM667, "&gt;0")</f>
        <v>1</v>
      </c>
    </row>
    <row outlineLevel="0" r="668">
      <c r="A668" s="67" t="n">
        <f aca="false" ca="false" dt2D="false" dtr="false" t="normal">+A667+1</f>
        <v>654</v>
      </c>
      <c r="B668" s="67" t="n">
        <f aca="false" ca="false" dt2D="false" dtr="false" t="normal">+B667+1</f>
        <v>179</v>
      </c>
      <c r="C668" s="68" t="s">
        <v>233</v>
      </c>
      <c r="D668" s="67" t="s">
        <v>788</v>
      </c>
      <c r="E668" s="69" t="s">
        <v>199</v>
      </c>
      <c r="F668" s="70" t="s">
        <v>58</v>
      </c>
      <c r="G668" s="70" t="n">
        <v>4</v>
      </c>
      <c r="H668" s="70" t="n">
        <v>3</v>
      </c>
      <c r="I668" s="69" t="n">
        <v>2042.4</v>
      </c>
      <c r="J668" s="69" t="n">
        <v>2042.4</v>
      </c>
      <c r="K668" s="69" t="n">
        <v>0</v>
      </c>
      <c r="L668" s="71" t="n">
        <v>112</v>
      </c>
      <c r="M668" s="72" t="n">
        <v>2242984.1</v>
      </c>
      <c r="N668" s="72" t="n"/>
      <c r="O668" s="72" t="n">
        <v>0</v>
      </c>
      <c r="P668" s="72" t="n">
        <v>0</v>
      </c>
      <c r="Q668" s="72" t="n">
        <v>240615.14</v>
      </c>
      <c r="R668" s="72" t="n">
        <v>2002368.95</v>
      </c>
      <c r="S668" s="72" t="n">
        <v>0</v>
      </c>
      <c r="T668" s="69" t="n">
        <v>956.49</v>
      </c>
      <c r="U668" s="69" t="n">
        <v>1098.21</v>
      </c>
      <c r="V668" s="70" t="n">
        <v>2027</v>
      </c>
      <c r="W668" s="77" t="n"/>
      <c r="X668" s="74" t="n">
        <f aca="false" ca="false" dt2D="false" dtr="false" t="normal">+(J668*11.55+K668*23.1)*12*0.85</f>
        <v>240615.144</v>
      </c>
      <c r="Y668" s="77" t="e">
        <f aca="false" ca="false" dt2D="false" dtr="false" t="normal">+(J668*11.55+K668*23.1)*12*30-'[1]Приложение №1'!$S$324-'[3]Приложение №1'!$S$205</f>
        <v>#REF!</v>
      </c>
      <c r="Z668" s="64" t="n"/>
      <c r="AA668" s="78" t="n">
        <f aca="false" ca="false" dt2D="false" dtr="false" t="normal">SUM(AB668:AP668)</f>
        <v>2242984.0961686</v>
      </c>
      <c r="AB668" s="74" t="n">
        <v>0</v>
      </c>
      <c r="AC668" s="74" t="n">
        <v>0</v>
      </c>
      <c r="AD668" s="74" t="n">
        <v>0</v>
      </c>
      <c r="AE668" s="74" t="n">
        <v>0</v>
      </c>
      <c r="AF668" s="74" t="n">
        <v>0</v>
      </c>
      <c r="AG668" s="74" t="n">
        <v>0</v>
      </c>
      <c r="AH668" s="74" t="n">
        <v>0</v>
      </c>
      <c r="AI668" s="74" t="n">
        <v>0</v>
      </c>
      <c r="AJ668" s="74" t="n">
        <v>0</v>
      </c>
      <c r="AK668" s="74" t="n">
        <v>1953535.97</v>
      </c>
      <c r="AL668" s="74" t="n">
        <v>0</v>
      </c>
      <c r="AM668" s="74" t="n">
        <v>0</v>
      </c>
      <c r="AN668" s="74" t="n">
        <v>224298.41</v>
      </c>
      <c r="AO668" s="74" t="n">
        <v>22429.841</v>
      </c>
      <c r="AP668" s="74" t="n">
        <v>42719.8751686</v>
      </c>
      <c r="AQ668" s="5" t="n">
        <f aca="false" ca="false" dt2D="false" dtr="false" t="normal">COUNTIF(AB668:AM668, "&gt;0")</f>
        <v>1</v>
      </c>
    </row>
    <row customHeight="true" ht="12.75" outlineLevel="0" r="669">
      <c r="A669" s="67" t="n">
        <f aca="false" ca="false" dt2D="false" dtr="false" t="normal">+A668+1</f>
        <v>655</v>
      </c>
      <c r="B669" s="67" t="n">
        <f aca="false" ca="false" dt2D="false" dtr="false" t="normal">+B668+1</f>
        <v>180</v>
      </c>
      <c r="C669" s="68" t="s">
        <v>233</v>
      </c>
      <c r="D669" s="67" t="s">
        <v>789</v>
      </c>
      <c r="E669" s="69" t="s">
        <v>95</v>
      </c>
      <c r="F669" s="70" t="s">
        <v>58</v>
      </c>
      <c r="G669" s="70" t="n">
        <v>9</v>
      </c>
      <c r="H669" s="70" t="n">
        <v>1</v>
      </c>
      <c r="I669" s="69" t="n">
        <v>2513.54</v>
      </c>
      <c r="J669" s="69" t="n">
        <v>2194.54</v>
      </c>
      <c r="K669" s="69" t="n">
        <v>319</v>
      </c>
      <c r="L669" s="71" t="n">
        <v>124</v>
      </c>
      <c r="M669" s="72" t="n">
        <v>19892607.98</v>
      </c>
      <c r="N669" s="72" t="n"/>
      <c r="O669" s="72" t="n">
        <v>5106446.76</v>
      </c>
      <c r="P669" s="72" t="n">
        <v>0</v>
      </c>
      <c r="Q669" s="72" t="n">
        <v>428263</v>
      </c>
      <c r="R669" s="72" t="n">
        <v>8967631.57</v>
      </c>
      <c r="S669" s="72" t="n">
        <v>5390266.65</v>
      </c>
      <c r="T669" s="69" t="n">
        <v>6871.63</v>
      </c>
      <c r="U669" s="69" t="n">
        <v>7914.18</v>
      </c>
      <c r="V669" s="70" t="n">
        <v>2027</v>
      </c>
      <c r="W669" s="77" t="n"/>
      <c r="X669" s="74" t="n">
        <f aca="false" ca="false" dt2D="false" dtr="false" t="normal">+(J669*15.35+K669*26.02)*12*0.85</f>
        <v>428263.00379999995</v>
      </c>
      <c r="Y669" s="77" t="e">
        <f aca="false" ca="false" dt2D="false" dtr="false" t="normal">+(J669*15.35+K669*26.02)*12*30-'[1]Приложение №1'!$S$65-'[1]Приложение №1'!$S$186-'[1]Приложение №1'!$S$476-'[3]Приложение №1'!$S$562</f>
        <v>#REF!</v>
      </c>
      <c r="Z669" s="64" t="n"/>
      <c r="AA669" s="74" t="n">
        <f aca="false" ca="false" dt2D="false" dtr="false" t="normal">SUM(AB669:AP669)</f>
        <v>19892607.98043712</v>
      </c>
      <c r="AB669" s="74" t="n">
        <v>0</v>
      </c>
      <c r="AC669" s="74" t="n">
        <v>0</v>
      </c>
      <c r="AD669" s="74" t="n">
        <v>3595943.31</v>
      </c>
      <c r="AE669" s="74" t="n">
        <v>2605456.5</v>
      </c>
      <c r="AF669" s="74" t="n">
        <v>0</v>
      </c>
      <c r="AG669" s="74" t="n">
        <v>0</v>
      </c>
      <c r="AH669" s="74" t="n">
        <v>0</v>
      </c>
      <c r="AI669" s="74" t="n">
        <v>0</v>
      </c>
      <c r="AJ669" s="74" t="n">
        <v>3372066.69</v>
      </c>
      <c r="AK669" s="74" t="n">
        <v>0</v>
      </c>
      <c r="AL669" s="74" t="n">
        <v>0</v>
      </c>
      <c r="AM669" s="74" t="n">
        <v>7698659.38</v>
      </c>
      <c r="AN669" s="74" t="n">
        <v>2043849.6093</v>
      </c>
      <c r="AO669" s="74" t="n">
        <v>198926.0799</v>
      </c>
      <c r="AP669" s="74" t="n">
        <v>377706.41123712</v>
      </c>
      <c r="AQ669" s="5" t="n">
        <f aca="false" ca="false" dt2D="false" dtr="false" t="normal">COUNTIF(AB669:AM669, "&gt;0")</f>
        <v>4</v>
      </c>
    </row>
    <row customHeight="true" ht="12.75" outlineLevel="0" r="670">
      <c r="A670" s="67" t="n">
        <f aca="false" ca="false" dt2D="false" dtr="false" t="normal">+A669+1</f>
        <v>656</v>
      </c>
      <c r="B670" s="67" t="n">
        <f aca="false" ca="false" dt2D="false" dtr="false" t="normal">+B669+1</f>
        <v>181</v>
      </c>
      <c r="C670" s="68" t="s">
        <v>233</v>
      </c>
      <c r="D670" s="67" t="s">
        <v>790</v>
      </c>
      <c r="E670" s="69" t="s">
        <v>72</v>
      </c>
      <c r="F670" s="70" t="s">
        <v>58</v>
      </c>
      <c r="G670" s="70" t="n">
        <v>9</v>
      </c>
      <c r="H670" s="70" t="n">
        <v>3</v>
      </c>
      <c r="I670" s="69" t="n">
        <v>6167.9</v>
      </c>
      <c r="J670" s="69" t="n">
        <v>6102.4</v>
      </c>
      <c r="K670" s="69" t="n">
        <v>65.5</v>
      </c>
      <c r="L670" s="71" t="n">
        <v>255</v>
      </c>
      <c r="M670" s="72" t="n">
        <v>18117852.4</v>
      </c>
      <c r="N670" s="72" t="n"/>
      <c r="O670" s="72" t="n">
        <v>0</v>
      </c>
      <c r="P670" s="72" t="n">
        <v>0</v>
      </c>
      <c r="Q670" s="72" t="n">
        <v>972836.73</v>
      </c>
      <c r="R670" s="72" t="n">
        <v>16514078.02</v>
      </c>
      <c r="S670" s="72" t="n">
        <v>630937.65</v>
      </c>
      <c r="T670" s="69" t="n">
        <v>2700.68</v>
      </c>
      <c r="U670" s="69" t="n">
        <v>2937.44</v>
      </c>
      <c r="V670" s="70" t="n">
        <v>2027</v>
      </c>
      <c r="W670" s="77" t="n"/>
      <c r="X670" s="74" t="n">
        <f aca="false" ca="false" dt2D="false" dtr="false" t="normal">+(J670*15.35+K670*26.02)*12*0.85</f>
        <v>972836.7299999999</v>
      </c>
      <c r="Y670" s="77" t="e">
        <f aca="false" ca="false" dt2D="false" dtr="false" t="normal">+(J670*15.35+K670*26.02)*12*30-'[1]Приложение №1'!$S$468-'[4]Приложение №1'!$S$352</f>
        <v>#REF!</v>
      </c>
      <c r="Z670" s="64" t="n"/>
      <c r="AA670" s="74" t="n">
        <f aca="false" ca="false" dt2D="false" dtr="false" t="normal">SUM(AB670:AP670)</f>
        <v>18117852.3995104</v>
      </c>
      <c r="AB670" s="74" t="n">
        <v>0</v>
      </c>
      <c r="AC670" s="74" t="n">
        <v>0</v>
      </c>
      <c r="AD670" s="74" t="n">
        <v>0</v>
      </c>
      <c r="AE670" s="74" t="n">
        <v>0</v>
      </c>
      <c r="AF670" s="74" t="n">
        <v>0</v>
      </c>
      <c r="AG670" s="74" t="n">
        <v>0</v>
      </c>
      <c r="AH670" s="74" t="n">
        <v>0</v>
      </c>
      <c r="AI670" s="74" t="n">
        <v>12037390.65</v>
      </c>
      <c r="AJ670" s="74" t="n">
        <v>0</v>
      </c>
      <c r="AK670" s="74" t="n">
        <v>4620151.77</v>
      </c>
      <c r="AL670" s="74" t="n">
        <v>0</v>
      </c>
      <c r="AM670" s="74" t="n">
        <v>0</v>
      </c>
      <c r="AN670" s="74" t="n">
        <v>914864.74</v>
      </c>
      <c r="AO670" s="74" t="n">
        <v>181178.524</v>
      </c>
      <c r="AP670" s="74" t="n">
        <v>364266.7155104</v>
      </c>
      <c r="AQ670" s="5" t="n">
        <f aca="false" ca="false" dt2D="false" dtr="false" t="normal">COUNTIF(AB670:AM670, "&gt;0")</f>
        <v>2</v>
      </c>
    </row>
    <row customHeight="true" ht="12.75" outlineLevel="0" r="671">
      <c r="A671" s="67" t="n">
        <f aca="false" ca="false" dt2D="false" dtr="false" t="normal">+A670+1</f>
        <v>657</v>
      </c>
      <c r="B671" s="67" t="n">
        <f aca="false" ca="false" dt2D="false" dtr="false" t="normal">+B670+1</f>
        <v>182</v>
      </c>
      <c r="C671" s="68" t="s">
        <v>233</v>
      </c>
      <c r="D671" s="67" t="s">
        <v>791</v>
      </c>
      <c r="E671" s="69" t="s">
        <v>76</v>
      </c>
      <c r="F671" s="70" t="s">
        <v>58</v>
      </c>
      <c r="G671" s="70" t="n">
        <v>9</v>
      </c>
      <c r="H671" s="70" t="n">
        <v>3</v>
      </c>
      <c r="I671" s="69" t="n">
        <v>6109.5</v>
      </c>
      <c r="J671" s="69" t="n">
        <v>6109.5</v>
      </c>
      <c r="K671" s="69" t="n">
        <v>0</v>
      </c>
      <c r="L671" s="71" t="n">
        <v>249</v>
      </c>
      <c r="M671" s="72" t="n">
        <v>12813150</v>
      </c>
      <c r="N671" s="72" t="n"/>
      <c r="O671" s="72" t="n">
        <v>0</v>
      </c>
      <c r="P671" s="72" t="n">
        <v>0</v>
      </c>
      <c r="Q671" s="72" t="n">
        <v>4564542.83</v>
      </c>
      <c r="R671" s="72" t="n">
        <v>8248607.18</v>
      </c>
      <c r="S671" s="72" t="n">
        <v>0</v>
      </c>
      <c r="T671" s="69" t="n">
        <v>1970.27</v>
      </c>
      <c r="U671" s="69" t="n">
        <v>2097.25</v>
      </c>
      <c r="V671" s="70" t="n">
        <v>2027</v>
      </c>
      <c r="W671" s="74" t="n">
        <v>3607978.41</v>
      </c>
      <c r="X671" s="74" t="n">
        <f aca="false" ca="false" dt2D="false" dtr="false" t="normal">+(J671*15.35+K671*26.02)*12*0.85</f>
        <v>956564.4149999999</v>
      </c>
      <c r="Y671" s="74" t="n">
        <f aca="false" ca="false" dt2D="false" dtr="false" t="normal">+(J671*15.35+K671*26.02)*12*30</f>
        <v>33761097</v>
      </c>
      <c r="Z671" s="64" t="n"/>
      <c r="AA671" s="74" t="n">
        <f aca="false" ca="false" dt2D="false" dtr="false" t="normal">SUM(AB671:AP671)</f>
        <v>12813150.0036</v>
      </c>
      <c r="AB671" s="74" t="n">
        <v>0</v>
      </c>
      <c r="AC671" s="74" t="n">
        <v>0</v>
      </c>
      <c r="AD671" s="74" t="n">
        <v>0</v>
      </c>
      <c r="AE671" s="74" t="n">
        <v>0</v>
      </c>
      <c r="AF671" s="74" t="n">
        <v>0</v>
      </c>
      <c r="AG671" s="74" t="n">
        <v>0</v>
      </c>
      <c r="AH671" s="74" t="n">
        <v>0</v>
      </c>
      <c r="AI671" s="74" t="n">
        <v>12037390.65</v>
      </c>
      <c r="AJ671" s="74" t="n">
        <v>0</v>
      </c>
      <c r="AK671" s="74" t="n">
        <v>0</v>
      </c>
      <c r="AL671" s="74" t="n">
        <v>0</v>
      </c>
      <c r="AM671" s="74" t="n">
        <v>0</v>
      </c>
      <c r="AN671" s="74" t="n">
        <v>384394.5</v>
      </c>
      <c r="AO671" s="74" t="n">
        <v>128131.5</v>
      </c>
      <c r="AP671" s="74" t="n">
        <v>263233.3536</v>
      </c>
      <c r="AQ671" s="5" t="n">
        <f aca="false" ca="false" dt2D="false" dtr="false" t="normal">COUNTIF(AB671:AM671, "&gt;0")</f>
        <v>1</v>
      </c>
    </row>
    <row customHeight="true" ht="12.75" outlineLevel="0" r="672">
      <c r="A672" s="67" t="n">
        <f aca="false" ca="false" dt2D="false" dtr="false" t="normal">+A671+1</f>
        <v>658</v>
      </c>
      <c r="B672" s="67" t="n">
        <f aca="false" ca="false" dt2D="false" dtr="false" t="normal">+B671+1</f>
        <v>183</v>
      </c>
      <c r="C672" s="68" t="s">
        <v>233</v>
      </c>
      <c r="D672" s="67" t="s">
        <v>792</v>
      </c>
      <c r="E672" s="69" t="s">
        <v>107</v>
      </c>
      <c r="F672" s="70" t="s">
        <v>58</v>
      </c>
      <c r="G672" s="70" t="n">
        <v>9</v>
      </c>
      <c r="H672" s="70" t="n">
        <v>4</v>
      </c>
      <c r="I672" s="69" t="n">
        <v>8137.6</v>
      </c>
      <c r="J672" s="69" t="n">
        <v>8072</v>
      </c>
      <c r="K672" s="69" t="n">
        <v>65.6000000000004</v>
      </c>
      <c r="L672" s="71" t="n">
        <v>366</v>
      </c>
      <c r="M672" s="72" t="n">
        <v>17084200</v>
      </c>
      <c r="N672" s="72" t="n"/>
      <c r="O672" s="72" t="n">
        <v>1569214.08</v>
      </c>
      <c r="P672" s="72" t="n">
        <v>0</v>
      </c>
      <c r="Q672" s="72" t="n">
        <v>1281243.54</v>
      </c>
      <c r="R672" s="72" t="n">
        <v>4098353.29</v>
      </c>
      <c r="S672" s="72" t="n">
        <v>10135389.09</v>
      </c>
      <c r="T672" s="69" t="n">
        <v>1972.31</v>
      </c>
      <c r="U672" s="69" t="n">
        <v>2099.42</v>
      </c>
      <c r="V672" s="70" t="n">
        <v>2027</v>
      </c>
      <c r="W672" s="77" t="n"/>
      <c r="X672" s="74" t="n">
        <f aca="false" ca="false" dt2D="false" dtr="false" t="normal">+(J672*15.35+K672*26.02)*12*0.85</f>
        <v>1281243.5424</v>
      </c>
      <c r="Y672" s="77" t="e">
        <f aca="false" ca="false" dt2D="false" dtr="false" t="normal">+(J672*15.35+K672*26.02)*12*30-'[4]Приложение №1'!$S$163-'[4]Приложение №1'!$S$354</f>
        <v>#REF!</v>
      </c>
      <c r="Z672" s="64" t="n"/>
      <c r="AA672" s="74" t="n">
        <f aca="false" ca="false" dt2D="false" dtr="false" t="normal">SUM(AB672:AP672)</f>
        <v>17084200.0048</v>
      </c>
      <c r="AB672" s="74" t="n">
        <v>0</v>
      </c>
      <c r="AC672" s="74" t="n">
        <v>0</v>
      </c>
      <c r="AD672" s="74" t="n">
        <v>0</v>
      </c>
      <c r="AE672" s="74" t="n">
        <v>0</v>
      </c>
      <c r="AF672" s="74" t="n">
        <v>0</v>
      </c>
      <c r="AG672" s="74" t="n">
        <v>0</v>
      </c>
      <c r="AH672" s="74" t="n">
        <v>0</v>
      </c>
      <c r="AI672" s="74" t="n">
        <v>16049854.2</v>
      </c>
      <c r="AJ672" s="74" t="n">
        <v>0</v>
      </c>
      <c r="AK672" s="74" t="n">
        <v>0</v>
      </c>
      <c r="AL672" s="74" t="n">
        <v>0</v>
      </c>
      <c r="AM672" s="74" t="n">
        <v>0</v>
      </c>
      <c r="AN672" s="74" t="n">
        <v>512526</v>
      </c>
      <c r="AO672" s="74" t="n">
        <v>170842</v>
      </c>
      <c r="AP672" s="74" t="n">
        <v>350977.8048</v>
      </c>
      <c r="AQ672" s="5" t="n">
        <f aca="false" ca="false" dt2D="false" dtr="false" t="normal">COUNTIF(AB672:AM672, "&gt;0")</f>
        <v>1</v>
      </c>
    </row>
    <row customHeight="true" ht="12.75" outlineLevel="0" r="673">
      <c r="A673" s="67" t="n">
        <f aca="false" ca="false" dt2D="false" dtr="false" t="normal">+A672+1</f>
        <v>659</v>
      </c>
      <c r="B673" s="67" t="n">
        <f aca="false" ca="false" dt2D="false" dtr="false" t="normal">+B672+1</f>
        <v>184</v>
      </c>
      <c r="C673" s="68" t="s">
        <v>233</v>
      </c>
      <c r="D673" s="67" t="s">
        <v>793</v>
      </c>
      <c r="E673" s="69" t="s">
        <v>57</v>
      </c>
      <c r="F673" s="70" t="s">
        <v>58</v>
      </c>
      <c r="G673" s="70" t="n">
        <v>5</v>
      </c>
      <c r="H673" s="70" t="n">
        <v>3</v>
      </c>
      <c r="I673" s="69" t="n">
        <v>2573.26</v>
      </c>
      <c r="J673" s="69" t="n">
        <v>2527.9</v>
      </c>
      <c r="K673" s="69" t="n">
        <v>45.3600000000001</v>
      </c>
      <c r="L673" s="71" t="n">
        <v>130</v>
      </c>
      <c r="M673" s="72" t="n">
        <v>27160990.89</v>
      </c>
      <c r="N673" s="72" t="n"/>
      <c r="O673" s="72" t="n">
        <v>1534028.64</v>
      </c>
      <c r="P673" s="72" t="n">
        <v>0</v>
      </c>
      <c r="Q673" s="72" t="n">
        <v>844818.62</v>
      </c>
      <c r="R673" s="72" t="n">
        <v>10888221.96</v>
      </c>
      <c r="S673" s="72" t="n">
        <v>13893921.67</v>
      </c>
      <c r="T673" s="69" t="n">
        <v>9267.76</v>
      </c>
      <c r="U673" s="69" t="n">
        <v>10555.09</v>
      </c>
      <c r="V673" s="70" t="n">
        <v>2027</v>
      </c>
      <c r="W673" s="74" t="n">
        <v>536319</v>
      </c>
      <c r="X673" s="74" t="n">
        <f aca="false" ca="false" dt2D="false" dtr="false" t="normal">+(J673*11.55+K673*23.1)*12*0.85</f>
        <v>308499.62220000004</v>
      </c>
      <c r="Y673" s="74" t="n">
        <f aca="false" ca="false" dt2D="false" dtr="false" t="normal">+(J673*11.55+K673*23.1)*12*30</f>
        <v>10888221.960000003</v>
      </c>
      <c r="Z673" s="64" t="n"/>
      <c r="AA673" s="74" t="n">
        <f aca="false" ca="false" dt2D="false" dtr="false" t="normal">SUM(AB673:AP673)</f>
        <v>27160990.89366118</v>
      </c>
      <c r="AB673" s="74" t="n">
        <v>8753235.71</v>
      </c>
      <c r="AC673" s="74" t="n">
        <v>0</v>
      </c>
      <c r="AD673" s="74" t="n">
        <v>4129708.35</v>
      </c>
      <c r="AE673" s="74" t="n">
        <v>0</v>
      </c>
      <c r="AF673" s="74" t="n">
        <v>0</v>
      </c>
      <c r="AG673" s="74" t="n">
        <v>0</v>
      </c>
      <c r="AH673" s="74" t="n">
        <v>0</v>
      </c>
      <c r="AI673" s="74" t="n">
        <v>0</v>
      </c>
      <c r="AJ673" s="74" t="n">
        <v>0</v>
      </c>
      <c r="AK673" s="74" t="n">
        <v>0</v>
      </c>
      <c r="AL673" s="74" t="n">
        <v>10965408.41</v>
      </c>
      <c r="AM673" s="74" t="n">
        <v>0</v>
      </c>
      <c r="AN673" s="74" t="n">
        <v>2519513.3474</v>
      </c>
      <c r="AO673" s="74" t="n">
        <v>271609.9089</v>
      </c>
      <c r="AP673" s="74" t="n">
        <v>521515.16736118</v>
      </c>
      <c r="AQ673" s="5" t="n">
        <f aca="false" ca="false" dt2D="false" dtr="false" t="normal">COUNTIF(AB673:AM673, "&gt;0")</f>
        <v>3</v>
      </c>
    </row>
    <row customHeight="true" ht="12.75" outlineLevel="0" r="674">
      <c r="A674" s="67" t="n">
        <f aca="false" ca="false" dt2D="false" dtr="false" t="normal">+A673+1</f>
        <v>660</v>
      </c>
      <c r="B674" s="67" t="n">
        <f aca="false" ca="false" dt2D="false" dtr="false" t="normal">+B673+1</f>
        <v>185</v>
      </c>
      <c r="C674" s="68" t="s">
        <v>233</v>
      </c>
      <c r="D674" s="67" t="s">
        <v>794</v>
      </c>
      <c r="E674" s="69" t="s">
        <v>209</v>
      </c>
      <c r="F674" s="70" t="s">
        <v>58</v>
      </c>
      <c r="G674" s="70" t="n">
        <v>4</v>
      </c>
      <c r="H674" s="70" t="n">
        <v>2</v>
      </c>
      <c r="I674" s="69" t="n">
        <v>1300.66</v>
      </c>
      <c r="J674" s="69" t="n">
        <v>1257.96</v>
      </c>
      <c r="K674" s="69" t="n">
        <v>42.7</v>
      </c>
      <c r="L674" s="71" t="n">
        <v>60</v>
      </c>
      <c r="M674" s="72" t="n">
        <v>19080591.14</v>
      </c>
      <c r="N674" s="72" t="n"/>
      <c r="O674" s="72" t="n">
        <v>1878964.01</v>
      </c>
      <c r="P674" s="72" t="n">
        <v>0</v>
      </c>
      <c r="Q674" s="72" t="n">
        <v>158261.24</v>
      </c>
      <c r="R674" s="72" t="n">
        <v>3030437.77</v>
      </c>
      <c r="S674" s="72" t="n">
        <v>14012928.11</v>
      </c>
      <c r="T674" s="69" t="n">
        <v>12851.59</v>
      </c>
      <c r="U674" s="69" t="n">
        <v>14669.93</v>
      </c>
      <c r="V674" s="70" t="n">
        <v>2027</v>
      </c>
      <c r="W674" s="77" t="n"/>
      <c r="X674" s="74" t="n">
        <f aca="false" ca="false" dt2D="false" dtr="false" t="normal">+(J674*11.55+K674*23.1)*12*0.85</f>
        <v>158261.2416</v>
      </c>
      <c r="Y674" s="77" t="e">
        <f aca="false" ca="false" dt2D="false" dtr="false" t="normal">+(J674*11.55+K674*23.1)*12*30-'[1]Приложение №1'!$S$181-'[3]Приложение №1'!$S$550</f>
        <v>#REF!</v>
      </c>
      <c r="Z674" s="64" t="n"/>
      <c r="AA674" s="74" t="n">
        <f aca="false" ca="false" dt2D="false" dtr="false" t="normal">SUM(AB674:AP674)</f>
        <v>19080591.137853842</v>
      </c>
      <c r="AB674" s="74" t="n">
        <v>4424342.49</v>
      </c>
      <c r="AC674" s="74" t="n">
        <v>0</v>
      </c>
      <c r="AD674" s="74" t="n">
        <v>2087370.28</v>
      </c>
      <c r="AE674" s="74" t="n">
        <v>0</v>
      </c>
      <c r="AF674" s="74" t="n">
        <v>0</v>
      </c>
      <c r="AG674" s="74" t="n">
        <v>0</v>
      </c>
      <c r="AH674" s="74" t="n">
        <v>0</v>
      </c>
      <c r="AI674" s="74" t="n">
        <v>0</v>
      </c>
      <c r="AJ674" s="74" t="n">
        <v>0</v>
      </c>
      <c r="AK674" s="74" t="n">
        <v>0</v>
      </c>
      <c r="AL674" s="74" t="n">
        <v>5542490.11</v>
      </c>
      <c r="AM674" s="74" t="n">
        <v>4661352.59</v>
      </c>
      <c r="AN674" s="74" t="n">
        <v>1808694.413</v>
      </c>
      <c r="AO674" s="74" t="n">
        <v>190805.9114</v>
      </c>
      <c r="AP674" s="74" t="n">
        <v>365535.34345384</v>
      </c>
      <c r="AQ674" s="5" t="n">
        <f aca="false" ca="false" dt2D="false" dtr="false" t="normal">COUNTIF(AB674:AM674, "&gt;0")</f>
        <v>4</v>
      </c>
    </row>
    <row customHeight="true" ht="12.75" outlineLevel="0" r="675">
      <c r="A675" s="67" t="n">
        <f aca="false" ca="false" dt2D="false" dtr="false" t="normal">+A674+1</f>
        <v>661</v>
      </c>
      <c r="B675" s="67" t="n">
        <f aca="false" ca="false" dt2D="false" dtr="false" t="normal">+B674+1</f>
        <v>186</v>
      </c>
      <c r="C675" s="68" t="s">
        <v>233</v>
      </c>
      <c r="D675" s="67" t="s">
        <v>795</v>
      </c>
      <c r="E675" s="69" t="s">
        <v>61</v>
      </c>
      <c r="F675" s="70" t="s">
        <v>58</v>
      </c>
      <c r="G675" s="70" t="n">
        <v>9</v>
      </c>
      <c r="H675" s="70" t="n">
        <v>2</v>
      </c>
      <c r="I675" s="69" t="n">
        <v>4698.7</v>
      </c>
      <c r="J675" s="69" t="n">
        <v>4088</v>
      </c>
      <c r="K675" s="69" t="n">
        <v>0</v>
      </c>
      <c r="L675" s="71" t="n">
        <v>152</v>
      </c>
      <c r="M675" s="72" t="n">
        <v>21483339.36</v>
      </c>
      <c r="N675" s="72" t="n"/>
      <c r="O675" s="72" t="n">
        <v>983273.87</v>
      </c>
      <c r="P675" s="72" t="n">
        <v>0</v>
      </c>
      <c r="Q675" s="72" t="n">
        <v>640058.16</v>
      </c>
      <c r="R675" s="72" t="n">
        <v>9548880.3</v>
      </c>
      <c r="S675" s="72" t="n">
        <v>10311127.03</v>
      </c>
      <c r="T675" s="69" t="n">
        <v>4637.5</v>
      </c>
      <c r="U675" s="69" t="n">
        <v>5255.22</v>
      </c>
      <c r="V675" s="70" t="n">
        <v>2027</v>
      </c>
      <c r="W675" s="77" t="n"/>
      <c r="X675" s="74" t="n">
        <f aca="false" ca="false" dt2D="false" dtr="false" t="normal">+(J675*15.35+K675*26.02)*12*0.85</f>
        <v>640058.1599999999</v>
      </c>
      <c r="Y675" s="77" t="e">
        <f aca="false" ca="false" dt2D="false" dtr="false" t="normal">+(J675*15.35+K675*26.02)*12*30-'[9]Приложение №1'!$S$643-'[8]Приложение №3'!$AH$109-'[7]Приложение №1'!$S$760</f>
        <v>#REF!</v>
      </c>
      <c r="Z675" s="64" t="n"/>
      <c r="AA675" s="74" t="n">
        <f aca="false" ca="false" dt2D="false" dtr="false" t="normal">SUM(AB675:AP675)</f>
        <v>21483339.36172544</v>
      </c>
      <c r="AB675" s="74" t="n">
        <v>11242391.13</v>
      </c>
      <c r="AC675" s="74" t="n">
        <v>7715694.74</v>
      </c>
      <c r="AD675" s="74" t="n">
        <v>0</v>
      </c>
      <c r="AE675" s="74" t="n">
        <v>0</v>
      </c>
      <c r="AF675" s="74" t="n">
        <v>0</v>
      </c>
      <c r="AG675" s="74" t="n">
        <v>0</v>
      </c>
      <c r="AH675" s="74" t="n">
        <v>0</v>
      </c>
      <c r="AI675" s="74" t="n">
        <v>0</v>
      </c>
      <c r="AJ675" s="74" t="n">
        <v>0</v>
      </c>
      <c r="AK675" s="74" t="n">
        <v>0</v>
      </c>
      <c r="AL675" s="74" t="n">
        <v>0</v>
      </c>
      <c r="AM675" s="74" t="n">
        <v>0</v>
      </c>
      <c r="AN675" s="74" t="n">
        <v>1895845.1568</v>
      </c>
      <c r="AO675" s="74" t="n">
        <v>214833.3936</v>
      </c>
      <c r="AP675" s="74" t="n">
        <v>414574.94132544</v>
      </c>
      <c r="AQ675" s="5" t="n">
        <f aca="false" ca="false" dt2D="false" dtr="false" t="normal">COUNTIF(AB675:AM675, "&gt;0")</f>
        <v>2</v>
      </c>
    </row>
    <row customHeight="true" ht="12.75" outlineLevel="0" r="676">
      <c r="A676" s="67" t="n">
        <f aca="false" ca="false" dt2D="false" dtr="false" t="normal">+A675+1</f>
        <v>662</v>
      </c>
      <c r="B676" s="67" t="n">
        <f aca="false" ca="false" dt2D="false" dtr="false" t="normal">+B675+1</f>
        <v>187</v>
      </c>
      <c r="C676" s="68" t="s">
        <v>233</v>
      </c>
      <c r="D676" s="67" t="s">
        <v>796</v>
      </c>
      <c r="E676" s="69" t="s">
        <v>266</v>
      </c>
      <c r="F676" s="70" t="s">
        <v>58</v>
      </c>
      <c r="G676" s="70" t="n">
        <v>3</v>
      </c>
      <c r="H676" s="70" t="n">
        <v>3</v>
      </c>
      <c r="I676" s="69" t="n">
        <v>1718.5</v>
      </c>
      <c r="J676" s="69" t="n">
        <v>1262.7</v>
      </c>
      <c r="K676" s="69" t="n">
        <v>455.8</v>
      </c>
      <c r="L676" s="71" t="n">
        <v>37</v>
      </c>
      <c r="M676" s="72" t="n">
        <v>21981866.24</v>
      </c>
      <c r="N676" s="72" t="n"/>
      <c r="O676" s="72" t="n">
        <v>554632.02</v>
      </c>
      <c r="P676" s="72" t="n">
        <v>0</v>
      </c>
      <c r="Q676" s="72" t="n">
        <v>1248587.29</v>
      </c>
      <c r="R676" s="72" t="n">
        <v>9040739.4</v>
      </c>
      <c r="S676" s="72" t="n">
        <v>11137907.53</v>
      </c>
      <c r="T676" s="69" t="n">
        <v>11102.33</v>
      </c>
      <c r="U676" s="69" t="n">
        <v>12791.31</v>
      </c>
      <c r="V676" s="70" t="n">
        <v>2027</v>
      </c>
      <c r="W676" s="74" t="n">
        <v>992433.01</v>
      </c>
      <c r="X676" s="74" t="n">
        <f aca="false" ca="false" dt2D="false" dtr="false" t="normal">+(J676*11.55+K676*23.1)*12*0.85</f>
        <v>256154.28299999997</v>
      </c>
      <c r="Y676" s="74" t="n">
        <f aca="false" ca="false" dt2D="false" dtr="false" t="normal">+(J676*11.55+K676*23.1)*12*30</f>
        <v>9040739.399999999</v>
      </c>
      <c r="Z676" s="64" t="n"/>
      <c r="AA676" s="74" t="n">
        <f aca="false" ca="false" dt2D="false" dtr="false" t="normal">SUM(AB676:AP676)</f>
        <v>21981866.239779305</v>
      </c>
      <c r="AB676" s="74" t="n">
        <v>0</v>
      </c>
      <c r="AC676" s="74" t="n">
        <v>0</v>
      </c>
      <c r="AD676" s="74" t="n">
        <v>0</v>
      </c>
      <c r="AE676" s="74" t="n">
        <v>1887239.87</v>
      </c>
      <c r="AF676" s="74" t="n">
        <v>0</v>
      </c>
      <c r="AG676" s="74" t="n">
        <v>0</v>
      </c>
      <c r="AH676" s="74" t="n">
        <v>0</v>
      </c>
      <c r="AI676" s="74" t="n">
        <v>0</v>
      </c>
      <c r="AJ676" s="74" t="n">
        <v>0</v>
      </c>
      <c r="AK676" s="74" t="n">
        <v>0</v>
      </c>
      <c r="AL676" s="74" t="n">
        <v>0</v>
      </c>
      <c r="AM676" s="74" t="n">
        <v>17192120.51</v>
      </c>
      <c r="AN676" s="74" t="n">
        <v>2265460.2281</v>
      </c>
      <c r="AO676" s="74" t="n">
        <v>219818.6624</v>
      </c>
      <c r="AP676" s="74" t="n">
        <v>417226.9692793</v>
      </c>
      <c r="AQ676" s="5" t="n">
        <f aca="false" ca="false" dt2D="false" dtr="false" t="normal">COUNTIF(AB676:AM676, "&gt;0")</f>
        <v>2</v>
      </c>
    </row>
    <row customHeight="true" ht="12.75" outlineLevel="0" r="677">
      <c r="A677" s="67" t="n">
        <f aca="false" ca="false" dt2D="false" dtr="false" t="normal">+A676+1</f>
        <v>663</v>
      </c>
      <c r="B677" s="67" t="n">
        <f aca="false" ca="false" dt2D="false" dtr="false" t="normal">+B676+1</f>
        <v>188</v>
      </c>
      <c r="C677" s="68" t="s">
        <v>233</v>
      </c>
      <c r="D677" s="67" t="s">
        <v>797</v>
      </c>
      <c r="E677" s="69" t="s">
        <v>266</v>
      </c>
      <c r="F677" s="70" t="s">
        <v>58</v>
      </c>
      <c r="G677" s="70" t="n">
        <v>3</v>
      </c>
      <c r="H677" s="70" t="n">
        <v>3</v>
      </c>
      <c r="I677" s="69" t="n">
        <v>1538.3</v>
      </c>
      <c r="J677" s="69" t="n">
        <v>1287.6</v>
      </c>
      <c r="K677" s="69" t="n">
        <v>250.7</v>
      </c>
      <c r="L677" s="71" t="n">
        <v>74</v>
      </c>
      <c r="M677" s="72" t="n">
        <v>61161608.13</v>
      </c>
      <c r="N677" s="72" t="n"/>
      <c r="O677" s="72" t="n">
        <v>2482454.04</v>
      </c>
      <c r="P677" s="72" t="n">
        <v>0</v>
      </c>
      <c r="Q677" s="72" t="n">
        <v>948071.14</v>
      </c>
      <c r="R677" s="72" t="n">
        <v>7438662</v>
      </c>
      <c r="S677" s="72" t="n">
        <v>50292420.94</v>
      </c>
      <c r="T677" s="69" t="n">
        <v>34734.6</v>
      </c>
      <c r="U677" s="69" t="n">
        <v>39759.22</v>
      </c>
      <c r="V677" s="70" t="n">
        <v>2027</v>
      </c>
      <c r="W677" s="74" t="n">
        <v>737309.05</v>
      </c>
      <c r="X677" s="74" t="n">
        <f aca="false" ca="false" dt2D="false" dtr="false" t="normal">+(J677*11.55+K677*23.1)*12*0.85</f>
        <v>210762.09000000003</v>
      </c>
      <c r="Y677" s="74" t="n">
        <f aca="false" ca="false" dt2D="false" dtr="false" t="normal">+(J677*11.55+K677*23.1)*12*30</f>
        <v>7438662.000000001</v>
      </c>
      <c r="Z677" s="64" t="n"/>
      <c r="AA677" s="74" t="n">
        <f aca="false" ca="false" dt2D="false" dtr="false" t="normal">SUM(AB677:AP677)</f>
        <v>61161608.12918992</v>
      </c>
      <c r="AB677" s="74" t="n">
        <v>0</v>
      </c>
      <c r="AC677" s="74" t="n">
        <v>0</v>
      </c>
      <c r="AD677" s="74" t="n">
        <v>0</v>
      </c>
      <c r="AE677" s="74" t="n">
        <v>1689345.99</v>
      </c>
      <c r="AF677" s="74" t="n">
        <v>0</v>
      </c>
      <c r="AG677" s="74" t="n">
        <v>0</v>
      </c>
      <c r="AH677" s="74" t="n">
        <v>0</v>
      </c>
      <c r="AI677" s="74" t="n">
        <v>0</v>
      </c>
      <c r="AJ677" s="74" t="n">
        <v>20000114.91</v>
      </c>
      <c r="AK677" s="74" t="n">
        <v>0</v>
      </c>
      <c r="AL677" s="74" t="n">
        <v>16353405.31</v>
      </c>
      <c r="AM677" s="74" t="n">
        <v>15389373.86</v>
      </c>
      <c r="AN677" s="74" t="n">
        <v>5949297.1058</v>
      </c>
      <c r="AO677" s="74" t="n">
        <v>611616.0814</v>
      </c>
      <c r="AP677" s="74" t="n">
        <v>1168454.87198992</v>
      </c>
      <c r="AQ677" s="5" t="n">
        <f aca="false" ca="false" dt2D="false" dtr="false" t="normal">COUNTIF(AB677:AM677, "&gt;0")</f>
        <v>4</v>
      </c>
    </row>
    <row customHeight="true" ht="12.75" outlineLevel="0" r="678">
      <c r="A678" s="67" t="n">
        <f aca="false" ca="false" dt2D="false" dtr="false" t="normal">+A677+1</f>
        <v>664</v>
      </c>
      <c r="B678" s="67" t="n">
        <f aca="false" ca="false" dt2D="false" dtr="false" t="normal">+B677+1</f>
        <v>189</v>
      </c>
      <c r="C678" s="68" t="s">
        <v>233</v>
      </c>
      <c r="D678" s="67" t="s">
        <v>798</v>
      </c>
      <c r="E678" s="69" t="s">
        <v>64</v>
      </c>
      <c r="F678" s="70" t="s">
        <v>58</v>
      </c>
      <c r="G678" s="70" t="n">
        <v>9</v>
      </c>
      <c r="H678" s="70" t="n">
        <v>1</v>
      </c>
      <c r="I678" s="69" t="n">
        <v>1959.1</v>
      </c>
      <c r="J678" s="69" t="n">
        <v>1959.1</v>
      </c>
      <c r="K678" s="69" t="n">
        <v>0</v>
      </c>
      <c r="L678" s="71" t="n">
        <v>80</v>
      </c>
      <c r="M678" s="72" t="n">
        <v>29182303.01</v>
      </c>
      <c r="N678" s="72" t="n"/>
      <c r="O678" s="72" t="n">
        <v>1362193.89</v>
      </c>
      <c r="P678" s="72" t="n">
        <v>0</v>
      </c>
      <c r="Q678" s="72" t="n">
        <v>306736.29</v>
      </c>
      <c r="R678" s="72" t="n">
        <v>911686.97</v>
      </c>
      <c r="S678" s="72" t="n">
        <v>26601685.86</v>
      </c>
      <c r="T678" s="69" t="n">
        <v>12988.44</v>
      </c>
      <c r="U678" s="69" t="n">
        <v>14895.77</v>
      </c>
      <c r="V678" s="70" t="n">
        <v>2027</v>
      </c>
      <c r="W678" s="77" t="n"/>
      <c r="X678" s="74" t="n">
        <f aca="false" ca="false" dt2D="false" dtr="false" t="normal">+(J678*15.35+K678*26.02)*12*0.85</f>
        <v>306736.28699999995</v>
      </c>
      <c r="Y678" s="77" t="e">
        <f aca="false" ca="false" dt2D="false" dtr="false" t="normal">+(J678*15.35+K678*26.02)*12*30-'[9]Приложение №1'!$S$660-'[8]Приложение №3'!$AH$14-'[7]Приложение №1'!$S$775</f>
        <v>#REF!</v>
      </c>
      <c r="Z678" s="64" t="n"/>
      <c r="AA678" s="74" t="n">
        <f aca="false" ca="false" dt2D="false" dtr="false" t="normal">SUM(AB678:AP678)</f>
        <v>29182303.00725266</v>
      </c>
      <c r="AB678" s="74" t="n">
        <v>0</v>
      </c>
      <c r="AC678" s="74" t="n">
        <v>0</v>
      </c>
      <c r="AD678" s="74" t="n">
        <v>0</v>
      </c>
      <c r="AE678" s="74" t="n">
        <v>0</v>
      </c>
      <c r="AF678" s="74" t="n">
        <v>0</v>
      </c>
      <c r="AG678" s="74" t="n">
        <v>0</v>
      </c>
      <c r="AH678" s="74" t="n">
        <v>0</v>
      </c>
      <c r="AI678" s="74" t="n">
        <v>0</v>
      </c>
      <c r="AJ678" s="74" t="n">
        <v>2628251.73</v>
      </c>
      <c r="AK678" s="74" t="n">
        <v>0</v>
      </c>
      <c r="AL678" s="74" t="n">
        <v>22817394.6</v>
      </c>
      <c r="AM678" s="74" t="n">
        <v>0</v>
      </c>
      <c r="AN678" s="74" t="n">
        <v>2888388.898</v>
      </c>
      <c r="AO678" s="74" t="n">
        <v>291823.0301</v>
      </c>
      <c r="AP678" s="74" t="n">
        <v>556444.74915266</v>
      </c>
      <c r="AQ678" s="5" t="n">
        <f aca="false" ca="false" dt2D="false" dtr="false" t="normal">COUNTIF(AB678:AM678, "&gt;0")</f>
        <v>2</v>
      </c>
    </row>
    <row customHeight="true" ht="12.75" outlineLevel="0" r="679">
      <c r="A679" s="67" t="n">
        <f aca="false" ca="false" dt2D="false" dtr="false" t="normal">+A678+1</f>
        <v>665</v>
      </c>
      <c r="B679" s="67" t="n">
        <f aca="false" ca="false" dt2D="false" dtr="false" t="normal">+B678+1</f>
        <v>190</v>
      </c>
      <c r="C679" s="68" t="s">
        <v>233</v>
      </c>
      <c r="D679" s="67" t="s">
        <v>799</v>
      </c>
      <c r="E679" s="69" t="s">
        <v>134</v>
      </c>
      <c r="F679" s="70" t="s">
        <v>58</v>
      </c>
      <c r="G679" s="70" t="n">
        <v>4</v>
      </c>
      <c r="H679" s="70" t="n">
        <v>1</v>
      </c>
      <c r="I679" s="69" t="n">
        <v>2062.8</v>
      </c>
      <c r="J679" s="69" t="n">
        <v>1634.9</v>
      </c>
      <c r="K679" s="69" t="n">
        <v>427.9</v>
      </c>
      <c r="L679" s="71" t="n">
        <v>68</v>
      </c>
      <c r="M679" s="72" t="n">
        <v>36532105.49</v>
      </c>
      <c r="N679" s="72" t="n"/>
      <c r="O679" s="72" t="n">
        <v>1171454.01</v>
      </c>
      <c r="P679" s="72" t="n">
        <v>0</v>
      </c>
      <c r="Q679" s="72" t="n">
        <v>1390022.38</v>
      </c>
      <c r="R679" s="72" t="n">
        <v>10356330.6</v>
      </c>
      <c r="S679" s="72" t="n">
        <v>23614298.51</v>
      </c>
      <c r="T679" s="69" t="n">
        <v>15453.5</v>
      </c>
      <c r="U679" s="69" t="n">
        <v>17709.96</v>
      </c>
      <c r="V679" s="70" t="n">
        <v>2027</v>
      </c>
      <c r="W679" s="74" t="n">
        <v>1096593.01</v>
      </c>
      <c r="X679" s="74" t="n">
        <f aca="false" ca="false" dt2D="false" dtr="false" t="normal">+(J679*11.55+K679*23.1)*12*0.85</f>
        <v>293429.367</v>
      </c>
      <c r="Y679" s="74" t="n">
        <f aca="false" ca="false" dt2D="false" dtr="false" t="normal">+(J679*11.55+K679*23.1)*12*30</f>
        <v>10356330.600000001</v>
      </c>
      <c r="Z679" s="64" t="n"/>
      <c r="AA679" s="74" t="n">
        <f aca="false" ca="false" dt2D="false" dtr="false" t="normal">SUM(AB679:AP679)</f>
        <v>36532105.490530334</v>
      </c>
      <c r="AB679" s="74" t="n">
        <v>0</v>
      </c>
      <c r="AC679" s="74" t="n">
        <v>0</v>
      </c>
      <c r="AD679" s="74" t="n">
        <v>0</v>
      </c>
      <c r="AE679" s="74" t="n">
        <v>2493601.85</v>
      </c>
      <c r="AF679" s="74" t="n">
        <v>0</v>
      </c>
      <c r="AG679" s="74" t="n">
        <v>0</v>
      </c>
      <c r="AH679" s="74" t="n">
        <v>0</v>
      </c>
      <c r="AI679" s="74" t="n">
        <v>0</v>
      </c>
      <c r="AJ679" s="74" t="n">
        <v>13200944.91</v>
      </c>
      <c r="AK679" s="74" t="n">
        <v>0</v>
      </c>
      <c r="AL679" s="74" t="n">
        <v>8790190.06</v>
      </c>
      <c r="AM679" s="74" t="n">
        <v>7392737.64</v>
      </c>
      <c r="AN679" s="74" t="n">
        <v>3592214.172</v>
      </c>
      <c r="AO679" s="74" t="n">
        <v>365321.0549</v>
      </c>
      <c r="AP679" s="74" t="n">
        <v>697095.80363034</v>
      </c>
      <c r="AQ679" s="5" t="n">
        <f aca="false" ca="false" dt2D="false" dtr="false" t="normal">COUNTIF(AB679:AM679, "&gt;0")</f>
        <v>4</v>
      </c>
    </row>
    <row customHeight="true" ht="12.75" outlineLevel="0" r="680">
      <c r="A680" s="67" t="n">
        <f aca="false" ca="false" dt2D="false" dtr="false" t="normal">+A679+1</f>
        <v>666</v>
      </c>
      <c r="B680" s="67" t="n">
        <f aca="false" ca="false" dt2D="false" dtr="false" t="normal">+B679+1</f>
        <v>191</v>
      </c>
      <c r="C680" s="68" t="s">
        <v>233</v>
      </c>
      <c r="D680" s="67" t="s">
        <v>800</v>
      </c>
      <c r="E680" s="69" t="s">
        <v>334</v>
      </c>
      <c r="F680" s="70" t="s">
        <v>58</v>
      </c>
      <c r="G680" s="70" t="n">
        <v>9</v>
      </c>
      <c r="H680" s="70" t="n">
        <v>1</v>
      </c>
      <c r="I680" s="69" t="n">
        <v>2020</v>
      </c>
      <c r="J680" s="69" t="n">
        <v>2020</v>
      </c>
      <c r="K680" s="69" t="n">
        <v>0</v>
      </c>
      <c r="L680" s="71" t="n">
        <v>107</v>
      </c>
      <c r="M680" s="72" t="n">
        <v>46160393.6</v>
      </c>
      <c r="N680" s="72" t="n"/>
      <c r="O680" s="72" t="n">
        <v>2162679.04</v>
      </c>
      <c r="P680" s="72" t="n">
        <v>0</v>
      </c>
      <c r="Q680" s="72" t="n">
        <v>316271.4</v>
      </c>
      <c r="R680" s="72" t="n">
        <v>11162520</v>
      </c>
      <c r="S680" s="72" t="n">
        <v>32518923.15</v>
      </c>
      <c r="T680" s="69" t="n">
        <v>19927.04</v>
      </c>
      <c r="U680" s="69" t="n">
        <v>22851.68</v>
      </c>
      <c r="V680" s="70" t="n">
        <v>2027</v>
      </c>
      <c r="W680" s="77" t="n"/>
      <c r="X680" s="74" t="n">
        <f aca="false" ca="false" dt2D="false" dtr="false" t="normal">+(J680*15.35+K680*26.02)*12*0.85</f>
        <v>316271.39999999997</v>
      </c>
      <c r="Y680" s="77" t="n">
        <f aca="false" ca="false" dt2D="false" dtr="false" t="normal">+(J680*15.35+K680*26.02)*12*30</f>
        <v>11162520</v>
      </c>
      <c r="Z680" s="64" t="n"/>
      <c r="AA680" s="74" t="n">
        <f aca="false" ca="false" dt2D="false" dtr="false" t="normal">SUM(AB680:AP680)</f>
        <v>46160393.59583801</v>
      </c>
      <c r="AB680" s="74" t="n">
        <v>5555193.27</v>
      </c>
      <c r="AC680" s="74" t="n">
        <v>0</v>
      </c>
      <c r="AD680" s="74" t="n">
        <v>2889870.66</v>
      </c>
      <c r="AE680" s="74" t="n">
        <v>2093868.46</v>
      </c>
      <c r="AF680" s="74" t="n">
        <v>0</v>
      </c>
      <c r="AG680" s="74" t="n">
        <v>0</v>
      </c>
      <c r="AH680" s="74" t="n">
        <v>0</v>
      </c>
      <c r="AI680" s="74" t="n">
        <v>0</v>
      </c>
      <c r="AJ680" s="74" t="n">
        <v>0</v>
      </c>
      <c r="AK680" s="74" t="n">
        <v>0</v>
      </c>
      <c r="AL680" s="74" t="n">
        <v>23526689.34</v>
      </c>
      <c r="AM680" s="74" t="n">
        <v>6187007.95</v>
      </c>
      <c r="AN680" s="74" t="n">
        <v>4565916.494</v>
      </c>
      <c r="AO680" s="74" t="n">
        <v>461603.936</v>
      </c>
      <c r="AP680" s="74" t="n">
        <v>880243.485838</v>
      </c>
      <c r="AQ680" s="5" t="n">
        <f aca="false" ca="false" dt2D="false" dtr="false" t="normal">COUNTIF(AB680:AM680, "&gt;0")</f>
        <v>5</v>
      </c>
    </row>
    <row customHeight="true" ht="12.75" outlineLevel="0" r="681">
      <c r="A681" s="67" t="n">
        <f aca="false" ca="false" dt2D="false" dtr="false" t="normal">+A680+1</f>
        <v>667</v>
      </c>
      <c r="B681" s="67" t="n">
        <f aca="false" ca="false" dt2D="false" dtr="false" t="normal">+B680+1</f>
        <v>192</v>
      </c>
      <c r="C681" s="68" t="s">
        <v>233</v>
      </c>
      <c r="D681" s="67" t="s">
        <v>801</v>
      </c>
      <c r="E681" s="69" t="s">
        <v>114</v>
      </c>
      <c r="F681" s="70" t="s">
        <v>58</v>
      </c>
      <c r="G681" s="70" t="n">
        <v>9</v>
      </c>
      <c r="H681" s="70" t="n">
        <v>1</v>
      </c>
      <c r="I681" s="69" t="n">
        <v>2059.9</v>
      </c>
      <c r="J681" s="69" t="n">
        <v>1841.1</v>
      </c>
      <c r="K681" s="69" t="n">
        <v>218.8</v>
      </c>
      <c r="L681" s="71" t="n">
        <v>82</v>
      </c>
      <c r="M681" s="72" t="n">
        <v>58944812.81</v>
      </c>
      <c r="N681" s="72" t="n"/>
      <c r="O681" s="72" t="n">
        <v>2125304.48</v>
      </c>
      <c r="P681" s="72" t="n">
        <v>0</v>
      </c>
      <c r="Q681" s="72" t="n">
        <v>1729509.49</v>
      </c>
      <c r="R681" s="72" t="n">
        <v>12223461.96</v>
      </c>
      <c r="S681" s="72" t="n">
        <v>42866536.88</v>
      </c>
      <c r="T681" s="69" t="n">
        <v>25103.9</v>
      </c>
      <c r="U681" s="69" t="n">
        <v>28615.38</v>
      </c>
      <c r="V681" s="70" t="n">
        <v>2027</v>
      </c>
      <c r="W681" s="74" t="n">
        <v>1383178.07</v>
      </c>
      <c r="X681" s="74" t="n">
        <f aca="false" ca="false" dt2D="false" dtr="false" t="normal">+(J681*15.35+K681*26.02)*12*0.85</f>
        <v>346331.42220000003</v>
      </c>
      <c r="Y681" s="74" t="n">
        <f aca="false" ca="false" dt2D="false" dtr="false" t="normal">+(J681*15.35+K681*26.02)*12*30</f>
        <v>12223461.96</v>
      </c>
      <c r="Z681" s="64" t="n"/>
      <c r="AA681" s="74" t="n">
        <f aca="false" ca="false" dt2D="false" dtr="false" t="normal">SUM(AB681:AP681)</f>
        <v>58944812.81140496</v>
      </c>
      <c r="AB681" s="74" t="n">
        <v>5664922.08</v>
      </c>
      <c r="AC681" s="74" t="n">
        <v>3887857.05</v>
      </c>
      <c r="AD681" s="74" t="n">
        <v>2946952.76</v>
      </c>
      <c r="AE681" s="74" t="n">
        <v>2135227.54</v>
      </c>
      <c r="AF681" s="74" t="n">
        <v>0</v>
      </c>
      <c r="AG681" s="74" t="n">
        <v>0</v>
      </c>
      <c r="AH681" s="74" t="n">
        <v>0</v>
      </c>
      <c r="AI681" s="74" t="n">
        <v>4012463.55</v>
      </c>
      <c r="AJ681" s="74" t="n">
        <v>2763481.06</v>
      </c>
      <c r="AK681" s="74" t="n">
        <v>0</v>
      </c>
      <c r="AL681" s="74" t="n">
        <v>23991399.7</v>
      </c>
      <c r="AM681" s="74" t="n">
        <v>6309216.67</v>
      </c>
      <c r="AN681" s="74" t="n">
        <v>5513018.0555</v>
      </c>
      <c r="AO681" s="74" t="n">
        <v>589448.1281</v>
      </c>
      <c r="AP681" s="74" t="n">
        <v>1130826.21780496</v>
      </c>
      <c r="AQ681" s="5" t="n">
        <f aca="false" ca="false" dt2D="false" dtr="false" t="normal">COUNTIF(AB681:AM681, "&gt;0")</f>
        <v>8</v>
      </c>
    </row>
    <row customHeight="true" ht="12.75" outlineLevel="0" r="682">
      <c r="A682" s="67" t="n">
        <f aca="false" ca="false" dt2D="false" dtr="false" t="normal">+A681+1</f>
        <v>668</v>
      </c>
      <c r="B682" s="67" t="n">
        <f aca="false" ca="false" dt2D="false" dtr="false" t="normal">+B681+1</f>
        <v>193</v>
      </c>
      <c r="C682" s="68" t="s">
        <v>233</v>
      </c>
      <c r="D682" s="67" t="s">
        <v>802</v>
      </c>
      <c r="E682" s="69" t="s">
        <v>126</v>
      </c>
      <c r="F682" s="70" t="s">
        <v>58</v>
      </c>
      <c r="G682" s="70" t="n">
        <v>5</v>
      </c>
      <c r="H682" s="70" t="n">
        <v>6</v>
      </c>
      <c r="I682" s="69" t="n">
        <v>5137.7</v>
      </c>
      <c r="J682" s="69" t="n">
        <v>5137.7</v>
      </c>
      <c r="K682" s="69" t="n">
        <v>0</v>
      </c>
      <c r="L682" s="71" t="n">
        <v>237</v>
      </c>
      <c r="M682" s="72" t="n">
        <v>82749337.51</v>
      </c>
      <c r="N682" s="72" t="n"/>
      <c r="O682" s="72" t="n">
        <v>2780066</v>
      </c>
      <c r="P682" s="72" t="n">
        <v>0</v>
      </c>
      <c r="Q682" s="72" t="n">
        <v>2538360.76</v>
      </c>
      <c r="R682" s="72" t="n">
        <v>21362556.6</v>
      </c>
      <c r="S682" s="72" t="n">
        <v>56068354.16</v>
      </c>
      <c r="T682" s="69" t="n">
        <v>14060.44</v>
      </c>
      <c r="U682" s="69" t="n">
        <v>16106.3</v>
      </c>
      <c r="V682" s="70" t="n">
        <v>2027</v>
      </c>
      <c r="W682" s="74" t="n">
        <v>1933088.32</v>
      </c>
      <c r="X682" s="74" t="n">
        <f aca="false" ca="false" dt2D="false" dtr="false" t="normal">+(J682*11.55+K682*23.1)*12*0.85</f>
        <v>605272.437</v>
      </c>
      <c r="Y682" s="74" t="n">
        <f aca="false" ca="false" dt2D="false" dtr="false" t="normal">+(J682*11.55+K682*23.1)*12*30</f>
        <v>21362556.6</v>
      </c>
      <c r="Z682" s="64" t="n"/>
      <c r="AA682" s="75" t="n">
        <f aca="false" ca="false" dt2D="false" dtr="false" t="normal">SUM(AB682:AP682)</f>
        <v>82749337.5124415</v>
      </c>
      <c r="AB682" s="74" t="n">
        <v>17476469.19</v>
      </c>
      <c r="AC682" s="74" t="n">
        <v>0</v>
      </c>
      <c r="AD682" s="74" t="n">
        <v>8245261.88</v>
      </c>
      <c r="AE682" s="74" t="n">
        <v>6210673.95</v>
      </c>
      <c r="AF682" s="74" t="n">
        <v>0</v>
      </c>
      <c r="AG682" s="74" t="n">
        <v>0</v>
      </c>
      <c r="AH682" s="74" t="n">
        <v>0</v>
      </c>
      <c r="AI682" s="74" t="n">
        <v>0</v>
      </c>
      <c r="AJ682" s="74" t="n">
        <v>0</v>
      </c>
      <c r="AK682" s="74" t="n">
        <v>0</v>
      </c>
      <c r="AL682" s="74" t="n">
        <v>21893232.24</v>
      </c>
      <c r="AM682" s="74" t="n">
        <v>18412676.05</v>
      </c>
      <c r="AN682" s="74" t="n">
        <v>8103825.2223</v>
      </c>
      <c r="AO682" s="74" t="n">
        <v>827493.3752</v>
      </c>
      <c r="AP682" s="74" t="n">
        <v>1579705.6049415</v>
      </c>
      <c r="AQ682" s="5" t="n">
        <f aca="false" ca="false" dt2D="false" dtr="false" t="normal">COUNTIF(AB682:AM682, "&gt;0")</f>
        <v>5</v>
      </c>
    </row>
    <row customHeight="true" ht="12.75" outlineLevel="0" r="683">
      <c r="A683" s="67" t="n">
        <f aca="false" ca="false" dt2D="false" dtr="false" t="normal">+A682+1</f>
        <v>669</v>
      </c>
      <c r="B683" s="67" t="n">
        <f aca="false" ca="false" dt2D="false" dtr="false" t="normal">+B682+1</f>
        <v>194</v>
      </c>
      <c r="C683" s="68" t="s">
        <v>233</v>
      </c>
      <c r="D683" s="67" t="s">
        <v>803</v>
      </c>
      <c r="E683" s="69" t="s">
        <v>139</v>
      </c>
      <c r="F683" s="70" t="s">
        <v>58</v>
      </c>
      <c r="G683" s="70" t="n">
        <v>4</v>
      </c>
      <c r="H683" s="70" t="n">
        <v>6</v>
      </c>
      <c r="I683" s="69" t="n">
        <v>4514.6</v>
      </c>
      <c r="J683" s="69" t="n">
        <v>4312.1</v>
      </c>
      <c r="K683" s="69" t="n">
        <v>202.5</v>
      </c>
      <c r="L683" s="71" t="n">
        <v>191</v>
      </c>
      <c r="M683" s="72" t="n">
        <v>28573083.98</v>
      </c>
      <c r="N683" s="72" t="n"/>
      <c r="O683" s="72" t="n">
        <v>1321708.43</v>
      </c>
      <c r="P683" s="72" t="n">
        <v>0</v>
      </c>
      <c r="Q683" s="72" t="n">
        <v>555721.55</v>
      </c>
      <c r="R683" s="72" t="n">
        <v>1893102.16</v>
      </c>
      <c r="S683" s="72" t="n">
        <v>24802551.85</v>
      </c>
      <c r="T683" s="69" t="n">
        <v>5470.13</v>
      </c>
      <c r="U683" s="69" t="n">
        <v>6329.04</v>
      </c>
      <c r="V683" s="70" t="n">
        <v>2027</v>
      </c>
      <c r="W683" s="77" t="n"/>
      <c r="X683" s="74" t="n">
        <f aca="false" ca="false" dt2D="false" dtr="false" t="normal">+(J683*11.55+K683*23.1)*12*0.85</f>
        <v>555721.551</v>
      </c>
      <c r="Y683" s="77" t="e">
        <f aca="false" ca="false" dt2D="false" dtr="false" t="normal">+(J683*11.55+K683*23.1)*12*30-'[9]Приложение №1'!$S$473-'[7]Приложение №1'!$S$792-'[6]Приложение №1'!$S$555</f>
        <v>#REF!</v>
      </c>
      <c r="Z683" s="64" t="n"/>
      <c r="AA683" s="74" t="n">
        <f aca="false" ca="false" dt2D="false" dtr="false" t="normal">SUM(AB683:AP683)</f>
        <v>28573083.97897108</v>
      </c>
      <c r="AB683" s="74" t="n">
        <v>0</v>
      </c>
      <c r="AC683" s="74" t="n">
        <v>0</v>
      </c>
      <c r="AD683" s="74" t="n">
        <v>0</v>
      </c>
      <c r="AE683" s="74" t="n">
        <v>5457443.72</v>
      </c>
      <c r="AF683" s="74" t="n">
        <v>0</v>
      </c>
      <c r="AG683" s="74" t="n">
        <v>0</v>
      </c>
      <c r="AH683" s="74" t="n">
        <v>0</v>
      </c>
      <c r="AI683" s="74" t="n">
        <v>0</v>
      </c>
      <c r="AJ683" s="74" t="n">
        <v>0</v>
      </c>
      <c r="AK683" s="74" t="n">
        <v>0</v>
      </c>
      <c r="AL683" s="74" t="n">
        <v>19238022.12</v>
      </c>
      <c r="AM683" s="74" t="n">
        <v>0</v>
      </c>
      <c r="AN683" s="74" t="n">
        <v>3051847.478</v>
      </c>
      <c r="AO683" s="74" t="n">
        <v>285730.8398</v>
      </c>
      <c r="AP683" s="74" t="n">
        <v>540039.82117108</v>
      </c>
      <c r="AQ683" s="5" t="n">
        <f aca="false" ca="false" dt2D="false" dtr="false" t="normal">COUNTIF(AB683:AM683, "&gt;0")</f>
        <v>2</v>
      </c>
    </row>
    <row customHeight="true" ht="12.75" outlineLevel="0" r="684">
      <c r="A684" s="67" t="n">
        <f aca="false" ca="false" dt2D="false" dtr="false" t="normal">+A683+1</f>
        <v>670</v>
      </c>
      <c r="B684" s="67" t="n">
        <f aca="false" ca="false" dt2D="false" dtr="false" t="normal">+B683+1</f>
        <v>195</v>
      </c>
      <c r="C684" s="68" t="s">
        <v>233</v>
      </c>
      <c r="D684" s="67" t="s">
        <v>804</v>
      </c>
      <c r="E684" s="69" t="s">
        <v>199</v>
      </c>
      <c r="F684" s="70" t="s">
        <v>58</v>
      </c>
      <c r="G684" s="70" t="n">
        <v>4</v>
      </c>
      <c r="H684" s="70" t="n">
        <v>6</v>
      </c>
      <c r="I684" s="69" t="n">
        <v>4108</v>
      </c>
      <c r="J684" s="69" t="n">
        <v>4072.9</v>
      </c>
      <c r="K684" s="69" t="n">
        <v>35.0999999999999</v>
      </c>
      <c r="L684" s="71" t="n">
        <v>161</v>
      </c>
      <c r="M684" s="72" t="n">
        <v>66851907.73</v>
      </c>
      <c r="N684" s="72" t="n"/>
      <c r="O684" s="72" t="n">
        <v>3130687.48</v>
      </c>
      <c r="P684" s="72" t="n">
        <v>0</v>
      </c>
      <c r="Q684" s="72" t="n">
        <v>488098.61</v>
      </c>
      <c r="R684" s="72" t="n">
        <v>0</v>
      </c>
      <c r="S684" s="72" t="n">
        <v>63233121.64</v>
      </c>
      <c r="T684" s="69" t="n">
        <v>14244.65</v>
      </c>
      <c r="U684" s="69" t="n">
        <v>16273.59</v>
      </c>
      <c r="V684" s="70" t="n">
        <v>2027</v>
      </c>
      <c r="W684" s="77" t="n"/>
      <c r="X684" s="74" t="n">
        <f aca="false" ca="false" dt2D="false" dtr="false" t="normal">+(J684*11.55+K684*23.1)*12*0.85</f>
        <v>488098.61100000003</v>
      </c>
      <c r="Y684" s="77" t="e">
        <f aca="false" ca="false" dt2D="false" dtr="false" t="normal">+(J684*11.55+K684*23.1)*12*30-'[9]Приложение №1'!$S$62-'[7]Приложение №1'!$S$786-'[6]Приложение №1'!$S$559</f>
        <v>#REF!</v>
      </c>
      <c r="Z684" s="64" t="n"/>
      <c r="AA684" s="75" t="n">
        <f aca="false" ca="false" dt2D="false" dtr="false" t="normal">SUM(AB684:AP684)</f>
        <v>66851907.72535608</v>
      </c>
      <c r="AB684" s="74" t="n">
        <v>0</v>
      </c>
      <c r="AC684" s="74" t="n">
        <v>0</v>
      </c>
      <c r="AD684" s="74" t="n">
        <v>0</v>
      </c>
      <c r="AE684" s="74" t="n">
        <v>0</v>
      </c>
      <c r="AF684" s="74" t="n">
        <v>0</v>
      </c>
      <c r="AG684" s="74" t="n">
        <v>0</v>
      </c>
      <c r="AH684" s="74" t="n">
        <v>0</v>
      </c>
      <c r="AI684" s="74" t="n">
        <v>0</v>
      </c>
      <c r="AJ684" s="74" t="n">
        <v>26289258.15</v>
      </c>
      <c r="AK684" s="74" t="n">
        <v>0</v>
      </c>
      <c r="AL684" s="74" t="n">
        <v>17505381.4</v>
      </c>
      <c r="AM684" s="74" t="n">
        <v>14722399.76</v>
      </c>
      <c r="AN684" s="74" t="n">
        <v>6386700.2056</v>
      </c>
      <c r="AO684" s="74" t="n">
        <v>668519.0772</v>
      </c>
      <c r="AP684" s="74" t="n">
        <v>1279649.13255608</v>
      </c>
      <c r="AQ684" s="5" t="n">
        <f aca="false" ca="false" dt2D="false" dtr="false" t="normal">COUNTIF(AB684:AM684, "&gt;0")</f>
        <v>3</v>
      </c>
    </row>
    <row customHeight="true" ht="12.75" outlineLevel="0" r="685">
      <c r="A685" s="67" t="n">
        <f aca="false" ca="false" dt2D="false" dtr="false" t="normal">+A684+1</f>
        <v>671</v>
      </c>
      <c r="B685" s="67" t="n">
        <f aca="false" ca="false" dt2D="false" dtr="false" t="normal">+B684+1</f>
        <v>196</v>
      </c>
      <c r="C685" s="68" t="s">
        <v>233</v>
      </c>
      <c r="D685" s="67" t="s">
        <v>805</v>
      </c>
      <c r="E685" s="69" t="s">
        <v>68</v>
      </c>
      <c r="F685" s="70" t="s">
        <v>58</v>
      </c>
      <c r="G685" s="70" t="n">
        <v>9</v>
      </c>
      <c r="H685" s="70" t="n">
        <v>4</v>
      </c>
      <c r="I685" s="69" t="n">
        <v>8186.5</v>
      </c>
      <c r="J685" s="69" t="n">
        <v>8138.5</v>
      </c>
      <c r="K685" s="69" t="n">
        <v>48</v>
      </c>
      <c r="L685" s="71" t="n">
        <v>380</v>
      </c>
      <c r="M685" s="72" t="n">
        <v>38872449.15</v>
      </c>
      <c r="N685" s="72" t="n"/>
      <c r="O685" s="72" t="n">
        <v>1773080.02</v>
      </c>
      <c r="P685" s="72" t="n">
        <v>0</v>
      </c>
      <c r="Q685" s="72" t="n">
        <v>1286984.34</v>
      </c>
      <c r="R685" s="72" t="n">
        <v>20733556.63</v>
      </c>
      <c r="S685" s="72" t="n">
        <v>15078828.16</v>
      </c>
      <c r="T685" s="69" t="n">
        <v>4099.44</v>
      </c>
      <c r="U685" s="69" t="n">
        <v>4748.36</v>
      </c>
      <c r="V685" s="70" t="n">
        <v>2027</v>
      </c>
      <c r="W685" s="77" t="n"/>
      <c r="X685" s="74" t="n">
        <f aca="false" ca="false" dt2D="false" dtr="false" t="normal">+(J685*15.35+K685*26.02)*12*0.85</f>
        <v>1286984.337</v>
      </c>
      <c r="Y685" s="77" t="e">
        <f aca="false" ca="false" dt2D="false" dtr="false" t="normal">+(J685*15.35+K685*26.02)*12*30-'[9]Приложение №1'!$S$469-'[7]Приложение №1'!$S$794</f>
        <v>#REF!</v>
      </c>
      <c r="Z685" s="64" t="n"/>
      <c r="AA685" s="74" t="n">
        <f aca="false" ca="false" dt2D="false" dtr="false" t="normal">SUM(AB685:AP685)</f>
        <v>38872449.14814358</v>
      </c>
      <c r="AB685" s="74" t="n">
        <v>0</v>
      </c>
      <c r="AC685" s="74" t="n">
        <v>0</v>
      </c>
      <c r="AD685" s="74" t="n">
        <v>0</v>
      </c>
      <c r="AE685" s="74" t="n">
        <v>8485868.4</v>
      </c>
      <c r="AF685" s="74" t="n">
        <v>0</v>
      </c>
      <c r="AG685" s="74" t="n">
        <v>0</v>
      </c>
      <c r="AH685" s="74" t="n">
        <v>0</v>
      </c>
      <c r="AI685" s="74" t="n">
        <v>0</v>
      </c>
      <c r="AJ685" s="74" t="n">
        <v>0</v>
      </c>
      <c r="AK685" s="74" t="n">
        <v>0</v>
      </c>
      <c r="AL685" s="74" t="n">
        <v>0</v>
      </c>
      <c r="AM685" s="74" t="n">
        <v>25074228.01</v>
      </c>
      <c r="AN685" s="74" t="n">
        <v>4189736.9088</v>
      </c>
      <c r="AO685" s="74" t="n">
        <v>388724.4915</v>
      </c>
      <c r="AP685" s="74" t="n">
        <v>733891.33784358</v>
      </c>
      <c r="AQ685" s="5" t="n">
        <f aca="false" ca="false" dt2D="false" dtr="false" t="normal">COUNTIF(AB685:AM685, "&gt;0")</f>
        <v>2</v>
      </c>
    </row>
    <row customHeight="true" ht="12.75" outlineLevel="0" r="686">
      <c r="A686" s="67" t="n">
        <f aca="false" ca="false" dt2D="false" dtr="false" t="normal">+A685+1</f>
        <v>672</v>
      </c>
      <c r="B686" s="67" t="n">
        <f aca="false" ca="false" dt2D="false" dtr="false" t="normal">+B685+1</f>
        <v>197</v>
      </c>
      <c r="C686" s="68" t="s">
        <v>233</v>
      </c>
      <c r="D686" s="67" t="s">
        <v>806</v>
      </c>
      <c r="E686" s="69" t="s">
        <v>143</v>
      </c>
      <c r="F686" s="70" t="s">
        <v>58</v>
      </c>
      <c r="G686" s="70" t="n">
        <v>5</v>
      </c>
      <c r="H686" s="70" t="n">
        <v>6</v>
      </c>
      <c r="I686" s="69" t="n">
        <v>5082.1</v>
      </c>
      <c r="J686" s="69" t="n">
        <v>5003.4</v>
      </c>
      <c r="K686" s="69" t="n">
        <v>78.7000000000007</v>
      </c>
      <c r="L686" s="71" t="n">
        <v>210</v>
      </c>
      <c r="M686" s="72" t="n">
        <v>44277542.15</v>
      </c>
      <c r="N686" s="72" t="n"/>
      <c r="O686" s="72" t="n">
        <v>2060094.35</v>
      </c>
      <c r="P686" s="72" t="n">
        <v>0</v>
      </c>
      <c r="Q686" s="72" t="n">
        <v>607993.85</v>
      </c>
      <c r="R686" s="72" t="n">
        <v>11968233.57</v>
      </c>
      <c r="S686" s="72" t="n">
        <v>29641220.38</v>
      </c>
      <c r="T686" s="69" t="n">
        <v>7662.9</v>
      </c>
      <c r="U686" s="69" t="n">
        <v>8712.45</v>
      </c>
      <c r="V686" s="70" t="n">
        <v>2027</v>
      </c>
      <c r="W686" s="77" t="n"/>
      <c r="X686" s="74" t="n">
        <f aca="false" ca="false" dt2D="false" dtr="false" t="normal">+(J686*11.55+K686*23.1)*12*0.85</f>
        <v>607993.8480000001</v>
      </c>
      <c r="Y686" s="77" t="e">
        <f aca="false" ca="false" dt2D="false" dtr="false" t="normal">+(J686*11.55+K686*23.1)*12*30-'[9]Приложение №1'!$S$475-'[6]Приложение №1'!$S$561</f>
        <v>#REF!</v>
      </c>
      <c r="Z686" s="64" t="n"/>
      <c r="AA686" s="74" t="n">
        <f aca="false" ca="false" dt2D="false" dtr="false" t="normal">SUM(AB686:AP686)</f>
        <v>44277542.14717522</v>
      </c>
      <c r="AB686" s="74" t="n">
        <v>17287339.48</v>
      </c>
      <c r="AC686" s="74" t="n">
        <v>0</v>
      </c>
      <c r="AD686" s="74" t="n">
        <v>0</v>
      </c>
      <c r="AE686" s="74" t="n">
        <v>0</v>
      </c>
      <c r="AF686" s="74" t="n">
        <v>0</v>
      </c>
      <c r="AG686" s="74" t="n">
        <v>0</v>
      </c>
      <c r="AH686" s="74" t="n">
        <v>0</v>
      </c>
      <c r="AI686" s="74" t="n">
        <v>0</v>
      </c>
      <c r="AJ686" s="74" t="n">
        <v>0</v>
      </c>
      <c r="AK686" s="74" t="n">
        <v>0</v>
      </c>
      <c r="AL686" s="74" t="n">
        <v>21656304.49</v>
      </c>
      <c r="AM686" s="74" t="n">
        <v>0</v>
      </c>
      <c r="AN686" s="74" t="n">
        <v>4039504.1362</v>
      </c>
      <c r="AO686" s="74" t="n">
        <v>442775.4215</v>
      </c>
      <c r="AP686" s="74" t="n">
        <v>851618.61947522</v>
      </c>
      <c r="AQ686" s="5" t="n">
        <f aca="false" ca="false" dt2D="false" dtr="false" t="normal">COUNTIF(AB686:AM686, "&gt;0")</f>
        <v>2</v>
      </c>
    </row>
    <row customHeight="true" ht="12.75" outlineLevel="0" r="687">
      <c r="A687" s="67" t="n">
        <f aca="false" ca="false" dt2D="false" dtr="false" t="normal">+A686+1</f>
        <v>673</v>
      </c>
      <c r="B687" s="67" t="n">
        <f aca="false" ca="false" dt2D="false" dtr="false" t="normal">+B686+1</f>
        <v>198</v>
      </c>
      <c r="C687" s="68" t="s">
        <v>233</v>
      </c>
      <c r="D687" s="67" t="s">
        <v>807</v>
      </c>
      <c r="E687" s="69" t="s">
        <v>95</v>
      </c>
      <c r="F687" s="70" t="s">
        <v>58</v>
      </c>
      <c r="G687" s="70" t="n">
        <v>9</v>
      </c>
      <c r="H687" s="70" t="n">
        <v>1</v>
      </c>
      <c r="I687" s="69" t="n">
        <v>4302.35</v>
      </c>
      <c r="J687" s="69" t="n">
        <v>4298.95</v>
      </c>
      <c r="K687" s="69" t="n">
        <v>3.40000000000055</v>
      </c>
      <c r="L687" s="71" t="n">
        <v>225</v>
      </c>
      <c r="M687" s="72" t="n">
        <v>98315925.44</v>
      </c>
      <c r="N687" s="72" t="n"/>
      <c r="O687" s="72" t="n">
        <v>3426905.41</v>
      </c>
      <c r="P687" s="72" t="n">
        <v>0</v>
      </c>
      <c r="Q687" s="72" t="n">
        <v>1989906.63</v>
      </c>
      <c r="R687" s="72" t="n">
        <v>23787846.18</v>
      </c>
      <c r="S687" s="72" t="n">
        <v>69111267.23</v>
      </c>
      <c r="T687" s="69" t="n">
        <v>19927.04</v>
      </c>
      <c r="U687" s="69" t="n">
        <v>22851.68</v>
      </c>
      <c r="V687" s="70" t="n">
        <v>2027</v>
      </c>
      <c r="W687" s="74" t="n">
        <v>1315917.65</v>
      </c>
      <c r="X687" s="74" t="n">
        <f aca="false" ca="false" dt2D="false" dtr="false" t="normal">+(J687*15.35+K687*26.02)*12*0.85</f>
        <v>673988.9751</v>
      </c>
      <c r="Y687" s="74" t="n">
        <f aca="false" ca="false" dt2D="false" dtr="false" t="normal">+(J687*15.35+K687*26.02)*12*30</f>
        <v>23787846.18</v>
      </c>
      <c r="Z687" s="64" t="n"/>
      <c r="AA687" s="74" t="n">
        <f aca="false" ca="false" dt2D="false" dtr="false" t="normal">SUM(AB687:AP687)</f>
        <v>98315925.44066021</v>
      </c>
      <c r="AB687" s="74" t="n">
        <v>11831874.14</v>
      </c>
      <c r="AC687" s="74" t="n">
        <v>0</v>
      </c>
      <c r="AD687" s="74" t="n">
        <v>6155066.85</v>
      </c>
      <c r="AE687" s="74" t="n">
        <v>4459680.68</v>
      </c>
      <c r="AF687" s="74" t="n">
        <v>0</v>
      </c>
      <c r="AG687" s="74" t="n">
        <v>0</v>
      </c>
      <c r="AH687" s="74" t="n">
        <v>0</v>
      </c>
      <c r="AI687" s="74" t="n">
        <v>0</v>
      </c>
      <c r="AJ687" s="74" t="n">
        <v>0</v>
      </c>
      <c r="AK687" s="74" t="n">
        <v>0</v>
      </c>
      <c r="AL687" s="74" t="n">
        <v>50108936.58</v>
      </c>
      <c r="AM687" s="74" t="n">
        <v>13177561.21</v>
      </c>
      <c r="AN687" s="74" t="n">
        <v>9724837.0426</v>
      </c>
      <c r="AO687" s="74" t="n">
        <v>983159.2544</v>
      </c>
      <c r="AP687" s="74" t="n">
        <v>1874809.6836602</v>
      </c>
      <c r="AQ687" s="5" t="n">
        <f aca="false" ca="false" dt2D="false" dtr="false" t="normal">COUNTIF(AB687:AM687, "&gt;0")</f>
        <v>5</v>
      </c>
    </row>
    <row customHeight="true" ht="12.75" outlineLevel="0" r="688">
      <c r="A688" s="67" t="n">
        <f aca="false" ca="false" dt2D="false" dtr="false" t="normal">+A687+1</f>
        <v>674</v>
      </c>
      <c r="B688" s="67" t="n">
        <f aca="false" ca="false" dt2D="false" dtr="false" t="normal">+B687+1</f>
        <v>199</v>
      </c>
      <c r="C688" s="68" t="s">
        <v>233</v>
      </c>
      <c r="D688" s="67" t="s">
        <v>808</v>
      </c>
      <c r="E688" s="69" t="s">
        <v>76</v>
      </c>
      <c r="F688" s="70" t="s">
        <v>58</v>
      </c>
      <c r="G688" s="70" t="n">
        <v>9</v>
      </c>
      <c r="H688" s="70" t="n">
        <v>1</v>
      </c>
      <c r="I688" s="69" t="n">
        <v>2277.4</v>
      </c>
      <c r="J688" s="69" t="n">
        <v>2020.55</v>
      </c>
      <c r="K688" s="69" t="n">
        <v>0</v>
      </c>
      <c r="L688" s="71" t="n">
        <v>98</v>
      </c>
      <c r="M688" s="72" t="n">
        <v>6239801.89</v>
      </c>
      <c r="N688" s="72" t="n"/>
      <c r="O688" s="72" t="n">
        <v>0</v>
      </c>
      <c r="P688" s="72" t="n">
        <v>0</v>
      </c>
      <c r="Q688" s="72" t="n">
        <v>1899121.16</v>
      </c>
      <c r="R688" s="72" t="n">
        <v>4340680.73</v>
      </c>
      <c r="S688" s="72" t="n">
        <v>0</v>
      </c>
      <c r="T688" s="69" t="n">
        <v>2750.1</v>
      </c>
      <c r="U688" s="69" t="n">
        <v>3088.17</v>
      </c>
      <c r="V688" s="70" t="n">
        <v>2027</v>
      </c>
      <c r="W688" s="74" t="n">
        <v>1582763.65</v>
      </c>
      <c r="X688" s="74" t="n">
        <f aca="false" ca="false" dt2D="false" dtr="false" t="normal">+(J688*15.35+K688*26.02)*12*0.85</f>
        <v>316357.51349999994</v>
      </c>
      <c r="Y688" s="74" t="n">
        <f aca="false" ca="false" dt2D="false" dtr="false" t="normal">+(J688*15.35+K688*26.02)*12*30</f>
        <v>11165559.299999999</v>
      </c>
      <c r="Z688" s="64" t="n"/>
      <c r="AA688" s="74" t="n">
        <f aca="false" ca="false" dt2D="false" dtr="false" t="normal">SUM(AB688:AP688)</f>
        <v>6239801.89210586</v>
      </c>
      <c r="AB688" s="74" t="n">
        <v>5556705.82</v>
      </c>
      <c r="AC688" s="74" t="n">
        <v>0</v>
      </c>
      <c r="AD688" s="74" t="n">
        <v>0</v>
      </c>
      <c r="AE688" s="74" t="n">
        <v>0</v>
      </c>
      <c r="AF688" s="74" t="n">
        <v>0</v>
      </c>
      <c r="AG688" s="74" t="n">
        <v>0</v>
      </c>
      <c r="AH688" s="74" t="n">
        <v>0</v>
      </c>
      <c r="AI688" s="74" t="n">
        <v>0</v>
      </c>
      <c r="AJ688" s="74" t="n">
        <v>0</v>
      </c>
      <c r="AK688" s="74" t="n">
        <v>0</v>
      </c>
      <c r="AL688" s="74" t="n">
        <v>0</v>
      </c>
      <c r="AM688" s="74" t="n">
        <v>0</v>
      </c>
      <c r="AN688" s="74" t="n">
        <v>499184.1512</v>
      </c>
      <c r="AO688" s="74" t="n">
        <v>62398.0189</v>
      </c>
      <c r="AP688" s="74" t="n">
        <v>121513.90200586</v>
      </c>
      <c r="AQ688" s="5" t="n">
        <f aca="false" ca="false" dt2D="false" dtr="false" t="normal">COUNTIF(AB688:AM688, "&gt;0")</f>
        <v>1</v>
      </c>
    </row>
    <row customHeight="true" ht="12.75" outlineLevel="0" r="689">
      <c r="A689" s="67" t="n">
        <f aca="false" ca="false" dt2D="false" dtr="false" t="normal">+A688+1</f>
        <v>675</v>
      </c>
      <c r="B689" s="67" t="n">
        <f aca="false" ca="false" dt2D="false" dtr="false" t="normal">+B688+1</f>
        <v>200</v>
      </c>
      <c r="C689" s="68" t="s">
        <v>233</v>
      </c>
      <c r="D689" s="67" t="s">
        <v>809</v>
      </c>
      <c r="E689" s="69" t="s">
        <v>76</v>
      </c>
      <c r="F689" s="70" t="s">
        <v>58</v>
      </c>
      <c r="G689" s="70" t="n">
        <v>9</v>
      </c>
      <c r="H689" s="70" t="n">
        <v>1</v>
      </c>
      <c r="I689" s="69" t="n">
        <v>2197.2</v>
      </c>
      <c r="J689" s="69" t="n">
        <v>1934.5</v>
      </c>
      <c r="K689" s="69" t="n">
        <v>60.3</v>
      </c>
      <c r="L689" s="71" t="n">
        <v>70</v>
      </c>
      <c r="M689" s="72" t="n">
        <v>6160281.52</v>
      </c>
      <c r="N689" s="72" t="n"/>
      <c r="O689" s="72" t="n">
        <v>0</v>
      </c>
      <c r="P689" s="72" t="n">
        <v>0</v>
      </c>
      <c r="Q689" s="72" t="n">
        <v>1817908.75</v>
      </c>
      <c r="R689" s="72" t="n">
        <v>4342372.77</v>
      </c>
      <c r="S689" s="72" t="n">
        <v>0</v>
      </c>
      <c r="T689" s="69" t="n">
        <v>2750.1</v>
      </c>
      <c r="U689" s="69" t="n">
        <v>3088.17</v>
      </c>
      <c r="V689" s="70" t="n">
        <v>2027</v>
      </c>
      <c r="W689" s="74" t="n">
        <v>1499020.22</v>
      </c>
      <c r="X689" s="74" t="n">
        <f aca="false" ca="false" dt2D="false" dtr="false" t="normal">+(J689*15.35+K689*26.02)*12*0.85</f>
        <v>318888.5262</v>
      </c>
      <c r="Y689" s="74" t="n">
        <f aca="false" ca="false" dt2D="false" dtr="false" t="normal">+(J689*15.35+K689*26.02)*12*30</f>
        <v>11254889.16</v>
      </c>
      <c r="Z689" s="64" t="n"/>
      <c r="AA689" s="74" t="n">
        <f aca="false" ca="false" dt2D="false" dtr="false" t="normal">SUM(AB689:AP689)</f>
        <v>6160281.51912048</v>
      </c>
      <c r="AB689" s="74" t="n">
        <v>5485890.86</v>
      </c>
      <c r="AC689" s="74" t="n">
        <v>0</v>
      </c>
      <c r="AD689" s="74" t="n">
        <v>0</v>
      </c>
      <c r="AE689" s="74" t="n">
        <v>0</v>
      </c>
      <c r="AF689" s="74" t="n">
        <v>0</v>
      </c>
      <c r="AG689" s="74" t="n">
        <v>0</v>
      </c>
      <c r="AH689" s="74" t="n">
        <v>0</v>
      </c>
      <c r="AI689" s="74" t="n">
        <v>0</v>
      </c>
      <c r="AJ689" s="74" t="n">
        <v>0</v>
      </c>
      <c r="AK689" s="74" t="n">
        <v>0</v>
      </c>
      <c r="AL689" s="74" t="n">
        <v>0</v>
      </c>
      <c r="AM689" s="74" t="n">
        <v>0</v>
      </c>
      <c r="AN689" s="74" t="n">
        <v>492822.5216</v>
      </c>
      <c r="AO689" s="74" t="n">
        <v>61602.8152</v>
      </c>
      <c r="AP689" s="74" t="n">
        <v>119965.32232048</v>
      </c>
      <c r="AQ689" s="5" t="n">
        <f aca="false" ca="false" dt2D="false" dtr="false" t="normal">COUNTIF(AB689:AM689, "&gt;0")</f>
        <v>1</v>
      </c>
    </row>
    <row customHeight="true" ht="12.75" outlineLevel="0" r="690">
      <c r="A690" s="67" t="n">
        <f aca="false" ca="false" dt2D="false" dtr="false" t="normal">+A689+1</f>
        <v>676</v>
      </c>
      <c r="B690" s="67" t="n">
        <f aca="false" ca="false" dt2D="false" dtr="false" t="normal">+B689+1</f>
        <v>201</v>
      </c>
      <c r="C690" s="68" t="s">
        <v>233</v>
      </c>
      <c r="D690" s="67" t="s">
        <v>810</v>
      </c>
      <c r="E690" s="69" t="s">
        <v>107</v>
      </c>
      <c r="F690" s="70" t="s">
        <v>58</v>
      </c>
      <c r="G690" s="70" t="n">
        <v>9</v>
      </c>
      <c r="H690" s="70" t="n">
        <v>1</v>
      </c>
      <c r="I690" s="69" t="n">
        <v>2001.1</v>
      </c>
      <c r="J690" s="69" t="n">
        <v>1828.7</v>
      </c>
      <c r="K690" s="69" t="n">
        <v>172.4</v>
      </c>
      <c r="L690" s="71" t="n">
        <v>79</v>
      </c>
      <c r="M690" s="72" t="n">
        <v>53113096.16</v>
      </c>
      <c r="N690" s="72" t="n"/>
      <c r="O690" s="72" t="n">
        <v>2489924.61</v>
      </c>
      <c r="P690" s="72" t="n">
        <v>0</v>
      </c>
      <c r="Q690" s="72" t="n">
        <v>332075.21</v>
      </c>
      <c r="R690" s="72" t="n">
        <v>11720301.48</v>
      </c>
      <c r="S690" s="72" t="n">
        <v>38570794.86</v>
      </c>
      <c r="T690" s="69" t="n">
        <v>23156.01</v>
      </c>
      <c r="U690" s="69" t="n">
        <v>26541.95</v>
      </c>
      <c r="V690" s="70" t="n">
        <v>2027</v>
      </c>
      <c r="W690" s="77" t="n"/>
      <c r="X690" s="74" t="n">
        <f aca="false" ca="false" dt2D="false" dtr="false" t="normal">+(J690*15.35+K690*26.02)*12*0.85</f>
        <v>332075.20859999995</v>
      </c>
      <c r="Y690" s="77" t="n">
        <f aca="false" ca="false" dt2D="false" dtr="false" t="normal">+(J690*15.35+K690*26.02)*12*30</f>
        <v>11720301.479999999</v>
      </c>
      <c r="Z690" s="64" t="n"/>
      <c r="AA690" s="75" t="n">
        <f aca="false" ca="false" dt2D="false" dtr="false" t="normal">SUM(AB690:AP690)</f>
        <v>53113096.157133356</v>
      </c>
      <c r="AB690" s="74" t="n">
        <v>5503216.46</v>
      </c>
      <c r="AC690" s="74" t="n">
        <v>3776877.88</v>
      </c>
      <c r="AD690" s="74" t="n">
        <v>2862831.77</v>
      </c>
      <c r="AE690" s="74" t="n">
        <v>2074277.32</v>
      </c>
      <c r="AF690" s="74" t="n">
        <v>0</v>
      </c>
      <c r="AG690" s="74" t="n">
        <v>0</v>
      </c>
      <c r="AH690" s="74" t="n">
        <v>0</v>
      </c>
      <c r="AI690" s="74" t="n">
        <v>0</v>
      </c>
      <c r="AJ690" s="74" t="n">
        <v>2684597.28</v>
      </c>
      <c r="AK690" s="74" t="n">
        <v>0</v>
      </c>
      <c r="AL690" s="74" t="n">
        <v>23306563.39</v>
      </c>
      <c r="AM690" s="74" t="n">
        <v>6129119.61</v>
      </c>
      <c r="AN690" s="74" t="n">
        <v>5231174.566</v>
      </c>
      <c r="AO690" s="74" t="n">
        <v>531130.9616</v>
      </c>
      <c r="AP690" s="74" t="n">
        <v>1013306.91953336</v>
      </c>
      <c r="AQ690" s="5" t="n">
        <f aca="false" ca="false" dt2D="false" dtr="false" t="normal">COUNTIF(AB690:AM690, "&gt;0")</f>
        <v>7</v>
      </c>
    </row>
    <row customHeight="true" ht="12.75" outlineLevel="0" r="691">
      <c r="A691" s="67" t="n">
        <f aca="false" ca="false" dt2D="false" dtr="false" t="normal">+A690+1</f>
        <v>677</v>
      </c>
      <c r="B691" s="67" t="n">
        <f aca="false" ca="false" dt2D="false" dtr="false" t="normal">+B690+1</f>
        <v>202</v>
      </c>
      <c r="C691" s="68" t="s">
        <v>233</v>
      </c>
      <c r="D691" s="67" t="s">
        <v>811</v>
      </c>
      <c r="E691" s="69" t="s">
        <v>72</v>
      </c>
      <c r="F691" s="70" t="s">
        <v>58</v>
      </c>
      <c r="G691" s="70" t="n">
        <v>9</v>
      </c>
      <c r="H691" s="70" t="n">
        <v>1</v>
      </c>
      <c r="I691" s="69" t="n">
        <v>2282.58</v>
      </c>
      <c r="J691" s="69" t="n">
        <v>1973.3</v>
      </c>
      <c r="K691" s="69" t="n">
        <v>54.5</v>
      </c>
      <c r="L691" s="71" t="n">
        <v>71</v>
      </c>
      <c r="M691" s="72" t="n">
        <v>6262191.13</v>
      </c>
      <c r="N691" s="72" t="n"/>
      <c r="O691" s="72" t="n">
        <v>0</v>
      </c>
      <c r="P691" s="72" t="n">
        <v>0</v>
      </c>
      <c r="Q691" s="72" t="n">
        <v>1620665.1</v>
      </c>
      <c r="R691" s="72" t="n">
        <v>4641526.03</v>
      </c>
      <c r="S691" s="72" t="n">
        <v>0</v>
      </c>
      <c r="T691" s="69" t="n">
        <v>2750.1</v>
      </c>
      <c r="U691" s="69" t="n">
        <v>3088.17</v>
      </c>
      <c r="V691" s="70" t="n">
        <v>2027</v>
      </c>
      <c r="W691" s="74" t="n">
        <v>1297241</v>
      </c>
      <c r="X691" s="74" t="n">
        <f aca="false" ca="false" dt2D="false" dtr="false" t="normal">+(J691*15.35+K691*26.02)*12*0.85</f>
        <v>323424.099</v>
      </c>
      <c r="Y691" s="74" t="n">
        <f aca="false" ca="false" dt2D="false" dtr="false" t="normal">+(J691*15.35+K691*26.02)*12*30</f>
        <v>11414968.2</v>
      </c>
      <c r="Z691" s="64" t="n"/>
      <c r="AA691" s="74" t="n">
        <f aca="false" ca="false" dt2D="false" dtr="false" t="normal">SUM(AB691:AP691)</f>
        <v>6262191.13176562</v>
      </c>
      <c r="AB691" s="74" t="n">
        <v>5576644.02</v>
      </c>
      <c r="AC691" s="74" t="n">
        <v>0</v>
      </c>
      <c r="AD691" s="74" t="n">
        <v>0</v>
      </c>
      <c r="AE691" s="74" t="n">
        <v>0</v>
      </c>
      <c r="AF691" s="74" t="n">
        <v>0</v>
      </c>
      <c r="AG691" s="74" t="n">
        <v>0</v>
      </c>
      <c r="AH691" s="74" t="n">
        <v>0</v>
      </c>
      <c r="AI691" s="74" t="n">
        <v>0</v>
      </c>
      <c r="AJ691" s="74" t="n">
        <v>0</v>
      </c>
      <c r="AK691" s="74" t="n">
        <v>0</v>
      </c>
      <c r="AL691" s="74" t="n">
        <v>0</v>
      </c>
      <c r="AM691" s="74" t="n">
        <v>0</v>
      </c>
      <c r="AN691" s="74" t="n">
        <v>500975.2904</v>
      </c>
      <c r="AO691" s="74" t="n">
        <v>62621.9113</v>
      </c>
      <c r="AP691" s="74" t="n">
        <v>121949.91006562</v>
      </c>
      <c r="AQ691" s="5" t="n">
        <f aca="false" ca="false" dt2D="false" dtr="false" t="normal">COUNTIF(AB691:AM691, "&gt;0")</f>
        <v>1</v>
      </c>
    </row>
    <row customHeight="true" ht="12.75" outlineLevel="0" r="692">
      <c r="A692" s="67" t="n">
        <f aca="false" ca="false" dt2D="false" dtr="false" t="normal">+A691+1</f>
        <v>678</v>
      </c>
      <c r="B692" s="67" t="n">
        <f aca="false" ca="false" dt2D="false" dtr="false" t="normal">+B691+1</f>
        <v>203</v>
      </c>
      <c r="C692" s="68" t="s">
        <v>233</v>
      </c>
      <c r="D692" s="67" t="s">
        <v>812</v>
      </c>
      <c r="E692" s="69" t="s">
        <v>199</v>
      </c>
      <c r="F692" s="70" t="s">
        <v>58</v>
      </c>
      <c r="G692" s="70" t="n">
        <v>4</v>
      </c>
      <c r="H692" s="70" t="n">
        <v>3</v>
      </c>
      <c r="I692" s="69" t="n">
        <v>2209.2</v>
      </c>
      <c r="J692" s="69" t="n">
        <v>2030.9</v>
      </c>
      <c r="K692" s="69" t="n">
        <v>45.4000000000001</v>
      </c>
      <c r="L692" s="71" t="n">
        <v>88</v>
      </c>
      <c r="M692" s="72" t="n">
        <v>7931009.21</v>
      </c>
      <c r="N692" s="72" t="n"/>
      <c r="O692" s="72" t="n">
        <v>0</v>
      </c>
      <c r="P692" s="72" t="n">
        <v>0</v>
      </c>
      <c r="Q692" s="72" t="n">
        <v>1557729.16</v>
      </c>
      <c r="R692" s="72" t="n">
        <v>6373280.06</v>
      </c>
      <c r="S692" s="72" t="n">
        <v>0</v>
      </c>
      <c r="T692" s="69" t="n">
        <v>3401.61</v>
      </c>
      <c r="U692" s="69" t="n">
        <v>3819.78</v>
      </c>
      <c r="V692" s="70" t="n">
        <v>2027</v>
      </c>
      <c r="W692" s="74" t="n">
        <v>1307771.68</v>
      </c>
      <c r="X692" s="74" t="n">
        <f aca="false" ca="false" dt2D="false" dtr="false" t="normal">+(J692*11.55+K692*23.1)*12*0.85</f>
        <v>249957.47700000004</v>
      </c>
      <c r="Y692" s="74" t="n">
        <f aca="false" ca="false" dt2D="false" dtr="false" t="normal">+(J692*11.55+K692*23.1)*12*30</f>
        <v>8822028.600000001</v>
      </c>
      <c r="Z692" s="64" t="n"/>
      <c r="AA692" s="74" t="n">
        <f aca="false" ca="false" dt2D="false" dtr="false" t="normal">SUM(AB692:AP692)</f>
        <v>7931009.21225554</v>
      </c>
      <c r="AB692" s="74" t="n">
        <v>7062769.91</v>
      </c>
      <c r="AC692" s="74" t="n">
        <v>0</v>
      </c>
      <c r="AD692" s="74" t="n">
        <v>0</v>
      </c>
      <c r="AE692" s="74" t="n">
        <v>0</v>
      </c>
      <c r="AF692" s="74" t="n">
        <v>0</v>
      </c>
      <c r="AG692" s="74" t="n">
        <v>0</v>
      </c>
      <c r="AH692" s="74" t="n">
        <v>0</v>
      </c>
      <c r="AI692" s="74" t="n">
        <v>0</v>
      </c>
      <c r="AJ692" s="74" t="n">
        <v>0</v>
      </c>
      <c r="AK692" s="74" t="n">
        <v>0</v>
      </c>
      <c r="AL692" s="74" t="n">
        <v>0</v>
      </c>
      <c r="AM692" s="74" t="n">
        <v>0</v>
      </c>
      <c r="AN692" s="74" t="n">
        <v>634480.7368</v>
      </c>
      <c r="AO692" s="74" t="n">
        <v>79310.0921</v>
      </c>
      <c r="AP692" s="74" t="n">
        <v>154448.47335554</v>
      </c>
      <c r="AQ692" s="5" t="n">
        <f aca="false" ca="false" dt2D="false" dtr="false" t="normal">COUNTIF(AB692:AM692, "&gt;0")</f>
        <v>1</v>
      </c>
    </row>
    <row customHeight="true" ht="12.75" outlineLevel="0" r="693">
      <c r="A693" s="67" t="n">
        <f aca="false" ca="false" dt2D="false" dtr="false" t="normal">+A692+1</f>
        <v>679</v>
      </c>
      <c r="B693" s="67" t="n">
        <f aca="false" ca="false" dt2D="false" dtr="false" t="normal">+B692+1</f>
        <v>204</v>
      </c>
      <c r="C693" s="68" t="s">
        <v>233</v>
      </c>
      <c r="D693" s="67" t="s">
        <v>813</v>
      </c>
      <c r="E693" s="69" t="s">
        <v>93</v>
      </c>
      <c r="F693" s="70" t="s">
        <v>58</v>
      </c>
      <c r="G693" s="70" t="n">
        <v>5</v>
      </c>
      <c r="H693" s="70" t="n">
        <v>7</v>
      </c>
      <c r="I693" s="69" t="n">
        <v>5397.26</v>
      </c>
      <c r="J693" s="69" t="n">
        <v>5314.16</v>
      </c>
      <c r="K693" s="69" t="n">
        <v>83.1000000000004</v>
      </c>
      <c r="L693" s="71" t="n">
        <v>173</v>
      </c>
      <c r="M693" s="72" t="n">
        <v>29961323.69</v>
      </c>
      <c r="N693" s="72" t="n"/>
      <c r="O693" s="72" t="n">
        <v>1382956.18</v>
      </c>
      <c r="P693" s="72" t="n">
        <v>0</v>
      </c>
      <c r="Q693" s="72" t="n">
        <v>645641.21</v>
      </c>
      <c r="R693" s="72" t="n">
        <v>22787336.88</v>
      </c>
      <c r="S693" s="72" t="n">
        <v>5145389.41</v>
      </c>
      <c r="T693" s="69" t="n">
        <v>4792.68</v>
      </c>
      <c r="U693" s="69" t="n">
        <v>5551.21</v>
      </c>
      <c r="V693" s="70" t="n">
        <v>2027</v>
      </c>
      <c r="W693" s="77" t="n"/>
      <c r="X693" s="74" t="n">
        <f aca="false" ca="false" dt2D="false" dtr="false" t="normal">+(J693*11.55+K693*23.1)*12*0.85</f>
        <v>645641.2116000002</v>
      </c>
      <c r="Y693" s="77" t="n">
        <f aca="false" ca="false" dt2D="false" dtr="false" t="normal">+(J693*11.55+K693*23.1)*12*30</f>
        <v>22787336.880000006</v>
      </c>
      <c r="Z693" s="64" t="n"/>
      <c r="AA693" s="74" t="n">
        <f aca="false" ca="false" dt2D="false" dtr="false" t="normal">SUM(AB693:AP693)</f>
        <v>29961323.686571043</v>
      </c>
      <c r="AB693" s="74" t="n">
        <v>0</v>
      </c>
      <c r="AC693" s="74" t="n">
        <v>0</v>
      </c>
      <c r="AD693" s="74" t="n">
        <v>0</v>
      </c>
      <c r="AE693" s="74" t="n">
        <v>6524441.3</v>
      </c>
      <c r="AF693" s="74" t="n">
        <v>0</v>
      </c>
      <c r="AG693" s="74" t="n">
        <v>0</v>
      </c>
      <c r="AH693" s="74" t="n">
        <v>0</v>
      </c>
      <c r="AI693" s="74" t="n">
        <v>0</v>
      </c>
      <c r="AJ693" s="74" t="n">
        <v>0</v>
      </c>
      <c r="AK693" s="74" t="n">
        <v>0</v>
      </c>
      <c r="AL693" s="74" t="n">
        <v>0</v>
      </c>
      <c r="AM693" s="74" t="n">
        <v>19342896.62</v>
      </c>
      <c r="AN693" s="74" t="n">
        <v>3228706.2395</v>
      </c>
      <c r="AO693" s="74" t="n">
        <v>299613.2369</v>
      </c>
      <c r="AP693" s="74" t="n">
        <v>565666.29017104</v>
      </c>
      <c r="AQ693" s="5" t="n">
        <f aca="false" ca="false" dt2D="false" dtr="false" t="normal">COUNTIF(AB693:AM693, "&gt;0")</f>
        <v>2</v>
      </c>
    </row>
    <row customHeight="true" ht="12.75" outlineLevel="0" r="694">
      <c r="A694" s="67" t="n">
        <f aca="false" ca="false" dt2D="false" dtr="false" t="normal">+A693+1</f>
        <v>680</v>
      </c>
      <c r="B694" s="67" t="n">
        <f aca="false" ca="false" dt2D="false" dtr="false" t="normal">+B693+1</f>
        <v>205</v>
      </c>
      <c r="C694" s="68" t="s">
        <v>233</v>
      </c>
      <c r="D694" s="67" t="s">
        <v>814</v>
      </c>
      <c r="E694" s="69" t="s">
        <v>134</v>
      </c>
      <c r="F694" s="70" t="s">
        <v>58</v>
      </c>
      <c r="G694" s="70" t="n">
        <v>4</v>
      </c>
      <c r="H694" s="70" t="n">
        <v>3</v>
      </c>
      <c r="I694" s="69" t="n">
        <v>2007.4</v>
      </c>
      <c r="J694" s="69" t="n">
        <v>2007.4</v>
      </c>
      <c r="K694" s="69" t="n">
        <v>0</v>
      </c>
      <c r="L694" s="71" t="n">
        <v>101</v>
      </c>
      <c r="M694" s="72" t="n">
        <v>42706571.84</v>
      </c>
      <c r="N694" s="72" t="n"/>
      <c r="O694" s="72" t="n">
        <v>1597055.69</v>
      </c>
      <c r="P694" s="72" t="n">
        <v>0</v>
      </c>
      <c r="Q694" s="72" t="n">
        <v>583503.84</v>
      </c>
      <c r="R694" s="72" t="n">
        <v>8346769.2</v>
      </c>
      <c r="S694" s="72" t="n">
        <v>32179243.1</v>
      </c>
      <c r="T694" s="69" t="n">
        <v>18558.11</v>
      </c>
      <c r="U694" s="69" t="n">
        <v>21274.57</v>
      </c>
      <c r="V694" s="70" t="n">
        <v>2027</v>
      </c>
      <c r="W694" s="74" t="n">
        <v>347012.05</v>
      </c>
      <c r="X694" s="74" t="n">
        <f aca="false" ca="false" dt2D="false" dtr="false" t="normal">+(J694*11.55+K694*23.1)*12*0.85</f>
        <v>236491.794</v>
      </c>
      <c r="Y694" s="74" t="n">
        <f aca="false" ca="false" dt2D="false" dtr="false" t="normal">+(J694*11.55+K694*23.1)*12*30</f>
        <v>8346769.2</v>
      </c>
      <c r="Z694" s="64" t="n"/>
      <c r="AA694" s="75" t="n">
        <f aca="false" ca="false" dt2D="false" dtr="false" t="normal">SUM(AB694:AP694)</f>
        <v>42706571.83849016</v>
      </c>
      <c r="AB694" s="74" t="n">
        <v>0</v>
      </c>
      <c r="AC694" s="74" t="n">
        <v>3010611.52</v>
      </c>
      <c r="AD694" s="74" t="n">
        <v>3221585.29</v>
      </c>
      <c r="AE694" s="74" t="n">
        <v>2426631.93</v>
      </c>
      <c r="AF694" s="74" t="n">
        <v>0</v>
      </c>
      <c r="AG694" s="74" t="n">
        <v>0</v>
      </c>
      <c r="AH694" s="74" t="n">
        <v>0</v>
      </c>
      <c r="AI694" s="74" t="n">
        <v>0</v>
      </c>
      <c r="AJ694" s="74" t="n">
        <v>12846411.1</v>
      </c>
      <c r="AK694" s="74" t="n">
        <v>0</v>
      </c>
      <c r="AL694" s="74" t="n">
        <v>8554114.57</v>
      </c>
      <c r="AM694" s="74" t="n">
        <v>7194193.11</v>
      </c>
      <c r="AN694" s="74" t="n">
        <v>4211298.9673</v>
      </c>
      <c r="AO694" s="74" t="n">
        <v>427065.7183</v>
      </c>
      <c r="AP694" s="74" t="n">
        <v>814659.63289016</v>
      </c>
      <c r="AQ694" s="5" t="n">
        <f aca="false" ca="false" dt2D="false" dtr="false" t="normal">COUNTIF(AB694:AM694, "&gt;0")</f>
        <v>6</v>
      </c>
    </row>
    <row customHeight="true" ht="12.75" outlineLevel="0" r="695">
      <c r="A695" s="67" t="n">
        <f aca="false" ca="false" dt2D="false" dtr="false" t="normal">+A694+1</f>
        <v>681</v>
      </c>
      <c r="B695" s="67" t="n">
        <f aca="false" ca="false" dt2D="false" dtr="false" t="normal">+B694+1</f>
        <v>206</v>
      </c>
      <c r="C695" s="68" t="s">
        <v>233</v>
      </c>
      <c r="D695" s="67" t="s">
        <v>815</v>
      </c>
      <c r="E695" s="69" t="s">
        <v>171</v>
      </c>
      <c r="F695" s="70" t="s">
        <v>58</v>
      </c>
      <c r="G695" s="70" t="n">
        <v>4</v>
      </c>
      <c r="H695" s="70" t="n">
        <v>6</v>
      </c>
      <c r="I695" s="69" t="n">
        <v>4437.9</v>
      </c>
      <c r="J695" s="69" t="n">
        <v>4088.2</v>
      </c>
      <c r="K695" s="69" t="n">
        <v>0</v>
      </c>
      <c r="L695" s="71" t="n">
        <v>207</v>
      </c>
      <c r="M695" s="72" t="n">
        <v>7039757.75</v>
      </c>
      <c r="N695" s="72" t="n"/>
      <c r="O695" s="72" t="n">
        <v>0</v>
      </c>
      <c r="P695" s="72" t="n">
        <v>0</v>
      </c>
      <c r="Q695" s="72" t="n">
        <v>481630.84</v>
      </c>
      <c r="R695" s="72" t="n">
        <v>6558126.91</v>
      </c>
      <c r="S695" s="72" t="n">
        <v>0</v>
      </c>
      <c r="T695" s="69" t="n">
        <v>1499.76</v>
      </c>
      <c r="U695" s="69" t="n">
        <v>1721.97</v>
      </c>
      <c r="V695" s="70" t="n">
        <v>2027</v>
      </c>
      <c r="W695" s="77" t="n"/>
      <c r="X695" s="74" t="n">
        <f aca="false" ca="false" dt2D="false" dtr="false" t="normal">+(J695*11.55+K695*23.1)*12*0.85</f>
        <v>481630.842</v>
      </c>
      <c r="Y695" s="77" t="e">
        <f aca="false" ca="false" dt2D="false" dtr="false" t="normal">+(J695*11.55+K695*23.1)*12*30-'[7]Приложение №1'!$S$469</f>
        <v>#REF!</v>
      </c>
      <c r="Z695" s="64" t="n"/>
      <c r="AA695" s="74" t="n">
        <f aca="false" ca="false" dt2D="false" dtr="false" t="normal">SUM(AB695:AP695)</f>
        <v>7039757.7486065</v>
      </c>
      <c r="AB695" s="74" t="n">
        <v>0</v>
      </c>
      <c r="AC695" s="74" t="n">
        <v>6131305.17</v>
      </c>
      <c r="AD695" s="74" t="n">
        <v>0</v>
      </c>
      <c r="AE695" s="74" t="n">
        <v>0</v>
      </c>
      <c r="AF695" s="74" t="n">
        <v>0</v>
      </c>
      <c r="AG695" s="74" t="n">
        <v>0</v>
      </c>
      <c r="AH695" s="74" t="n">
        <v>0</v>
      </c>
      <c r="AI695" s="74" t="n">
        <v>0</v>
      </c>
      <c r="AJ695" s="74" t="n">
        <v>0</v>
      </c>
      <c r="AK695" s="74" t="n">
        <v>0</v>
      </c>
      <c r="AL695" s="74" t="n">
        <v>0</v>
      </c>
      <c r="AM695" s="74" t="n">
        <v>0</v>
      </c>
      <c r="AN695" s="74" t="n">
        <v>703975.775</v>
      </c>
      <c r="AO695" s="74" t="n">
        <v>70397.5775</v>
      </c>
      <c r="AP695" s="74" t="n">
        <v>134079.2261065</v>
      </c>
      <c r="AQ695" s="5" t="n">
        <f aca="false" ca="false" dt2D="false" dtr="false" t="normal">COUNTIF(AB695:AM695, "&gt;0")</f>
        <v>1</v>
      </c>
    </row>
    <row customHeight="true" ht="12.75" outlineLevel="0" r="696">
      <c r="A696" s="67" t="n">
        <f aca="false" ca="false" dt2D="false" dtr="false" t="normal">+A695+1</f>
        <v>682</v>
      </c>
      <c r="B696" s="67" t="n">
        <f aca="false" ca="false" dt2D="false" dtr="false" t="normal">+B695+1</f>
        <v>207</v>
      </c>
      <c r="C696" s="68" t="s">
        <v>816</v>
      </c>
      <c r="D696" s="67" t="s">
        <v>817</v>
      </c>
      <c r="E696" s="69" t="s">
        <v>199</v>
      </c>
      <c r="F696" s="70" t="s">
        <v>58</v>
      </c>
      <c r="G696" s="70" t="n">
        <v>5</v>
      </c>
      <c r="H696" s="70" t="n">
        <v>7</v>
      </c>
      <c r="I696" s="69" t="n">
        <v>7592.2</v>
      </c>
      <c r="J696" s="69" t="n">
        <v>7549.9</v>
      </c>
      <c r="K696" s="69" t="n">
        <v>42.3000000000002</v>
      </c>
      <c r="L696" s="71" t="n">
        <v>431</v>
      </c>
      <c r="M696" s="72" t="n">
        <v>135355791.49</v>
      </c>
      <c r="N696" s="72" t="n"/>
      <c r="O696" s="72" t="n">
        <v>4335515.77</v>
      </c>
      <c r="P696" s="72" t="n">
        <v>0</v>
      </c>
      <c r="Q696" s="72" t="n">
        <v>3372411.89</v>
      </c>
      <c r="R696" s="72" t="n">
        <v>31744251</v>
      </c>
      <c r="S696" s="72" t="n">
        <v>95903612.84</v>
      </c>
      <c r="T696" s="69" t="n">
        <v>15560.19</v>
      </c>
      <c r="U696" s="69" t="n">
        <v>17828.27</v>
      </c>
      <c r="V696" s="70" t="n">
        <v>2027</v>
      </c>
      <c r="W696" s="74" t="n">
        <v>2472991.44</v>
      </c>
      <c r="X696" s="74" t="n">
        <f aca="false" ca="false" dt2D="false" dtr="false" t="normal">+(J696*11.55+K696*23.1)*12*0.85</f>
        <v>899420.4450000002</v>
      </c>
      <c r="Y696" s="74" t="n">
        <f aca="false" ca="false" dt2D="false" dtr="false" t="normal">+(J696*11.55+K696*23.1)*12*30</f>
        <v>31744251.000000007</v>
      </c>
      <c r="Z696" s="64" t="n"/>
      <c r="AA696" s="75" t="n">
        <f aca="false" ca="false" dt2D="false" dtr="false" t="normal">SUM(AB696:AP696)</f>
        <v>135355791.48821568</v>
      </c>
      <c r="AB696" s="74" t="n">
        <v>25825729.29</v>
      </c>
      <c r="AC696" s="74" t="n">
        <v>11386452.51</v>
      </c>
      <c r="AD696" s="74" t="n">
        <v>12184377.69</v>
      </c>
      <c r="AE696" s="74" t="n">
        <v>9177779.69</v>
      </c>
      <c r="AF696" s="74" t="n">
        <v>0</v>
      </c>
      <c r="AG696" s="74" t="n">
        <v>0</v>
      </c>
      <c r="AH696" s="74" t="n">
        <v>0</v>
      </c>
      <c r="AI696" s="74" t="n">
        <v>0</v>
      </c>
      <c r="AJ696" s="74" t="n">
        <v>0</v>
      </c>
      <c r="AK696" s="74" t="n">
        <v>0</v>
      </c>
      <c r="AL696" s="74" t="n">
        <v>32352569.79</v>
      </c>
      <c r="AM696" s="74" t="n">
        <v>27209202.39</v>
      </c>
      <c r="AN696" s="74" t="n">
        <v>13282724.7239</v>
      </c>
      <c r="AO696" s="74" t="n">
        <v>1353557.9149</v>
      </c>
      <c r="AP696" s="74" t="n">
        <v>2583397.48941568</v>
      </c>
      <c r="AQ696" s="5" t="n">
        <f aca="false" ca="false" dt2D="false" dtr="false" t="normal">COUNTIF(AB696:AM696, "&gt;0")</f>
        <v>6</v>
      </c>
    </row>
    <row customHeight="true" ht="12.75" outlineLevel="0" r="697">
      <c r="A697" s="67" t="n">
        <f aca="false" ca="false" dt2D="false" dtr="false" t="normal">+A696+1</f>
        <v>683</v>
      </c>
      <c r="B697" s="67" t="n">
        <f aca="false" ca="false" dt2D="false" dtr="false" t="normal">+B696+1</f>
        <v>208</v>
      </c>
      <c r="C697" s="68" t="s">
        <v>818</v>
      </c>
      <c r="D697" s="67" t="s">
        <v>819</v>
      </c>
      <c r="E697" s="69" t="s">
        <v>124</v>
      </c>
      <c r="F697" s="70" t="s">
        <v>58</v>
      </c>
      <c r="G697" s="70" t="n">
        <v>5</v>
      </c>
      <c r="H697" s="70" t="n">
        <v>2</v>
      </c>
      <c r="I697" s="69" t="n">
        <v>2625.4</v>
      </c>
      <c r="J697" s="69" t="n">
        <v>1564</v>
      </c>
      <c r="K697" s="69" t="n">
        <v>0</v>
      </c>
      <c r="L697" s="71" t="n">
        <v>120</v>
      </c>
      <c r="M697" s="72" t="n">
        <v>8667297</v>
      </c>
      <c r="N697" s="72" t="n"/>
      <c r="O697" s="72" t="n">
        <v>70766.54</v>
      </c>
      <c r="P697" s="72" t="n">
        <v>0</v>
      </c>
      <c r="Q697" s="72" t="n">
        <v>685218.25</v>
      </c>
      <c r="R697" s="72" t="n">
        <v>6503112</v>
      </c>
      <c r="S697" s="72" t="n">
        <v>1408200.21</v>
      </c>
      <c r="T697" s="69" t="n">
        <v>4901.37</v>
      </c>
      <c r="U697" s="69" t="n">
        <v>5541.75</v>
      </c>
      <c r="V697" s="70" t="n">
        <v>2027</v>
      </c>
      <c r="W697" s="74" t="n">
        <v>500963.41</v>
      </c>
      <c r="X697" s="74" t="n">
        <f aca="false" ca="false" dt2D="false" dtr="false" t="normal">+(J697*11.55+K697*23.1)*12*0.85</f>
        <v>184254.84000000003</v>
      </c>
      <c r="Y697" s="74" t="n">
        <f aca="false" ca="false" dt2D="false" dtr="false" t="normal">+(J697*11.55+K697*23.1)*12*30</f>
        <v>6503112.000000001</v>
      </c>
      <c r="Z697" s="64" t="n"/>
      <c r="AA697" s="75" t="n">
        <f aca="false" ca="false" dt2D="false" dtr="false" t="normal">SUM(AB697:AP697)</f>
        <v>8667297.000435762</v>
      </c>
      <c r="AB697" s="74" t="n">
        <v>5320123.36</v>
      </c>
      <c r="AC697" s="74" t="n">
        <v>2345619.42</v>
      </c>
      <c r="AD697" s="74" t="n">
        <v>0</v>
      </c>
      <c r="AE697" s="74" t="n">
        <v>0</v>
      </c>
      <c r="AF697" s="74" t="n">
        <v>0</v>
      </c>
      <c r="AG697" s="74" t="n">
        <v>0</v>
      </c>
      <c r="AH697" s="74" t="n">
        <v>0</v>
      </c>
      <c r="AI697" s="74" t="n">
        <v>0</v>
      </c>
      <c r="AJ697" s="74" t="n">
        <v>0</v>
      </c>
      <c r="AK697" s="74" t="n">
        <v>0</v>
      </c>
      <c r="AL697" s="74" t="n">
        <v>0</v>
      </c>
      <c r="AM697" s="74" t="n">
        <v>0</v>
      </c>
      <c r="AN697" s="74" t="n">
        <v>747246.9816</v>
      </c>
      <c r="AO697" s="74" t="n">
        <v>86672.97</v>
      </c>
      <c r="AP697" s="74" t="n">
        <v>167634.26883576</v>
      </c>
      <c r="AQ697" s="5" t="n">
        <f aca="false" ca="false" dt2D="false" dtr="false" t="normal">COUNTIF(AB697:AM697, "&gt;0")</f>
        <v>2</v>
      </c>
    </row>
    <row customHeight="true" ht="12.75" outlineLevel="0" r="698">
      <c r="A698" s="67" t="n">
        <f aca="false" ca="false" dt2D="false" dtr="false" t="normal">+A697+1</f>
        <v>684</v>
      </c>
      <c r="B698" s="67" t="n">
        <f aca="false" ca="false" dt2D="false" dtr="false" t="normal">+B697+1</f>
        <v>209</v>
      </c>
      <c r="C698" s="68" t="s">
        <v>588</v>
      </c>
      <c r="D698" s="67" t="s">
        <v>820</v>
      </c>
      <c r="E698" s="69" t="s">
        <v>114</v>
      </c>
      <c r="F698" s="70" t="s">
        <v>58</v>
      </c>
      <c r="G698" s="70" t="n">
        <v>5</v>
      </c>
      <c r="H698" s="70" t="n">
        <v>1</v>
      </c>
      <c r="I698" s="69" t="n">
        <v>3093.6</v>
      </c>
      <c r="J698" s="69" t="n">
        <v>1867</v>
      </c>
      <c r="K698" s="69" t="n">
        <v>323</v>
      </c>
      <c r="L698" s="71" t="n">
        <v>98</v>
      </c>
      <c r="M698" s="72" t="n">
        <v>3771114.3</v>
      </c>
      <c r="N698" s="72" t="n"/>
      <c r="O698" s="72" t="n">
        <v>0</v>
      </c>
      <c r="P698" s="72" t="n">
        <v>0</v>
      </c>
      <c r="Q698" s="72" t="n">
        <v>1498298.32</v>
      </c>
      <c r="R698" s="72" t="n">
        <v>2272815.98</v>
      </c>
      <c r="S698" s="72" t="n">
        <v>0</v>
      </c>
      <c r="T698" s="69" t="n">
        <v>1499.76</v>
      </c>
      <c r="U698" s="69" t="n">
        <v>1721.97</v>
      </c>
      <c r="V698" s="70" t="n">
        <v>2027</v>
      </c>
      <c r="W698" s="74" t="n">
        <v>1202241.79</v>
      </c>
      <c r="X698" s="74" t="n">
        <f aca="false" ca="false" dt2D="false" dtr="false" t="normal">+(J698*11.55+K698*23.1)*12*0.85</f>
        <v>296056.53</v>
      </c>
      <c r="Y698" s="74" t="n">
        <f aca="false" ca="false" dt2D="false" dtr="false" t="normal">+(J698*11.55+K698*23.1)*12*30</f>
        <v>10449054.000000002</v>
      </c>
      <c r="Z698" s="64" t="n"/>
      <c r="AA698" s="74" t="n">
        <f aca="false" ca="false" dt2D="false" dtr="false" t="normal">SUM(AB698:AP698)</f>
        <v>3771114.2959578005</v>
      </c>
      <c r="AB698" s="74" t="n">
        <v>0</v>
      </c>
      <c r="AC698" s="74" t="n">
        <v>3284467.08</v>
      </c>
      <c r="AD698" s="74" t="n">
        <v>0</v>
      </c>
      <c r="AE698" s="74" t="n">
        <v>0</v>
      </c>
      <c r="AF698" s="74" t="n">
        <v>0</v>
      </c>
      <c r="AG698" s="74" t="n">
        <v>0</v>
      </c>
      <c r="AH698" s="74" t="n">
        <v>0</v>
      </c>
      <c r="AI698" s="74" t="n">
        <v>0</v>
      </c>
      <c r="AJ698" s="74" t="n">
        <v>0</v>
      </c>
      <c r="AK698" s="74" t="n">
        <v>0</v>
      </c>
      <c r="AL698" s="74" t="n">
        <v>0</v>
      </c>
      <c r="AM698" s="74" t="n">
        <v>0</v>
      </c>
      <c r="AN698" s="74" t="n">
        <v>377111.43</v>
      </c>
      <c r="AO698" s="74" t="n">
        <v>37711.143</v>
      </c>
      <c r="AP698" s="74" t="n">
        <v>71824.6429578</v>
      </c>
      <c r="AQ698" s="5" t="n">
        <f aca="false" ca="false" dt2D="false" dtr="false" t="normal">COUNTIF(AB698:AM698, "&gt;0")</f>
        <v>1</v>
      </c>
    </row>
    <row customHeight="true" ht="12.75" outlineLevel="0" r="699">
      <c r="A699" s="67" t="n">
        <f aca="false" ca="false" dt2D="false" dtr="false" t="normal">+A698+1</f>
        <v>685</v>
      </c>
      <c r="B699" s="67" t="n">
        <f aca="false" ca="false" dt2D="false" dtr="false" t="normal">+B698+1</f>
        <v>210</v>
      </c>
      <c r="C699" s="68" t="s">
        <v>588</v>
      </c>
      <c r="D699" s="67" t="s">
        <v>821</v>
      </c>
      <c r="E699" s="69" t="s">
        <v>114</v>
      </c>
      <c r="F699" s="70" t="s">
        <v>58</v>
      </c>
      <c r="G699" s="70" t="n">
        <v>5</v>
      </c>
      <c r="H699" s="70" t="n">
        <v>1</v>
      </c>
      <c r="I699" s="69" t="n">
        <v>3037</v>
      </c>
      <c r="J699" s="69" t="n">
        <v>2290.7</v>
      </c>
      <c r="K699" s="69" t="n">
        <v>275.7</v>
      </c>
      <c r="L699" s="71" t="n">
        <v>125</v>
      </c>
      <c r="M699" s="72" t="n">
        <v>4419263.81</v>
      </c>
      <c r="N699" s="72" t="n"/>
      <c r="O699" s="72" t="n">
        <v>0</v>
      </c>
      <c r="P699" s="72" t="n">
        <v>0</v>
      </c>
      <c r="Q699" s="72" t="n">
        <v>334827.8</v>
      </c>
      <c r="R699" s="72" t="n">
        <v>4084436.01</v>
      </c>
      <c r="S699" s="72" t="n">
        <v>0</v>
      </c>
      <c r="T699" s="69" t="n">
        <v>1499.76</v>
      </c>
      <c r="U699" s="69" t="n">
        <v>1721.97</v>
      </c>
      <c r="V699" s="70" t="n">
        <v>2027</v>
      </c>
      <c r="W699" s="77" t="n"/>
      <c r="X699" s="74" t="n">
        <f aca="false" ca="false" dt2D="false" dtr="false" t="normal">+(J699*11.55+K699*23.1)*12*0.85</f>
        <v>334827.8009999999</v>
      </c>
      <c r="Y699" s="77" t="e">
        <f aca="false" ca="false" dt2D="false" dtr="false" t="normal">+(J699*11.55+K699*23.1)*12*30-'[7]Приложение №1'!$S$810</f>
        <v>#REF!</v>
      </c>
      <c r="Z699" s="64" t="n"/>
      <c r="AA699" s="74" t="n">
        <f aca="false" ca="false" dt2D="false" dtr="false" t="normal">SUM(AB699:AP699)</f>
        <v>4419263.80762526</v>
      </c>
      <c r="AB699" s="74" t="n">
        <v>0</v>
      </c>
      <c r="AC699" s="74" t="n">
        <v>3848975.49</v>
      </c>
      <c r="AD699" s="74" t="n">
        <v>0</v>
      </c>
      <c r="AE699" s="74" t="n">
        <v>0</v>
      </c>
      <c r="AF699" s="74" t="n">
        <v>0</v>
      </c>
      <c r="AG699" s="74" t="n">
        <v>0</v>
      </c>
      <c r="AH699" s="74" t="n">
        <v>0</v>
      </c>
      <c r="AI699" s="74" t="n">
        <v>0</v>
      </c>
      <c r="AJ699" s="74" t="n">
        <v>0</v>
      </c>
      <c r="AK699" s="74" t="n">
        <v>0</v>
      </c>
      <c r="AL699" s="74" t="n">
        <v>0</v>
      </c>
      <c r="AM699" s="74" t="n">
        <v>0</v>
      </c>
      <c r="AN699" s="74" t="n">
        <v>441926.381</v>
      </c>
      <c r="AO699" s="74" t="n">
        <v>44192.6381</v>
      </c>
      <c r="AP699" s="74" t="n">
        <v>84169.29852526</v>
      </c>
      <c r="AQ699" s="5" t="n">
        <f aca="false" ca="false" dt2D="false" dtr="false" t="normal">COUNTIF(AB699:AM699, "&gt;0")</f>
        <v>1</v>
      </c>
    </row>
    <row customHeight="true" ht="12.75" outlineLevel="0" r="700">
      <c r="A700" s="67" t="n">
        <f aca="false" ca="false" dt2D="false" dtr="false" t="normal">+A699+1</f>
        <v>686</v>
      </c>
      <c r="B700" s="67" t="n">
        <f aca="false" ca="false" dt2D="false" dtr="false" t="normal">+B699+1</f>
        <v>211</v>
      </c>
      <c r="C700" s="68" t="s">
        <v>588</v>
      </c>
      <c r="D700" s="67" t="s">
        <v>822</v>
      </c>
      <c r="E700" s="69" t="s">
        <v>68</v>
      </c>
      <c r="F700" s="70" t="s">
        <v>58</v>
      </c>
      <c r="G700" s="70" t="n">
        <v>5</v>
      </c>
      <c r="H700" s="70" t="n">
        <v>4</v>
      </c>
      <c r="I700" s="69" t="n">
        <v>4369.1</v>
      </c>
      <c r="J700" s="69" t="n">
        <v>4221.2</v>
      </c>
      <c r="K700" s="69" t="n">
        <v>147.900000000001</v>
      </c>
      <c r="L700" s="71" t="n">
        <v>159</v>
      </c>
      <c r="M700" s="72" t="n">
        <v>55958690.06</v>
      </c>
      <c r="N700" s="72" t="n"/>
      <c r="O700" s="72" t="n">
        <v>1623522.05</v>
      </c>
      <c r="P700" s="72" t="n">
        <v>0</v>
      </c>
      <c r="Q700" s="72" t="n">
        <v>2865028.39</v>
      </c>
      <c r="R700" s="72" t="n">
        <v>18781686</v>
      </c>
      <c r="S700" s="72" t="n">
        <v>32688453.61</v>
      </c>
      <c r="T700" s="69" t="n">
        <v>11300.9</v>
      </c>
      <c r="U700" s="69" t="n">
        <v>12807.83</v>
      </c>
      <c r="V700" s="70" t="n">
        <v>2027</v>
      </c>
      <c r="W700" s="74" t="n">
        <v>2332880.62</v>
      </c>
      <c r="X700" s="74" t="n">
        <f aca="false" ca="false" dt2D="false" dtr="false" t="normal">+(J700*11.55+K700*23.1)*12*0.85</f>
        <v>532147.7700000001</v>
      </c>
      <c r="Y700" s="74" t="n">
        <f aca="false" ca="false" dt2D="false" dtr="false" t="normal">+(J700*11.55+K700*23.1)*12*30</f>
        <v>18781686.000000007</v>
      </c>
      <c r="Z700" s="64" t="n"/>
      <c r="AA700" s="74" t="n">
        <f aca="false" ca="false" dt2D="false" dtr="false" t="normal">SUM(AB700:AP700)</f>
        <v>55958690.05577298</v>
      </c>
      <c r="AB700" s="74" t="n">
        <v>14861989.13</v>
      </c>
      <c r="AC700" s="74" t="n">
        <v>6552586.82</v>
      </c>
      <c r="AD700" s="74" t="n">
        <v>0</v>
      </c>
      <c r="AE700" s="74" t="n">
        <v>0</v>
      </c>
      <c r="AF700" s="74" t="n">
        <v>0</v>
      </c>
      <c r="AG700" s="74" t="n">
        <v>0</v>
      </c>
      <c r="AH700" s="74" t="n">
        <v>0</v>
      </c>
      <c r="AI700" s="74" t="n">
        <v>0</v>
      </c>
      <c r="AJ700" s="74" t="n">
        <v>27960174.72</v>
      </c>
      <c r="AK700" s="74" t="n">
        <v>0</v>
      </c>
      <c r="AL700" s="74" t="n">
        <v>0</v>
      </c>
      <c r="AM700" s="74" t="n">
        <v>0</v>
      </c>
      <c r="AN700" s="74" t="n">
        <v>4944626.6887</v>
      </c>
      <c r="AO700" s="74" t="n">
        <v>559586.9006</v>
      </c>
      <c r="AP700" s="74" t="n">
        <v>1079725.79647298</v>
      </c>
      <c r="AQ700" s="5" t="n">
        <f aca="false" ca="false" dt2D="false" dtr="false" t="normal">COUNTIF(AB700:AM700, "&gt;0")</f>
        <v>3</v>
      </c>
    </row>
    <row customHeight="true" ht="12.75" outlineLevel="0" r="701">
      <c r="A701" s="67" t="n">
        <f aca="false" ca="false" dt2D="false" dtr="false" t="normal">+A700+1</f>
        <v>687</v>
      </c>
      <c r="B701" s="67" t="n">
        <f aca="false" ca="false" dt2D="false" dtr="false" t="normal">+B700+1</f>
        <v>212</v>
      </c>
      <c r="C701" s="68" t="s">
        <v>588</v>
      </c>
      <c r="D701" s="67" t="s">
        <v>823</v>
      </c>
      <c r="E701" s="69" t="s">
        <v>105</v>
      </c>
      <c r="F701" s="70" t="s">
        <v>58</v>
      </c>
      <c r="G701" s="70" t="n">
        <v>5</v>
      </c>
      <c r="H701" s="70" t="n">
        <v>3</v>
      </c>
      <c r="I701" s="69" t="n">
        <v>2951.1</v>
      </c>
      <c r="J701" s="69" t="n">
        <v>2893.3</v>
      </c>
      <c r="K701" s="69" t="n">
        <v>57.7999999999997</v>
      </c>
      <c r="L701" s="71" t="n">
        <v>123</v>
      </c>
      <c r="M701" s="72" t="n">
        <v>21442928.69</v>
      </c>
      <c r="N701" s="72" t="n"/>
      <c r="O701" s="72" t="n">
        <v>384724.28</v>
      </c>
      <c r="P701" s="72" t="n">
        <v>0</v>
      </c>
      <c r="Q701" s="72" t="n">
        <v>827991.59</v>
      </c>
      <c r="R701" s="72" t="n">
        <v>12511006.2</v>
      </c>
      <c r="S701" s="72" t="n">
        <v>7719206.62</v>
      </c>
      <c r="T701" s="69" t="n">
        <v>6399.53</v>
      </c>
      <c r="U701" s="69" t="n">
        <v>7266.08</v>
      </c>
      <c r="V701" s="70" t="n">
        <v>2027</v>
      </c>
      <c r="W701" s="74" t="n">
        <v>473513.08</v>
      </c>
      <c r="X701" s="74" t="n">
        <f aca="false" ca="false" dt2D="false" dtr="false" t="normal">+(J701*11.55+K701*23.1)*12*0.85</f>
        <v>354478.50899999996</v>
      </c>
      <c r="Y701" s="74" t="n">
        <f aca="false" ca="false" dt2D="false" dtr="false" t="normal">+(J701*11.55+K701*23.1)*12*30</f>
        <v>12511006.2</v>
      </c>
      <c r="Z701" s="64" t="n"/>
      <c r="AA701" s="75" t="n">
        <f aca="false" ca="false" dt2D="false" dtr="false" t="normal">SUM(AB701:AP701)</f>
        <v>21442928.6855694</v>
      </c>
      <c r="AB701" s="74" t="n">
        <v>0</v>
      </c>
      <c r="AC701" s="74" t="n">
        <v>0</v>
      </c>
      <c r="AD701" s="74" t="n">
        <v>0</v>
      </c>
      <c r="AE701" s="74" t="n">
        <v>0</v>
      </c>
      <c r="AF701" s="74" t="n">
        <v>0</v>
      </c>
      <c r="AG701" s="74" t="n">
        <v>0</v>
      </c>
      <c r="AH701" s="74" t="n">
        <v>0</v>
      </c>
      <c r="AI701" s="74" t="n">
        <v>0</v>
      </c>
      <c r="AJ701" s="74" t="n">
        <v>18885645.01</v>
      </c>
      <c r="AK701" s="74" t="n">
        <v>0</v>
      </c>
      <c r="AL701" s="74" t="n">
        <v>0</v>
      </c>
      <c r="AM701" s="74" t="n">
        <v>0</v>
      </c>
      <c r="AN701" s="74" t="n">
        <v>1929863.5821</v>
      </c>
      <c r="AO701" s="74" t="n">
        <v>214429.2869</v>
      </c>
      <c r="AP701" s="74" t="n">
        <v>412990.8065694</v>
      </c>
      <c r="AQ701" s="5" t="n">
        <f aca="false" ca="false" dt2D="false" dtr="false" t="normal">COUNTIF(AB701:AM701, "&gt;0")</f>
        <v>1</v>
      </c>
    </row>
    <row customHeight="true" ht="12.75" outlineLevel="0" r="702">
      <c r="A702" s="67" t="n">
        <f aca="false" ca="false" dt2D="false" dtr="false" t="normal">+A701+1</f>
        <v>688</v>
      </c>
      <c r="B702" s="67" t="n">
        <f aca="false" ca="false" dt2D="false" dtr="false" t="normal">+B701+1</f>
        <v>213</v>
      </c>
      <c r="C702" s="68" t="s">
        <v>588</v>
      </c>
      <c r="D702" s="67" t="s">
        <v>824</v>
      </c>
      <c r="E702" s="69" t="s">
        <v>124</v>
      </c>
      <c r="F702" s="70" t="s">
        <v>58</v>
      </c>
      <c r="G702" s="70" t="n">
        <v>5</v>
      </c>
      <c r="H702" s="70" t="n">
        <v>3</v>
      </c>
      <c r="I702" s="69" t="n">
        <v>2866.91</v>
      </c>
      <c r="J702" s="69" t="n">
        <v>2866.91</v>
      </c>
      <c r="K702" s="69" t="n">
        <v>0</v>
      </c>
      <c r="L702" s="71" t="n">
        <v>116</v>
      </c>
      <c r="M702" s="72" t="n">
        <v>21170381.53</v>
      </c>
      <c r="N702" s="72" t="n"/>
      <c r="O702" s="72" t="n">
        <v>772596.93</v>
      </c>
      <c r="P702" s="72" t="n">
        <v>0</v>
      </c>
      <c r="Q702" s="72" t="n">
        <v>1485575.71</v>
      </c>
      <c r="R702" s="72" t="n">
        <v>11920611.78</v>
      </c>
      <c r="S702" s="72" t="n">
        <v>6991597.11</v>
      </c>
      <c r="T702" s="69" t="n">
        <v>6506.22</v>
      </c>
      <c r="U702" s="69" t="n">
        <v>7384.39</v>
      </c>
      <c r="V702" s="70" t="n">
        <v>2027</v>
      </c>
      <c r="W702" s="74" t="n">
        <v>1147825.04</v>
      </c>
      <c r="X702" s="74" t="n">
        <f aca="false" ca="false" dt2D="false" dtr="false" t="normal">+(J702*11.55+K702*23.1)*12*0.85</f>
        <v>337750.6671</v>
      </c>
      <c r="Y702" s="74" t="n">
        <f aca="false" ca="false" dt2D="false" dtr="false" t="normal">+(J702*11.55+K702*23.1)*12*30</f>
        <v>11920611.780000001</v>
      </c>
      <c r="Z702" s="64" t="n"/>
      <c r="AA702" s="74" t="n">
        <f aca="false" ca="false" dt2D="false" dtr="false" t="normal">SUM(AB702:AP702)</f>
        <v>21170381.528545823</v>
      </c>
      <c r="AB702" s="74" t="n">
        <v>9752119.49</v>
      </c>
      <c r="AC702" s="74" t="n">
        <v>4299667.36</v>
      </c>
      <c r="AD702" s="74" t="n">
        <v>4600973.92</v>
      </c>
      <c r="AE702" s="74" t="n">
        <v>0</v>
      </c>
      <c r="AF702" s="74" t="n">
        <v>0</v>
      </c>
      <c r="AG702" s="74" t="n">
        <v>0</v>
      </c>
      <c r="AH702" s="74" t="n">
        <v>0</v>
      </c>
      <c r="AI702" s="74" t="n">
        <v>0</v>
      </c>
      <c r="AJ702" s="74" t="n">
        <v>0</v>
      </c>
      <c r="AK702" s="74" t="n">
        <v>0</v>
      </c>
      <c r="AL702" s="74" t="n">
        <v>0</v>
      </c>
      <c r="AM702" s="74" t="n">
        <v>0</v>
      </c>
      <c r="AN702" s="74" t="n">
        <v>1898018.8434</v>
      </c>
      <c r="AO702" s="74" t="n">
        <v>211703.8153</v>
      </c>
      <c r="AP702" s="74" t="n">
        <v>407898.09984582</v>
      </c>
      <c r="AQ702" s="5" t="n">
        <f aca="false" ca="false" dt2D="false" dtr="false" t="normal">COUNTIF(AB702:AM702, "&gt;0")</f>
        <v>3</v>
      </c>
    </row>
    <row customHeight="true" ht="12.75" outlineLevel="0" r="703">
      <c r="A703" s="67" t="n">
        <f aca="false" ca="false" dt2D="false" dtr="false" t="normal">+A702+1</f>
        <v>689</v>
      </c>
      <c r="B703" s="67" t="n">
        <f aca="false" ca="false" dt2D="false" dtr="false" t="normal">+B702+1</f>
        <v>214</v>
      </c>
      <c r="C703" s="68" t="s">
        <v>825</v>
      </c>
      <c r="D703" s="67" t="s">
        <v>826</v>
      </c>
      <c r="E703" s="69" t="s">
        <v>76</v>
      </c>
      <c r="F703" s="70" t="s">
        <v>58</v>
      </c>
      <c r="G703" s="70" t="n">
        <v>6</v>
      </c>
      <c r="H703" s="70" t="n">
        <v>5</v>
      </c>
      <c r="I703" s="69" t="n">
        <v>6080.8</v>
      </c>
      <c r="J703" s="69" t="n">
        <v>5645.3</v>
      </c>
      <c r="K703" s="69" t="n">
        <v>435.5</v>
      </c>
      <c r="L703" s="71" t="n">
        <v>216</v>
      </c>
      <c r="M703" s="72" t="n">
        <v>44183579.26</v>
      </c>
      <c r="N703" s="72" t="n"/>
      <c r="O703" s="72" t="n">
        <v>588128.41</v>
      </c>
      <c r="P703" s="72" t="n">
        <v>0</v>
      </c>
      <c r="Q703" s="72" t="n">
        <v>4667682.73</v>
      </c>
      <c r="R703" s="72" t="n">
        <v>27094775.4</v>
      </c>
      <c r="S703" s="72" t="n">
        <v>11832992.72</v>
      </c>
      <c r="T703" s="69" t="n">
        <v>6399.53</v>
      </c>
      <c r="U703" s="69" t="n">
        <v>7266.08</v>
      </c>
      <c r="V703" s="70" t="n">
        <v>2027</v>
      </c>
      <c r="W703" s="74" t="n">
        <v>3899997.43</v>
      </c>
      <c r="X703" s="74" t="n">
        <f aca="false" ca="false" dt2D="false" dtr="false" t="normal">+(J703*11.55+K703*23.1)*12*0.85</f>
        <v>767685.303</v>
      </c>
      <c r="Y703" s="74" t="n">
        <f aca="false" ca="false" dt2D="false" dtr="false" t="normal">+(J703*11.55+K703*23.1)*12*30</f>
        <v>27094775.4</v>
      </c>
      <c r="Z703" s="64" t="n"/>
      <c r="AA703" s="74" t="n">
        <f aca="false" ca="false" dt2D="false" dtr="false" t="normal">SUM(AB703:AP703)</f>
        <v>44183579.2625476</v>
      </c>
      <c r="AB703" s="74" t="n">
        <v>0</v>
      </c>
      <c r="AC703" s="74" t="n">
        <v>0</v>
      </c>
      <c r="AD703" s="74" t="n">
        <v>0</v>
      </c>
      <c r="AE703" s="74" t="n">
        <v>0</v>
      </c>
      <c r="AF703" s="74" t="n">
        <v>0</v>
      </c>
      <c r="AG703" s="74" t="n">
        <v>0</v>
      </c>
      <c r="AH703" s="74" t="n">
        <v>0</v>
      </c>
      <c r="AI703" s="74" t="n">
        <v>0</v>
      </c>
      <c r="AJ703" s="74" t="n">
        <v>38914245.6</v>
      </c>
      <c r="AK703" s="74" t="n">
        <v>0</v>
      </c>
      <c r="AL703" s="74" t="n">
        <v>0</v>
      </c>
      <c r="AM703" s="74" t="n">
        <v>0</v>
      </c>
      <c r="AN703" s="74" t="n">
        <v>3976522.1334</v>
      </c>
      <c r="AO703" s="74" t="n">
        <v>441835.7926</v>
      </c>
      <c r="AP703" s="74" t="n">
        <v>850975.7365476</v>
      </c>
      <c r="AQ703" s="5" t="n">
        <f aca="false" ca="false" dt2D="false" dtr="false" t="normal">COUNTIF(AB703:AM703, "&gt;0")</f>
        <v>1</v>
      </c>
    </row>
    <row customHeight="true" ht="12.75" outlineLevel="0" r="704">
      <c r="A704" s="67" t="n">
        <f aca="false" ca="false" dt2D="false" dtr="false" t="normal">+A703+1</f>
        <v>690</v>
      </c>
      <c r="B704" s="67" t="n">
        <f aca="false" ca="false" dt2D="false" dtr="false" t="normal">+B703+1</f>
        <v>215</v>
      </c>
      <c r="C704" s="68" t="s">
        <v>594</v>
      </c>
      <c r="D704" s="67" t="s">
        <v>827</v>
      </c>
      <c r="E704" s="69" t="s">
        <v>381</v>
      </c>
      <c r="F704" s="70" t="s">
        <v>58</v>
      </c>
      <c r="G704" s="70" t="n">
        <v>3</v>
      </c>
      <c r="H704" s="70" t="n">
        <v>3</v>
      </c>
      <c r="I704" s="69" t="n">
        <v>1297.5</v>
      </c>
      <c r="J704" s="69" t="n">
        <v>1297.5</v>
      </c>
      <c r="K704" s="69" t="n">
        <v>0</v>
      </c>
      <c r="L704" s="71" t="n">
        <v>79</v>
      </c>
      <c r="M704" s="72" t="n">
        <v>940363.13</v>
      </c>
      <c r="N704" s="72" t="n"/>
      <c r="O704" s="72" t="n">
        <v>0</v>
      </c>
      <c r="P704" s="72" t="n">
        <v>0</v>
      </c>
      <c r="Q704" s="72" t="n">
        <v>940363.13</v>
      </c>
      <c r="R704" s="72" t="n">
        <v>0</v>
      </c>
      <c r="S704" s="72" t="n">
        <v>0</v>
      </c>
      <c r="T704" s="69" t="n">
        <v>489.38</v>
      </c>
      <c r="U704" s="69" t="n">
        <v>724.75</v>
      </c>
      <c r="V704" s="70" t="n">
        <v>2027</v>
      </c>
      <c r="W704" s="74" t="n">
        <v>935984.18</v>
      </c>
      <c r="X704" s="74" t="n">
        <f aca="false" ca="false" dt2D="false" dtr="false" t="normal">+(J704*11.55+K704*23.1)*12*0.85</f>
        <v>152858.47500000003</v>
      </c>
      <c r="Y704" s="74" t="n">
        <f aca="false" ca="false" dt2D="false" dtr="false" t="normal">+(J704*11.55+K704*23.1)*12*30</f>
        <v>5395005.000000001</v>
      </c>
      <c r="Z704" s="64" t="n"/>
      <c r="AA704" s="78" t="n">
        <f aca="false" ca="false" dt2D="false" dtr="false" t="normal">SUM(AB704:AP704)</f>
        <v>940363.1322775801</v>
      </c>
      <c r="AB704" s="74" t="n">
        <v>0</v>
      </c>
      <c r="AC704" s="74" t="n">
        <v>0</v>
      </c>
      <c r="AD704" s="74" t="n">
        <v>0</v>
      </c>
      <c r="AE704" s="74" t="n">
        <v>0</v>
      </c>
      <c r="AF704" s="74" t="n">
        <v>634965.16</v>
      </c>
      <c r="AG704" s="74" t="n">
        <v>0</v>
      </c>
      <c r="AH704" s="74" t="n">
        <v>0</v>
      </c>
      <c r="AI704" s="74" t="n">
        <v>0</v>
      </c>
      <c r="AJ704" s="74" t="n">
        <v>0</v>
      </c>
      <c r="AK704" s="74" t="n">
        <v>0</v>
      </c>
      <c r="AL704" s="74" t="n">
        <v>0</v>
      </c>
      <c r="AM704" s="74" t="n">
        <v>0</v>
      </c>
      <c r="AN704" s="74" t="n">
        <v>282108.939</v>
      </c>
      <c r="AO704" s="74" t="n">
        <v>9403.6313</v>
      </c>
      <c r="AP704" s="74" t="n">
        <v>13885.40197758</v>
      </c>
      <c r="AQ704" s="5" t="n">
        <f aca="false" ca="false" dt2D="false" dtr="false" t="normal">COUNTIF(AB704:AM704, "&gt;0")</f>
        <v>1</v>
      </c>
    </row>
    <row customHeight="true" ht="12.75" outlineLevel="0" r="705">
      <c r="A705" s="67" t="n">
        <f aca="false" ca="false" dt2D="false" dtr="false" t="normal">+A704+1</f>
        <v>691</v>
      </c>
      <c r="B705" s="67" t="n">
        <f aca="false" ca="false" dt2D="false" dtr="false" t="normal">+B704+1</f>
        <v>216</v>
      </c>
      <c r="C705" s="68" t="s">
        <v>244</v>
      </c>
      <c r="D705" s="67" t="s">
        <v>828</v>
      </c>
      <c r="E705" s="69" t="s">
        <v>95</v>
      </c>
      <c r="F705" s="70" t="s">
        <v>58</v>
      </c>
      <c r="G705" s="70" t="n">
        <v>5</v>
      </c>
      <c r="H705" s="70" t="n">
        <v>1</v>
      </c>
      <c r="I705" s="69" t="n">
        <v>982.9</v>
      </c>
      <c r="J705" s="69" t="n">
        <v>982.9</v>
      </c>
      <c r="K705" s="69" t="n">
        <v>0</v>
      </c>
      <c r="L705" s="71" t="n">
        <v>23</v>
      </c>
      <c r="M705" s="72" t="n">
        <v>9840323.02</v>
      </c>
      <c r="N705" s="72" t="n"/>
      <c r="O705" s="72" t="n">
        <v>2414083.97</v>
      </c>
      <c r="P705" s="72" t="n">
        <v>0</v>
      </c>
      <c r="Q705" s="72" t="n">
        <v>115795.45</v>
      </c>
      <c r="R705" s="72" t="n">
        <v>0</v>
      </c>
      <c r="S705" s="72" t="n">
        <v>7310443.59</v>
      </c>
      <c r="T705" s="69" t="n">
        <v>8806.96</v>
      </c>
      <c r="U705" s="69" t="n">
        <v>10011.52</v>
      </c>
      <c r="V705" s="70" t="n">
        <v>2027</v>
      </c>
      <c r="W705" s="77" t="n"/>
      <c r="X705" s="74" t="n">
        <f aca="false" ca="false" dt2D="false" dtr="false" t="normal">+(J705*11.55+K705*23.1)*12*0.85</f>
        <v>115795.449</v>
      </c>
      <c r="Y705" s="77" t="e">
        <f aca="false" ca="false" dt2D="false" dtr="false" t="normal">+(J705*11.55+K705*23.1)*12*30-'[1]Приложение №1'!$S$722-'[4]Приложение №1'!$S$173-'[4]Приложение №1'!$S$473-'[4]Приложение №1'!$S$815</f>
        <v>#REF!</v>
      </c>
      <c r="Z705" s="64" t="n"/>
      <c r="AA705" s="74" t="n">
        <f aca="false" ca="false" dt2D="false" dtr="false" t="normal">SUM(AB705:AP705)</f>
        <v>9840323.01695574</v>
      </c>
      <c r="AB705" s="74" t="n">
        <v>3908013.03</v>
      </c>
      <c r="AC705" s="74" t="n">
        <v>0</v>
      </c>
      <c r="AD705" s="74" t="n">
        <v>0</v>
      </c>
      <c r="AE705" s="74" t="n">
        <v>0</v>
      </c>
      <c r="AF705" s="74" t="n">
        <v>0</v>
      </c>
      <c r="AG705" s="74" t="n">
        <v>0</v>
      </c>
      <c r="AH705" s="74" t="n">
        <v>0</v>
      </c>
      <c r="AI705" s="74" t="n">
        <v>0</v>
      </c>
      <c r="AJ705" s="74" t="n">
        <v>0</v>
      </c>
      <c r="AK705" s="74" t="n">
        <v>0</v>
      </c>
      <c r="AL705" s="74" t="n">
        <v>4748346.06</v>
      </c>
      <c r="AM705" s="74" t="n">
        <v>0</v>
      </c>
      <c r="AN705" s="74" t="n">
        <v>896263.6558</v>
      </c>
      <c r="AO705" s="74" t="n">
        <v>98403.2301</v>
      </c>
      <c r="AP705" s="74" t="n">
        <v>189297.04105574</v>
      </c>
      <c r="AQ705" s="5" t="n">
        <f aca="false" ca="false" dt2D="false" dtr="false" t="normal">COUNTIF(AB705:AM705, "&gt;0")</f>
        <v>2</v>
      </c>
    </row>
    <row customHeight="true" ht="12.75" outlineLevel="0" r="706">
      <c r="A706" s="67" t="n">
        <f aca="false" ca="false" dt2D="false" dtr="false" t="normal">+A705+1</f>
        <v>692</v>
      </c>
      <c r="B706" s="67" t="n">
        <f aca="false" ca="false" dt2D="false" dtr="false" t="normal">+B705+1</f>
        <v>217</v>
      </c>
      <c r="C706" s="68" t="s">
        <v>244</v>
      </c>
      <c r="D706" s="67" t="s">
        <v>829</v>
      </c>
      <c r="E706" s="69" t="s">
        <v>83</v>
      </c>
      <c r="F706" s="70" t="s">
        <v>58</v>
      </c>
      <c r="G706" s="70" t="n">
        <v>5</v>
      </c>
      <c r="H706" s="70" t="n">
        <v>2</v>
      </c>
      <c r="I706" s="69" t="n">
        <v>1918.4</v>
      </c>
      <c r="J706" s="69" t="n">
        <v>1918.4</v>
      </c>
      <c r="K706" s="69" t="n">
        <v>0</v>
      </c>
      <c r="L706" s="71" t="n">
        <v>62</v>
      </c>
      <c r="M706" s="72" t="n">
        <v>26854089.33</v>
      </c>
      <c r="N706" s="72" t="n"/>
      <c r="O706" s="72" t="n">
        <v>829146.22</v>
      </c>
      <c r="P706" s="72" t="n">
        <v>0</v>
      </c>
      <c r="Q706" s="72" t="n">
        <v>1316496.16</v>
      </c>
      <c r="R706" s="72" t="n">
        <v>7976707.2</v>
      </c>
      <c r="S706" s="72" t="n">
        <v>16731739.75</v>
      </c>
      <c r="T706" s="69" t="n">
        <v>12255.52</v>
      </c>
      <c r="U706" s="69" t="n">
        <v>13998.17</v>
      </c>
      <c r="V706" s="70" t="n">
        <v>2027</v>
      </c>
      <c r="W706" s="74" t="n">
        <v>1090489.46</v>
      </c>
      <c r="X706" s="74" t="n">
        <f aca="false" ca="false" dt2D="false" dtr="false" t="normal">+(J706*11.55+K706*23.1)*12*0.85</f>
        <v>226006.70400000003</v>
      </c>
      <c r="Y706" s="74" t="n">
        <f aca="false" ca="false" dt2D="false" dtr="false" t="normal">+(J706*11.55+K706*23.1)*12*30</f>
        <v>7976707.200000001</v>
      </c>
      <c r="Z706" s="64" t="n"/>
      <c r="AA706" s="74" t="n">
        <f aca="false" ca="false" dt2D="false" dtr="false" t="normal">SUM(AB706:AP706)</f>
        <v>26854089.3307075</v>
      </c>
      <c r="AB706" s="74" t="n">
        <v>0</v>
      </c>
      <c r="AC706" s="74" t="n">
        <v>0</v>
      </c>
      <c r="AD706" s="74" t="n">
        <v>2974208.87</v>
      </c>
      <c r="AE706" s="74" t="n">
        <v>2301963.29</v>
      </c>
      <c r="AF706" s="74" t="n">
        <v>0</v>
      </c>
      <c r="AG706" s="74" t="n">
        <v>0</v>
      </c>
      <c r="AH706" s="74" t="n">
        <v>0</v>
      </c>
      <c r="AI706" s="74" t="n">
        <v>0</v>
      </c>
      <c r="AJ706" s="74" t="n">
        <v>18234812.34</v>
      </c>
      <c r="AK706" s="74" t="n">
        <v>0</v>
      </c>
      <c r="AL706" s="74" t="n">
        <v>0</v>
      </c>
      <c r="AM706" s="74" t="n">
        <v>0</v>
      </c>
      <c r="AN706" s="74" t="n">
        <v>2560426.3242</v>
      </c>
      <c r="AO706" s="74" t="n">
        <v>268540.8933</v>
      </c>
      <c r="AP706" s="74" t="n">
        <v>514137.6132075</v>
      </c>
      <c r="AQ706" s="5" t="n">
        <f aca="false" ca="false" dt2D="false" dtr="false" t="normal">COUNTIF(AB706:AM706, "&gt;0")</f>
        <v>3</v>
      </c>
    </row>
    <row customHeight="true" ht="12.75" outlineLevel="0" r="707">
      <c r="A707" s="67" t="n">
        <f aca="false" ca="false" dt2D="false" dtr="false" t="normal">+A706+1</f>
        <v>693</v>
      </c>
      <c r="B707" s="67" t="n">
        <f aca="false" ca="false" dt2D="false" dtr="false" t="normal">+B706+1</f>
        <v>218</v>
      </c>
      <c r="C707" s="68" t="s">
        <v>244</v>
      </c>
      <c r="D707" s="67" t="s">
        <v>830</v>
      </c>
      <c r="E707" s="69" t="s">
        <v>78</v>
      </c>
      <c r="F707" s="70" t="s">
        <v>58</v>
      </c>
      <c r="G707" s="70" t="n">
        <v>5</v>
      </c>
      <c r="H707" s="70" t="n">
        <v>2</v>
      </c>
      <c r="I707" s="69" t="n">
        <v>1587.4</v>
      </c>
      <c r="J707" s="69" t="n">
        <v>1531.6</v>
      </c>
      <c r="K707" s="69" t="n">
        <v>55.8000000000002</v>
      </c>
      <c r="L707" s="71" t="n">
        <v>40</v>
      </c>
      <c r="M707" s="72" t="n">
        <v>40001670.43</v>
      </c>
      <c r="N707" s="72" t="n"/>
      <c r="O707" s="72" t="n">
        <v>1877931.28</v>
      </c>
      <c r="P707" s="72" t="n">
        <v>0</v>
      </c>
      <c r="Q707" s="72" t="n">
        <v>193585.39</v>
      </c>
      <c r="R707" s="72" t="n">
        <v>6832425.6</v>
      </c>
      <c r="S707" s="72" t="n">
        <v>31097728.16</v>
      </c>
      <c r="T707" s="69" t="n">
        <v>22011.35</v>
      </c>
      <c r="U707" s="69" t="n">
        <v>25199.49</v>
      </c>
      <c r="V707" s="70" t="n">
        <v>2027</v>
      </c>
      <c r="W707" s="77" t="n"/>
      <c r="X707" s="74" t="n">
        <f aca="false" ca="false" dt2D="false" dtr="false" t="normal">+(J707*11.55+K707*23.1)*12*0.85</f>
        <v>193585.39200000002</v>
      </c>
      <c r="Y707" s="77" t="n">
        <f aca="false" ca="false" dt2D="false" dtr="false" t="normal">+(J707*11.55+K707*23.1)*12*30</f>
        <v>6832425.600000001</v>
      </c>
      <c r="Z707" s="64" t="n"/>
      <c r="AA707" s="75" t="n">
        <f aca="false" ca="false" dt2D="false" dtr="false" t="normal">SUM(AB707:AP707)</f>
        <v>40001670.43347815</v>
      </c>
      <c r="AB707" s="74" t="n">
        <v>0</v>
      </c>
      <c r="AC707" s="74" t="n">
        <v>0</v>
      </c>
      <c r="AD707" s="74" t="n">
        <v>2461040.02</v>
      </c>
      <c r="AE707" s="74" t="n">
        <v>1904783.43</v>
      </c>
      <c r="AF707" s="74" t="n">
        <v>0</v>
      </c>
      <c r="AG707" s="74" t="n">
        <v>0</v>
      </c>
      <c r="AH707" s="74" t="n">
        <v>0</v>
      </c>
      <c r="AI707" s="74" t="n">
        <v>0</v>
      </c>
      <c r="AJ707" s="74" t="n">
        <v>15088584.81</v>
      </c>
      <c r="AK707" s="74" t="n">
        <v>0</v>
      </c>
      <c r="AL707" s="74" t="n">
        <v>7668658.59</v>
      </c>
      <c r="AM707" s="74" t="n">
        <v>7817753.03</v>
      </c>
      <c r="AN707" s="74" t="n">
        <v>3896748.8856</v>
      </c>
      <c r="AO707" s="74" t="n">
        <v>400016.7043</v>
      </c>
      <c r="AP707" s="74" t="n">
        <v>764084.96357814</v>
      </c>
      <c r="AQ707" s="5" t="n">
        <f aca="false" ca="false" dt2D="false" dtr="false" t="normal">COUNTIF(AB707:AM707, "&gt;0")</f>
        <v>5</v>
      </c>
    </row>
    <row customHeight="true" ht="12.75" outlineLevel="0" r="708">
      <c r="A708" s="67" t="n">
        <f aca="false" ca="false" dt2D="false" dtr="false" t="normal">+A707+1</f>
        <v>694</v>
      </c>
      <c r="B708" s="67" t="n">
        <f aca="false" ca="false" dt2D="false" dtr="false" t="normal">+B707+1</f>
        <v>219</v>
      </c>
      <c r="C708" s="68" t="s">
        <v>244</v>
      </c>
      <c r="D708" s="67" t="s">
        <v>831</v>
      </c>
      <c r="E708" s="69" t="s">
        <v>74</v>
      </c>
      <c r="F708" s="70" t="s">
        <v>58</v>
      </c>
      <c r="G708" s="70" t="n">
        <v>5</v>
      </c>
      <c r="H708" s="70" t="n">
        <v>3</v>
      </c>
      <c r="I708" s="69" t="n">
        <v>2924.4</v>
      </c>
      <c r="J708" s="69" t="n">
        <v>2924.4</v>
      </c>
      <c r="K708" s="69" t="n">
        <v>0</v>
      </c>
      <c r="L708" s="71" t="n">
        <v>76</v>
      </c>
      <c r="M708" s="72" t="n">
        <v>40936248.36</v>
      </c>
      <c r="N708" s="72" t="n"/>
      <c r="O708" s="72" t="n">
        <v>1271134.06</v>
      </c>
      <c r="P708" s="72" t="n">
        <v>0</v>
      </c>
      <c r="Q708" s="72" t="n">
        <v>1844577.23</v>
      </c>
      <c r="R708" s="72" t="n">
        <v>12159655.2</v>
      </c>
      <c r="S708" s="72" t="n">
        <v>25660881.86</v>
      </c>
      <c r="T708" s="69" t="n">
        <v>12255.52</v>
      </c>
      <c r="U708" s="69" t="n">
        <v>13998.17</v>
      </c>
      <c r="V708" s="70" t="n">
        <v>2027</v>
      </c>
      <c r="W708" s="74" t="n">
        <v>1500053.67</v>
      </c>
      <c r="X708" s="74" t="n">
        <f aca="false" ca="false" dt2D="false" dtr="false" t="normal">+(J708*11.55+K708*23.1)*12*0.85</f>
        <v>344523.56399999995</v>
      </c>
      <c r="Y708" s="74" t="n">
        <f aca="false" ca="false" dt2D="false" dtr="false" t="normal">+(J708*11.55+K708*23.1)*12*30</f>
        <v>12159655.2</v>
      </c>
      <c r="Z708" s="64" t="n"/>
      <c r="AA708" s="74" t="n">
        <f aca="false" ca="false" dt2D="false" dtr="false" t="normal">SUM(AB708:AP708)</f>
        <v>40936248.35954538</v>
      </c>
      <c r="AB708" s="74" t="n">
        <v>0</v>
      </c>
      <c r="AC708" s="74" t="n">
        <v>0</v>
      </c>
      <c r="AD708" s="74" t="n">
        <v>4533870.12</v>
      </c>
      <c r="AE708" s="74" t="n">
        <v>3509102.09</v>
      </c>
      <c r="AF708" s="74" t="n">
        <v>0</v>
      </c>
      <c r="AG708" s="74" t="n">
        <v>0</v>
      </c>
      <c r="AH708" s="74" t="n">
        <v>0</v>
      </c>
      <c r="AI708" s="74" t="n">
        <v>0</v>
      </c>
      <c r="AJ708" s="74" t="n">
        <v>27797062.76</v>
      </c>
      <c r="AK708" s="74" t="n">
        <v>0</v>
      </c>
      <c r="AL708" s="74" t="n">
        <v>0</v>
      </c>
      <c r="AM708" s="74" t="n">
        <v>0</v>
      </c>
      <c r="AN708" s="74" t="n">
        <v>3903101.9298</v>
      </c>
      <c r="AO708" s="74" t="n">
        <v>409362.4835</v>
      </c>
      <c r="AP708" s="74" t="n">
        <v>783748.97624538</v>
      </c>
      <c r="AQ708" s="5" t="n">
        <f aca="false" ca="false" dt2D="false" dtr="false" t="normal">COUNTIF(AB708:AM708, "&gt;0")</f>
        <v>3</v>
      </c>
    </row>
    <row customHeight="true" ht="12.75" outlineLevel="0" r="709">
      <c r="A709" s="67" t="n">
        <f aca="false" ca="false" dt2D="false" dtr="false" t="normal">+A708+1</f>
        <v>695</v>
      </c>
      <c r="B709" s="67" t="n">
        <f aca="false" ca="false" dt2D="false" dtr="false" t="normal">+B708+1</f>
        <v>220</v>
      </c>
      <c r="C709" s="68" t="s">
        <v>244</v>
      </c>
      <c r="D709" s="67" t="s">
        <v>832</v>
      </c>
      <c r="E709" s="69" t="s">
        <v>89</v>
      </c>
      <c r="F709" s="70" t="s">
        <v>58</v>
      </c>
      <c r="G709" s="70" t="n">
        <v>5</v>
      </c>
      <c r="H709" s="70" t="n">
        <v>2</v>
      </c>
      <c r="I709" s="69" t="n">
        <v>1709.6</v>
      </c>
      <c r="J709" s="69" t="n">
        <v>1550.4</v>
      </c>
      <c r="K709" s="69" t="n">
        <v>159.2</v>
      </c>
      <c r="L709" s="71" t="n">
        <v>60</v>
      </c>
      <c r="M709" s="72" t="n">
        <v>43081048.1</v>
      </c>
      <c r="N709" s="72" t="n"/>
      <c r="O709" s="72" t="n">
        <v>2021945.95</v>
      </c>
      <c r="P709" s="72" t="n">
        <v>0</v>
      </c>
      <c r="Q709" s="72" t="n">
        <v>220163.33</v>
      </c>
      <c r="R709" s="72" t="n">
        <v>7770470.4</v>
      </c>
      <c r="S709" s="72" t="n">
        <v>33068468.42</v>
      </c>
      <c r="T709" s="69" t="n">
        <v>22011.35</v>
      </c>
      <c r="U709" s="69" t="n">
        <v>25199.49</v>
      </c>
      <c r="V709" s="70" t="n">
        <v>2027</v>
      </c>
      <c r="W709" s="77" t="n"/>
      <c r="X709" s="74" t="n">
        <f aca="false" ca="false" dt2D="false" dtr="false" t="normal">+(J709*11.55+K709*23.1)*12*0.85</f>
        <v>220163.32800000004</v>
      </c>
      <c r="Y709" s="77" t="n">
        <f aca="false" ca="false" dt2D="false" dtr="false" t="normal">+(J709*11.55+K709*23.1)*12*30</f>
        <v>7770470.400000001</v>
      </c>
      <c r="Z709" s="64" t="n"/>
      <c r="AA709" s="75" t="n">
        <f aca="false" ca="false" dt2D="false" dtr="false" t="normal">SUM(AB709:AP709)</f>
        <v>43081048.098180756</v>
      </c>
      <c r="AB709" s="74" t="n">
        <v>0</v>
      </c>
      <c r="AC709" s="74" t="n">
        <v>0</v>
      </c>
      <c r="AD709" s="74" t="n">
        <v>2650493.89</v>
      </c>
      <c r="AE709" s="74" t="n">
        <v>2051415.99</v>
      </c>
      <c r="AF709" s="74" t="n">
        <v>0</v>
      </c>
      <c r="AG709" s="74" t="n">
        <v>0</v>
      </c>
      <c r="AH709" s="74" t="n">
        <v>0</v>
      </c>
      <c r="AI709" s="74" t="n">
        <v>0</v>
      </c>
      <c r="AJ709" s="74" t="n">
        <v>16250122.59</v>
      </c>
      <c r="AK709" s="74" t="n">
        <v>0</v>
      </c>
      <c r="AL709" s="74" t="n">
        <v>8259001.33</v>
      </c>
      <c r="AM709" s="74" t="n">
        <v>8419573.26</v>
      </c>
      <c r="AN709" s="74" t="n">
        <v>4196725.3956</v>
      </c>
      <c r="AO709" s="74" t="n">
        <v>430810.481</v>
      </c>
      <c r="AP709" s="74" t="n">
        <v>822905.16158076</v>
      </c>
      <c r="AQ709" s="5" t="n">
        <f aca="false" ca="false" dt2D="false" dtr="false" t="normal">COUNTIF(AB709:AM709, "&gt;0")</f>
        <v>5</v>
      </c>
    </row>
    <row customHeight="true" ht="12.75" outlineLevel="0" r="710">
      <c r="A710" s="67" t="n">
        <f aca="false" ca="false" dt2D="false" dtr="false" t="normal">+A709+1</f>
        <v>696</v>
      </c>
      <c r="B710" s="67" t="n">
        <f aca="false" ca="false" dt2D="false" dtr="false" t="normal">+B709+1</f>
        <v>221</v>
      </c>
      <c r="C710" s="68" t="s">
        <v>244</v>
      </c>
      <c r="D710" s="67" t="s">
        <v>833</v>
      </c>
      <c r="E710" s="69" t="s">
        <v>68</v>
      </c>
      <c r="F710" s="70" t="s">
        <v>58</v>
      </c>
      <c r="G710" s="70" t="n">
        <v>5</v>
      </c>
      <c r="H710" s="70" t="n">
        <v>3</v>
      </c>
      <c r="I710" s="69" t="n">
        <v>2865.8</v>
      </c>
      <c r="J710" s="69" t="n">
        <v>2865.8</v>
      </c>
      <c r="K710" s="69" t="n">
        <v>0</v>
      </c>
      <c r="L710" s="71" t="n">
        <v>95</v>
      </c>
      <c r="M710" s="72" t="n">
        <v>78212238.61</v>
      </c>
      <c r="N710" s="72" t="n"/>
      <c r="O710" s="72" t="n">
        <v>3070051.86</v>
      </c>
      <c r="P710" s="72" t="n">
        <v>0</v>
      </c>
      <c r="Q710" s="72" t="n">
        <v>1215398.41</v>
      </c>
      <c r="R710" s="72" t="n">
        <v>11915996.4</v>
      </c>
      <c r="S710" s="72" t="n">
        <v>62010791.95</v>
      </c>
      <c r="T710" s="69" t="n">
        <v>23833.47</v>
      </c>
      <c r="U710" s="69" t="n">
        <v>27291.59</v>
      </c>
      <c r="V710" s="70" t="n">
        <v>2027</v>
      </c>
      <c r="W710" s="74" t="n">
        <v>877778.51</v>
      </c>
      <c r="X710" s="74" t="n">
        <f aca="false" ca="false" dt2D="false" dtr="false" t="normal">+(J710*11.55+K710*23.1)*12*0.85</f>
        <v>337619.89800000004</v>
      </c>
      <c r="Y710" s="74" t="n">
        <f aca="false" ca="false" dt2D="false" dtr="false" t="normal">+(J710*11.55+K710*23.1)*12*30</f>
        <v>11915996.400000002</v>
      </c>
      <c r="Z710" s="64" t="n"/>
      <c r="AA710" s="74" t="n">
        <f aca="false" ca="false" dt2D="false" dtr="false" t="normal">SUM(AB710:AP710)</f>
        <v>78212238.61457935</v>
      </c>
      <c r="AB710" s="74" t="n">
        <v>0</v>
      </c>
      <c r="AC710" s="74" t="n">
        <v>5221839.7</v>
      </c>
      <c r="AD710" s="74" t="n">
        <v>4443019.07</v>
      </c>
      <c r="AE710" s="74" t="n">
        <v>3438785.65</v>
      </c>
      <c r="AF710" s="74" t="n">
        <v>0</v>
      </c>
      <c r="AG710" s="74" t="n">
        <v>0</v>
      </c>
      <c r="AH710" s="74" t="n">
        <v>0</v>
      </c>
      <c r="AI710" s="74" t="n">
        <v>0</v>
      </c>
      <c r="AJ710" s="74" t="n">
        <v>27240056.93</v>
      </c>
      <c r="AK710" s="74" t="n">
        <v>0</v>
      </c>
      <c r="AL710" s="74" t="n">
        <v>13844551.95</v>
      </c>
      <c r="AM710" s="74" t="n">
        <v>14113718.43</v>
      </c>
      <c r="AN710" s="74" t="n">
        <v>7634518.7114</v>
      </c>
      <c r="AO710" s="74" t="n">
        <v>782122.3862</v>
      </c>
      <c r="AP710" s="74" t="n">
        <v>1493625.78697936</v>
      </c>
      <c r="AQ710" s="5" t="n">
        <f aca="false" ca="false" dt2D="false" dtr="false" t="normal">COUNTIF(AB710:AM710, "&gt;0")</f>
        <v>6</v>
      </c>
    </row>
    <row customHeight="true" ht="12.75" outlineLevel="0" r="711">
      <c r="A711" s="67" t="n">
        <f aca="false" ca="false" dt2D="false" dtr="false" t="normal">+A710+1</f>
        <v>697</v>
      </c>
      <c r="B711" s="67" t="n">
        <f aca="false" ca="false" dt2D="false" dtr="false" t="normal">+B710+1</f>
        <v>222</v>
      </c>
      <c r="C711" s="68" t="s">
        <v>244</v>
      </c>
      <c r="D711" s="67" t="s">
        <v>834</v>
      </c>
      <c r="E711" s="69" t="s">
        <v>114</v>
      </c>
      <c r="F711" s="70" t="s">
        <v>58</v>
      </c>
      <c r="G711" s="70" t="n">
        <v>5</v>
      </c>
      <c r="H711" s="70" t="n">
        <v>2</v>
      </c>
      <c r="I711" s="69" t="n">
        <v>1542.1</v>
      </c>
      <c r="J711" s="69" t="n">
        <v>1542.1</v>
      </c>
      <c r="K711" s="69" t="n">
        <v>0</v>
      </c>
      <c r="L711" s="71" t="n">
        <v>24</v>
      </c>
      <c r="M711" s="72" t="n">
        <v>21586577.96</v>
      </c>
      <c r="N711" s="72" t="n"/>
      <c r="O711" s="72" t="n">
        <v>661895.97</v>
      </c>
      <c r="P711" s="72" t="n">
        <v>0</v>
      </c>
      <c r="Q711" s="72" t="n">
        <v>1165991.4</v>
      </c>
      <c r="R711" s="72" t="n">
        <v>6412051.8</v>
      </c>
      <c r="S711" s="72" t="n">
        <v>13346638.79</v>
      </c>
      <c r="T711" s="69" t="n">
        <v>12255.52</v>
      </c>
      <c r="U711" s="69" t="n">
        <v>13998.17</v>
      </c>
      <c r="V711" s="70" t="n">
        <v>2027</v>
      </c>
      <c r="W711" s="74" t="n">
        <v>984316.6</v>
      </c>
      <c r="X711" s="74" t="n">
        <f aca="false" ca="false" dt2D="false" dtr="false" t="normal">+(J711*11.55+K711*23.1)*12*0.85</f>
        <v>181674.801</v>
      </c>
      <c r="Y711" s="74" t="n">
        <f aca="false" ca="false" dt2D="false" dtr="false" t="normal">+(J711*11.55+K711*23.1)*12*30</f>
        <v>6412051.8</v>
      </c>
      <c r="Z711" s="64" t="n"/>
      <c r="AA711" s="74" t="n">
        <f aca="false" ca="false" dt2D="false" dtr="false" t="normal">SUM(AB711:AP711)</f>
        <v>21586577.961165745</v>
      </c>
      <c r="AB711" s="74" t="n">
        <v>0</v>
      </c>
      <c r="AC711" s="74" t="n">
        <v>0</v>
      </c>
      <c r="AD711" s="74" t="n">
        <v>2390808.75</v>
      </c>
      <c r="AE711" s="74" t="n">
        <v>1850426.18</v>
      </c>
      <c r="AF711" s="74" t="n">
        <v>0</v>
      </c>
      <c r="AG711" s="74" t="n">
        <v>0</v>
      </c>
      <c r="AH711" s="74" t="n">
        <v>0</v>
      </c>
      <c r="AI711" s="74" t="n">
        <v>0</v>
      </c>
      <c r="AJ711" s="74" t="n">
        <v>14657998.39</v>
      </c>
      <c r="AK711" s="74" t="n">
        <v>0</v>
      </c>
      <c r="AL711" s="74" t="n">
        <v>0</v>
      </c>
      <c r="AM711" s="74" t="n">
        <v>0</v>
      </c>
      <c r="AN711" s="74" t="n">
        <v>2058190.9063</v>
      </c>
      <c r="AO711" s="74" t="n">
        <v>215865.7796</v>
      </c>
      <c r="AP711" s="74" t="n">
        <v>413287.95526574</v>
      </c>
      <c r="AQ711" s="5" t="n">
        <f aca="false" ca="false" dt2D="false" dtr="false" t="normal">COUNTIF(AB711:AM711, "&gt;0")</f>
        <v>3</v>
      </c>
    </row>
    <row customHeight="true" ht="12.75" outlineLevel="0" r="712">
      <c r="A712" s="67" t="n">
        <f aca="false" ca="false" dt2D="false" dtr="false" t="normal">+A711+1</f>
        <v>698</v>
      </c>
      <c r="B712" s="67" t="n">
        <f aca="false" ca="false" dt2D="false" dtr="false" t="normal">+B711+1</f>
        <v>223</v>
      </c>
      <c r="C712" s="68" t="s">
        <v>244</v>
      </c>
      <c r="D712" s="67" t="s">
        <v>835</v>
      </c>
      <c r="E712" s="69" t="s">
        <v>89</v>
      </c>
      <c r="F712" s="70" t="s">
        <v>58</v>
      </c>
      <c r="G712" s="70" t="n">
        <v>5</v>
      </c>
      <c r="H712" s="70" t="n">
        <v>2</v>
      </c>
      <c r="I712" s="69" t="n">
        <v>1539.59</v>
      </c>
      <c r="J712" s="69" t="n">
        <v>1539.59</v>
      </c>
      <c r="K712" s="69" t="n">
        <v>0</v>
      </c>
      <c r="L712" s="71" t="n">
        <v>31</v>
      </c>
      <c r="M712" s="72" t="n">
        <v>38796882.82</v>
      </c>
      <c r="N712" s="72" t="n"/>
      <c r="O712" s="72" t="n">
        <v>1821671.71</v>
      </c>
      <c r="P712" s="72" t="n">
        <v>0</v>
      </c>
      <c r="Q712" s="72" t="n">
        <v>181379.1</v>
      </c>
      <c r="R712" s="72" t="n">
        <v>6401615.22</v>
      </c>
      <c r="S712" s="72" t="n">
        <v>30392216.78</v>
      </c>
      <c r="T712" s="69" t="n">
        <v>22011.35</v>
      </c>
      <c r="U712" s="69" t="n">
        <v>25199.49</v>
      </c>
      <c r="V712" s="70" t="n">
        <v>2027</v>
      </c>
      <c r="W712" s="77" t="n"/>
      <c r="X712" s="74" t="n">
        <f aca="false" ca="false" dt2D="false" dtr="false" t="normal">+(J712*11.55+K712*23.1)*12*0.85</f>
        <v>181379.0979</v>
      </c>
      <c r="Y712" s="77" t="n">
        <f aca="false" ca="false" dt2D="false" dtr="false" t="normal">+(J712*11.55+K712*23.1)*12*30</f>
        <v>6401615.22</v>
      </c>
      <c r="Z712" s="64" t="n"/>
      <c r="AA712" s="75" t="n">
        <f aca="false" ca="false" dt2D="false" dtr="false" t="normal">SUM(AB712:AP712)</f>
        <v>38796882.8165017</v>
      </c>
      <c r="AB712" s="74" t="n">
        <v>0</v>
      </c>
      <c r="AC712" s="74" t="n">
        <v>0</v>
      </c>
      <c r="AD712" s="74" t="n">
        <v>2386917.35</v>
      </c>
      <c r="AE712" s="74" t="n">
        <v>1847414.34</v>
      </c>
      <c r="AF712" s="74" t="n">
        <v>0</v>
      </c>
      <c r="AG712" s="74" t="n">
        <v>0</v>
      </c>
      <c r="AH712" s="74" t="n">
        <v>0</v>
      </c>
      <c r="AI712" s="74" t="n">
        <v>0</v>
      </c>
      <c r="AJ712" s="74" t="n">
        <v>14634140.29</v>
      </c>
      <c r="AK712" s="74" t="n">
        <v>0</v>
      </c>
      <c r="AL712" s="74" t="n">
        <v>7437690.61</v>
      </c>
      <c r="AM712" s="74" t="n">
        <v>7582294.56</v>
      </c>
      <c r="AN712" s="74" t="n">
        <v>3779384.9164</v>
      </c>
      <c r="AO712" s="74" t="n">
        <v>387968.8281</v>
      </c>
      <c r="AP712" s="74" t="n">
        <v>741071.9220017</v>
      </c>
      <c r="AQ712" s="5" t="n">
        <f aca="false" ca="false" dt2D="false" dtr="false" t="normal">COUNTIF(AB712:AM712, "&gt;0")</f>
        <v>5</v>
      </c>
    </row>
    <row customHeight="true" ht="12.75" outlineLevel="0" r="713">
      <c r="A713" s="67" t="n">
        <f aca="false" ca="false" dt2D="false" dtr="false" t="normal">+A712+1</f>
        <v>699</v>
      </c>
      <c r="B713" s="67" t="n">
        <f aca="false" ca="false" dt2D="false" dtr="false" t="normal">+B712+1</f>
        <v>224</v>
      </c>
      <c r="C713" s="68" t="s">
        <v>244</v>
      </c>
      <c r="D713" s="67" t="s">
        <v>836</v>
      </c>
      <c r="E713" s="69" t="s">
        <v>107</v>
      </c>
      <c r="F713" s="70" t="s">
        <v>58</v>
      </c>
      <c r="G713" s="70" t="n">
        <v>5</v>
      </c>
      <c r="H713" s="70" t="n">
        <v>3</v>
      </c>
      <c r="I713" s="69" t="n">
        <v>2816.8</v>
      </c>
      <c r="J713" s="69" t="n">
        <v>2816.8</v>
      </c>
      <c r="K713" s="69" t="n">
        <v>0</v>
      </c>
      <c r="L713" s="71" t="n">
        <v>91</v>
      </c>
      <c r="M713" s="72" t="n">
        <v>39430045.27</v>
      </c>
      <c r="N713" s="72" t="n"/>
      <c r="O713" s="72" t="n">
        <v>1222482.35</v>
      </c>
      <c r="P713" s="72" t="n">
        <v>0</v>
      </c>
      <c r="Q713" s="72" t="n">
        <v>1824161.06</v>
      </c>
      <c r="R713" s="72" t="n">
        <v>11712254.4</v>
      </c>
      <c r="S713" s="72" t="n">
        <v>24671147.46</v>
      </c>
      <c r="T713" s="69" t="n">
        <v>12255.52</v>
      </c>
      <c r="U713" s="69" t="n">
        <v>13998.17</v>
      </c>
      <c r="V713" s="70" t="n">
        <v>2027</v>
      </c>
      <c r="W713" s="74" t="n">
        <v>1492313.85</v>
      </c>
      <c r="X713" s="74" t="n">
        <f aca="false" ca="false" dt2D="false" dtr="false" t="normal">+(J713*11.55+K713*23.1)*12*0.85</f>
        <v>331847.20800000004</v>
      </c>
      <c r="Y713" s="74" t="n">
        <f aca="false" ca="false" dt2D="false" dtr="false" t="normal">+(J713*11.55+K713*23.1)*12*30</f>
        <v>11712254.4</v>
      </c>
      <c r="Z713" s="64" t="n"/>
      <c r="AA713" s="74" t="n">
        <f aca="false" ca="false" dt2D="false" dtr="false" t="normal">SUM(AB713:AP713)</f>
        <v>39430045.26518397</v>
      </c>
      <c r="AB713" s="74" t="n">
        <v>0</v>
      </c>
      <c r="AC713" s="74" t="n">
        <v>0</v>
      </c>
      <c r="AD713" s="74" t="n">
        <v>4367051.48</v>
      </c>
      <c r="AE713" s="74" t="n">
        <v>3379988.63</v>
      </c>
      <c r="AF713" s="74" t="n">
        <v>0</v>
      </c>
      <c r="AG713" s="74" t="n">
        <v>0</v>
      </c>
      <c r="AH713" s="74" t="n">
        <v>0</v>
      </c>
      <c r="AI713" s="74" t="n">
        <v>0</v>
      </c>
      <c r="AJ713" s="74" t="n">
        <v>26774301.19</v>
      </c>
      <c r="AK713" s="74" t="n">
        <v>0</v>
      </c>
      <c r="AL713" s="74" t="n">
        <v>0</v>
      </c>
      <c r="AM713" s="74" t="n">
        <v>0</v>
      </c>
      <c r="AN713" s="74" t="n">
        <v>3759491.696</v>
      </c>
      <c r="AO713" s="74" t="n">
        <v>394300.4526</v>
      </c>
      <c r="AP713" s="74" t="n">
        <v>754911.81658396</v>
      </c>
      <c r="AQ713" s="5" t="n">
        <f aca="false" ca="false" dt2D="false" dtr="false" t="normal">COUNTIF(AB713:AM713, "&gt;0")</f>
        <v>3</v>
      </c>
    </row>
    <row customHeight="true" ht="12.75" outlineLevel="0" r="714">
      <c r="A714" s="67" t="n">
        <f aca="false" ca="false" dt2D="false" dtr="false" t="normal">+A713+1</f>
        <v>700</v>
      </c>
      <c r="B714" s="67" t="n">
        <f aca="false" ca="false" dt2D="false" dtr="false" t="normal">+B713+1</f>
        <v>225</v>
      </c>
      <c r="C714" s="68" t="s">
        <v>244</v>
      </c>
      <c r="D714" s="67" t="s">
        <v>837</v>
      </c>
      <c r="E714" s="69" t="s">
        <v>114</v>
      </c>
      <c r="F714" s="70" t="s">
        <v>58</v>
      </c>
      <c r="G714" s="70" t="n">
        <v>5</v>
      </c>
      <c r="H714" s="70" t="n">
        <v>2</v>
      </c>
      <c r="I714" s="69" t="n">
        <v>1555</v>
      </c>
      <c r="J714" s="69" t="n">
        <v>1555</v>
      </c>
      <c r="K714" s="69" t="n">
        <v>0</v>
      </c>
      <c r="L714" s="71" t="n">
        <v>50</v>
      </c>
      <c r="M714" s="72" t="n">
        <v>21767154.36</v>
      </c>
      <c r="N714" s="72" t="n"/>
      <c r="O714" s="72" t="n">
        <v>674393.64</v>
      </c>
      <c r="P714" s="72" t="n">
        <v>0</v>
      </c>
      <c r="Q714" s="72" t="n">
        <v>1025675.16</v>
      </c>
      <c r="R714" s="72" t="n">
        <v>6465690</v>
      </c>
      <c r="S714" s="72" t="n">
        <v>13601395.56</v>
      </c>
      <c r="T714" s="69" t="n">
        <v>12255.52</v>
      </c>
      <c r="U714" s="69" t="n">
        <v>13998.17</v>
      </c>
      <c r="V714" s="70" t="n">
        <v>2027</v>
      </c>
      <c r="W714" s="74" t="n">
        <v>842480.61</v>
      </c>
      <c r="X714" s="74" t="n">
        <f aca="false" ca="false" dt2D="false" dtr="false" t="normal">+(J714*11.55+K714*23.1)*12*0.85</f>
        <v>183194.55</v>
      </c>
      <c r="Y714" s="74" t="n">
        <f aca="false" ca="false" dt2D="false" dtr="false" t="normal">+(J714*11.55+K714*23.1)*12*30</f>
        <v>6465690</v>
      </c>
      <c r="Z714" s="64" t="n"/>
      <c r="AA714" s="74" t="n">
        <f aca="false" ca="false" dt2D="false" dtr="false" t="normal">SUM(AB714:AP714)</f>
        <v>21767154.3598339</v>
      </c>
      <c r="AB714" s="74" t="n">
        <v>0</v>
      </c>
      <c r="AC714" s="74" t="n">
        <v>0</v>
      </c>
      <c r="AD714" s="74" t="n">
        <v>2410808.38</v>
      </c>
      <c r="AE714" s="74" t="n">
        <v>1865905.4</v>
      </c>
      <c r="AF714" s="74" t="n">
        <v>0</v>
      </c>
      <c r="AG714" s="74" t="n">
        <v>0</v>
      </c>
      <c r="AH714" s="74" t="n">
        <v>0</v>
      </c>
      <c r="AI714" s="74" t="n">
        <v>0</v>
      </c>
      <c r="AJ714" s="74" t="n">
        <v>14780615.72</v>
      </c>
      <c r="AK714" s="74" t="n">
        <v>0</v>
      </c>
      <c r="AL714" s="74" t="n">
        <v>0</v>
      </c>
      <c r="AM714" s="74" t="n">
        <v>0</v>
      </c>
      <c r="AN714" s="74" t="n">
        <v>2075408.118</v>
      </c>
      <c r="AO714" s="74" t="n">
        <v>217671.5435</v>
      </c>
      <c r="AP714" s="74" t="n">
        <v>416745.1983339</v>
      </c>
      <c r="AQ714" s="5" t="n">
        <f aca="false" ca="false" dt2D="false" dtr="false" t="normal">COUNTIF(AB714:AM714, "&gt;0")</f>
        <v>3</v>
      </c>
    </row>
    <row customHeight="true" ht="12.75" outlineLevel="0" r="715">
      <c r="A715" s="67" t="n">
        <f aca="false" ca="false" dt2D="false" dtr="false" t="normal">+A714+1</f>
        <v>701</v>
      </c>
      <c r="B715" s="67" t="n">
        <f aca="false" ca="false" dt2D="false" dtr="false" t="normal">+B714+1</f>
        <v>226</v>
      </c>
      <c r="C715" s="68" t="s">
        <v>244</v>
      </c>
      <c r="D715" s="67" t="s">
        <v>838</v>
      </c>
      <c r="E715" s="69" t="s">
        <v>89</v>
      </c>
      <c r="F715" s="70" t="s">
        <v>58</v>
      </c>
      <c r="G715" s="70" t="n">
        <v>5</v>
      </c>
      <c r="H715" s="70" t="n">
        <v>3</v>
      </c>
      <c r="I715" s="69" t="n">
        <v>2779.63</v>
      </c>
      <c r="J715" s="69" t="n">
        <v>2416.53</v>
      </c>
      <c r="K715" s="69" t="n">
        <v>363.1</v>
      </c>
      <c r="L715" s="71" t="n">
        <v>72</v>
      </c>
      <c r="M715" s="72" t="n">
        <v>75860522.31</v>
      </c>
      <c r="N715" s="72" t="n"/>
      <c r="O715" s="72" t="n">
        <v>3561225.14</v>
      </c>
      <c r="P715" s="72" t="n">
        <v>0</v>
      </c>
      <c r="Q715" s="72" t="n">
        <v>370245.02</v>
      </c>
      <c r="R715" s="72" t="n">
        <v>13067471.34</v>
      </c>
      <c r="S715" s="72" t="n">
        <v>58861580.8</v>
      </c>
      <c r="T715" s="69" t="n">
        <v>23833.47</v>
      </c>
      <c r="U715" s="69" t="n">
        <v>27291.59</v>
      </c>
      <c r="V715" s="70" t="n">
        <v>2027</v>
      </c>
      <c r="W715" s="77" t="n"/>
      <c r="X715" s="74" t="n">
        <f aca="false" ca="false" dt2D="false" dtr="false" t="normal">+(J715*11.55+K715*23.1)*12*0.85</f>
        <v>370245.0213</v>
      </c>
      <c r="Y715" s="77" t="n">
        <f aca="false" ca="false" dt2D="false" dtr="false" t="normal">+(J715*11.55+K715*23.1)*12*30</f>
        <v>13067471.34</v>
      </c>
      <c r="Z715" s="64" t="n"/>
      <c r="AA715" s="75" t="n">
        <f aca="false" ca="false" dt2D="false" dtr="false" t="normal">SUM(AB715:AP715)</f>
        <v>75860522.3088581</v>
      </c>
      <c r="AB715" s="74" t="n">
        <v>0</v>
      </c>
      <c r="AC715" s="74" t="n">
        <v>5064827.37</v>
      </c>
      <c r="AD715" s="74" t="n">
        <v>4309424.62</v>
      </c>
      <c r="AE715" s="74" t="n">
        <v>3335386.89</v>
      </c>
      <c r="AF715" s="74" t="n">
        <v>0</v>
      </c>
      <c r="AG715" s="74" t="n">
        <v>0</v>
      </c>
      <c r="AH715" s="74" t="n">
        <v>0</v>
      </c>
      <c r="AI715" s="74" t="n">
        <v>0</v>
      </c>
      <c r="AJ715" s="74" t="n">
        <v>26420992.2</v>
      </c>
      <c r="AK715" s="74" t="n">
        <v>0</v>
      </c>
      <c r="AL715" s="74" t="n">
        <v>13428268.53</v>
      </c>
      <c r="AM715" s="74" t="n">
        <v>13689341.61</v>
      </c>
      <c r="AN715" s="74" t="n">
        <v>7404961.0053</v>
      </c>
      <c r="AO715" s="74" t="n">
        <v>758605.2232</v>
      </c>
      <c r="AP715" s="74" t="n">
        <v>1448714.8603581</v>
      </c>
      <c r="AQ715" s="5" t="n">
        <f aca="false" ca="false" dt2D="false" dtr="false" t="normal">COUNTIF(AB715:AM715, "&gt;0")</f>
        <v>6</v>
      </c>
    </row>
    <row customHeight="true" ht="12.75" outlineLevel="0" r="716">
      <c r="A716" s="67" t="n">
        <f aca="false" ca="false" dt2D="false" dtr="false" t="normal">+A715+1</f>
        <v>702</v>
      </c>
      <c r="B716" s="67" t="n">
        <f aca="false" ca="false" dt2D="false" dtr="false" t="normal">+B715+1</f>
        <v>227</v>
      </c>
      <c r="C716" s="68" t="s">
        <v>244</v>
      </c>
      <c r="D716" s="68" t="s">
        <v>839</v>
      </c>
      <c r="E716" s="69" t="s">
        <v>93</v>
      </c>
      <c r="F716" s="70" t="s">
        <v>58</v>
      </c>
      <c r="G716" s="70" t="n">
        <v>5</v>
      </c>
      <c r="H716" s="70" t="n">
        <v>2</v>
      </c>
      <c r="I716" s="70" t="n">
        <v>1808.3</v>
      </c>
      <c r="J716" s="70" t="n">
        <v>1648</v>
      </c>
      <c r="K716" s="69" t="n">
        <v>160.3</v>
      </c>
      <c r="L716" s="71" t="n">
        <v>49</v>
      </c>
      <c r="M716" s="72" t="n">
        <v>45568237.77</v>
      </c>
      <c r="N716" s="72" t="n"/>
      <c r="O716" s="72" t="n">
        <v>2138723.53</v>
      </c>
      <c r="P716" s="72" t="n">
        <v>0</v>
      </c>
      <c r="Q716" s="72" t="n">
        <v>231920.77</v>
      </c>
      <c r="R716" s="72" t="n">
        <v>8185438.8</v>
      </c>
      <c r="S716" s="72" t="n">
        <v>35012154.67</v>
      </c>
      <c r="T716" s="69" t="n">
        <v>22011.35</v>
      </c>
      <c r="U716" s="69" t="n">
        <v>25199.49</v>
      </c>
      <c r="V716" s="70" t="n">
        <v>2027</v>
      </c>
      <c r="W716" s="76" t="n"/>
      <c r="X716" s="74" t="n">
        <f aca="false" ca="false" dt2D="false" dtr="false" t="normal">+(J716*11.55+K716*23.1)*12*0.85</f>
        <v>231920.766</v>
      </c>
      <c r="Y716" s="77" t="n">
        <f aca="false" ca="false" dt2D="false" dtr="false" t="normal">+(J716*11.55+K716*23.1)*12*30</f>
        <v>8185438.800000001</v>
      </c>
      <c r="Z716" s="64" t="n"/>
      <c r="AA716" s="75" t="n">
        <f aca="false" ca="false" dt2D="false" dtr="false" t="normal">SUM(AB716:AP716)</f>
        <v>45568237.76679882</v>
      </c>
      <c r="AB716" s="74" t="n">
        <v>0</v>
      </c>
      <c r="AC716" s="74" t="n">
        <v>0</v>
      </c>
      <c r="AD716" s="74" t="n">
        <v>2803514.34</v>
      </c>
      <c r="AE716" s="74" t="n">
        <v>2169849.99</v>
      </c>
      <c r="AF716" s="74" t="n">
        <v>0</v>
      </c>
      <c r="AG716" s="74" t="n">
        <v>0</v>
      </c>
      <c r="AH716" s="74" t="n">
        <v>0</v>
      </c>
      <c r="AI716" s="74" t="n">
        <v>0</v>
      </c>
      <c r="AJ716" s="74" t="n">
        <v>17188287.71</v>
      </c>
      <c r="AK716" s="74" t="n">
        <v>0</v>
      </c>
      <c r="AL716" s="74" t="n">
        <v>8735816.63</v>
      </c>
      <c r="AM716" s="74" t="n">
        <v>8905658.82</v>
      </c>
      <c r="AN716" s="74" t="n">
        <v>4439014.1161</v>
      </c>
      <c r="AO716" s="74" t="n">
        <v>455682.3776</v>
      </c>
      <c r="AP716" s="74" t="n">
        <v>870413.78309882</v>
      </c>
      <c r="AQ716" s="5" t="n">
        <f aca="false" ca="false" dt2D="false" dtr="false" t="normal">COUNTIF(AB716:AM716, "&gt;0")</f>
        <v>5</v>
      </c>
    </row>
    <row customHeight="true" ht="12.75" outlineLevel="0" r="717">
      <c r="A717" s="67" t="n">
        <f aca="false" ca="false" dt2D="false" dtr="false" t="normal">+A716+1</f>
        <v>703</v>
      </c>
      <c r="B717" s="67" t="n">
        <f aca="false" ca="false" dt2D="false" dtr="false" t="normal">+B716+1</f>
        <v>228</v>
      </c>
      <c r="C717" s="68" t="s">
        <v>244</v>
      </c>
      <c r="D717" s="68" t="s">
        <v>840</v>
      </c>
      <c r="E717" s="69" t="s">
        <v>134</v>
      </c>
      <c r="F717" s="70" t="s">
        <v>58</v>
      </c>
      <c r="G717" s="70" t="n">
        <v>4</v>
      </c>
      <c r="H717" s="70" t="n">
        <v>4</v>
      </c>
      <c r="I717" s="70" t="n">
        <v>2738.3</v>
      </c>
      <c r="J717" s="70" t="n">
        <v>2738.3</v>
      </c>
      <c r="K717" s="69" t="n">
        <v>0</v>
      </c>
      <c r="L717" s="71" t="n">
        <v>105</v>
      </c>
      <c r="M717" s="72" t="n">
        <v>30672574.55</v>
      </c>
      <c r="N717" s="72" t="n"/>
      <c r="O717" s="72" t="n">
        <v>1431748.56</v>
      </c>
      <c r="P717" s="72" t="n">
        <v>0</v>
      </c>
      <c r="Q717" s="72" t="n">
        <v>322599.12</v>
      </c>
      <c r="R717" s="72" t="n">
        <v>7488036.18</v>
      </c>
      <c r="S717" s="72" t="n">
        <v>21430190.69</v>
      </c>
      <c r="T717" s="69" t="n">
        <v>9755.83</v>
      </c>
      <c r="U717" s="69" t="n">
        <v>11201.32</v>
      </c>
      <c r="V717" s="70" t="n">
        <v>2027</v>
      </c>
      <c r="W717" s="76" t="n"/>
      <c r="X717" s="74" t="n">
        <f aca="false" ca="false" dt2D="false" dtr="false" t="normal">+(J717*11.55+K717*23.1)*12*0.85</f>
        <v>322599.123</v>
      </c>
      <c r="Y717" s="77" t="e">
        <f aca="false" ca="false" dt2D="false" dtr="false" t="normal">+(J717*11.55+K717*23.1)*12*30-'[7]Приложение №1'!$S$475-'[7]Приложение №1'!$S$820</f>
        <v>#REF!</v>
      </c>
      <c r="Z717" s="64" t="n"/>
      <c r="AA717" s="74" t="n">
        <f aca="false" ca="false" dt2D="false" dtr="false" t="normal">SUM(AB717:AP717)</f>
        <v>30672574.5453793</v>
      </c>
      <c r="AB717" s="74" t="n">
        <v>0</v>
      </c>
      <c r="AC717" s="74" t="n">
        <v>0</v>
      </c>
      <c r="AD717" s="74" t="n">
        <v>0</v>
      </c>
      <c r="AE717" s="74" t="n">
        <v>0</v>
      </c>
      <c r="AF717" s="74" t="n">
        <v>0</v>
      </c>
      <c r="AG717" s="74" t="n">
        <v>0</v>
      </c>
      <c r="AH717" s="74" t="n">
        <v>0</v>
      </c>
      <c r="AI717" s="74" t="n">
        <v>0</v>
      </c>
      <c r="AJ717" s="74" t="n">
        <v>0</v>
      </c>
      <c r="AK717" s="74" t="n">
        <v>0</v>
      </c>
      <c r="AL717" s="74" t="n">
        <v>13228605.14</v>
      </c>
      <c r="AM717" s="74" t="n">
        <v>13485796.35</v>
      </c>
      <c r="AN717" s="74" t="n">
        <v>3067257.455</v>
      </c>
      <c r="AO717" s="74" t="n">
        <v>306725.7455</v>
      </c>
      <c r="AP717" s="74" t="n">
        <v>584189.8548793</v>
      </c>
      <c r="AQ717" s="5" t="n">
        <f aca="false" ca="false" dt2D="false" dtr="false" t="normal">COUNTIF(AB717:AM717, "&gt;0")</f>
        <v>2</v>
      </c>
    </row>
    <row customHeight="true" ht="12.75" outlineLevel="0" r="718">
      <c r="A718" s="67" t="n">
        <f aca="false" ca="false" dt2D="false" dtr="false" t="normal">+A717+1</f>
        <v>704</v>
      </c>
      <c r="B718" s="67" t="n">
        <f aca="false" ca="false" dt2D="false" dtr="false" t="normal">+B717+1</f>
        <v>229</v>
      </c>
      <c r="C718" s="68" t="s">
        <v>244</v>
      </c>
      <c r="D718" s="67" t="s">
        <v>841</v>
      </c>
      <c r="E718" s="69" t="s">
        <v>93</v>
      </c>
      <c r="F718" s="70" t="s">
        <v>58</v>
      </c>
      <c r="G718" s="70" t="n">
        <v>4</v>
      </c>
      <c r="H718" s="70" t="n">
        <v>2</v>
      </c>
      <c r="I718" s="69" t="n">
        <v>1312.5</v>
      </c>
      <c r="J718" s="69" t="n">
        <v>1312.5</v>
      </c>
      <c r="K718" s="69" t="n">
        <v>0</v>
      </c>
      <c r="L718" s="71" t="n">
        <v>60</v>
      </c>
      <c r="M718" s="72" t="n">
        <v>17757350.63</v>
      </c>
      <c r="N718" s="72" t="n"/>
      <c r="O718" s="72" t="n">
        <v>4369822.19</v>
      </c>
      <c r="P718" s="72" t="n">
        <v>0</v>
      </c>
      <c r="Q718" s="72" t="n">
        <v>154625.63</v>
      </c>
      <c r="R718" s="72" t="n">
        <v>679184</v>
      </c>
      <c r="S718" s="72" t="n">
        <v>12553718.82</v>
      </c>
      <c r="T718" s="69" t="n">
        <v>11829.02</v>
      </c>
      <c r="U718" s="69" t="n">
        <v>13529.41</v>
      </c>
      <c r="V718" s="70" t="n">
        <v>2027</v>
      </c>
      <c r="W718" s="77" t="n"/>
      <c r="X718" s="74" t="n">
        <f aca="false" ca="false" dt2D="false" dtr="false" t="normal">+(J718*11.55+K718*23.1)*12*0.85</f>
        <v>154625.62500000003</v>
      </c>
      <c r="Y718" s="77" t="e">
        <f aca="false" ca="false" dt2D="false" dtr="false" t="normal">+(J718*11.55+K718*23.1)*12*30-'[1]Приложение №1'!$S$482-'[1]Приложение №1'!$S$724-'[4]Приложение №1'!$S$821</f>
        <v>#REF!</v>
      </c>
      <c r="Z718" s="64" t="n"/>
      <c r="AA718" s="74" t="n">
        <f aca="false" ca="false" dt2D="false" dtr="false" t="normal">SUM(AB718:AP718)</f>
        <v>17757350.629662022</v>
      </c>
      <c r="AB718" s="74" t="n">
        <v>5218503.51</v>
      </c>
      <c r="AC718" s="74" t="n">
        <v>2391536.26</v>
      </c>
      <c r="AD718" s="74" t="n">
        <v>0</v>
      </c>
      <c r="AE718" s="74" t="n">
        <v>1574920.15</v>
      </c>
      <c r="AF718" s="74" t="n">
        <v>0</v>
      </c>
      <c r="AG718" s="74" t="n">
        <v>0</v>
      </c>
      <c r="AH718" s="74" t="n">
        <v>0</v>
      </c>
      <c r="AI718" s="74" t="n">
        <v>0</v>
      </c>
      <c r="AJ718" s="74" t="n">
        <v>0</v>
      </c>
      <c r="AK718" s="74" t="n">
        <v>0</v>
      </c>
      <c r="AL718" s="74" t="n">
        <v>6340628.95</v>
      </c>
      <c r="AM718" s="74" t="n">
        <v>0</v>
      </c>
      <c r="AN718" s="74" t="n">
        <v>1714675.0694</v>
      </c>
      <c r="AO718" s="74" t="n">
        <v>177573.5063</v>
      </c>
      <c r="AP718" s="74" t="n">
        <v>339513.18396202</v>
      </c>
      <c r="AQ718" s="5" t="n">
        <f aca="false" ca="false" dt2D="false" dtr="false" t="normal">COUNTIF(AB718:AM718, "&gt;0")</f>
        <v>4</v>
      </c>
    </row>
    <row customHeight="true" ht="12.75" outlineLevel="0" r="719">
      <c r="A719" s="67" t="n">
        <f aca="false" ca="false" dt2D="false" dtr="false" t="normal">+A718+1</f>
        <v>705</v>
      </c>
      <c r="B719" s="67" t="n">
        <f aca="false" ca="false" dt2D="false" dtr="false" t="normal">+B718+1</f>
        <v>230</v>
      </c>
      <c r="C719" s="68" t="s">
        <v>244</v>
      </c>
      <c r="D719" s="67" t="s">
        <v>842</v>
      </c>
      <c r="E719" s="69" t="s">
        <v>57</v>
      </c>
      <c r="F719" s="70" t="s">
        <v>58</v>
      </c>
      <c r="G719" s="70" t="n">
        <v>4</v>
      </c>
      <c r="H719" s="70" t="n">
        <v>2</v>
      </c>
      <c r="I719" s="69" t="n">
        <v>1304.3</v>
      </c>
      <c r="J719" s="69" t="n">
        <v>1304.3</v>
      </c>
      <c r="K719" s="69" t="n">
        <v>0</v>
      </c>
      <c r="L719" s="71" t="n">
        <v>47</v>
      </c>
      <c r="M719" s="72" t="n">
        <v>9094270.88</v>
      </c>
      <c r="N719" s="72" t="n"/>
      <c r="O719" s="72" t="n">
        <v>2219479.18</v>
      </c>
      <c r="P719" s="72" t="n">
        <v>0</v>
      </c>
      <c r="Q719" s="72" t="n">
        <v>153659.58</v>
      </c>
      <c r="R719" s="72" t="n">
        <v>0</v>
      </c>
      <c r="S719" s="72" t="n">
        <v>6721132.12</v>
      </c>
      <c r="T719" s="69" t="n">
        <v>6030.89</v>
      </c>
      <c r="U719" s="69" t="n">
        <v>6972.53</v>
      </c>
      <c r="V719" s="70" t="n">
        <v>2027</v>
      </c>
      <c r="W719" s="77" t="n"/>
      <c r="X719" s="74" t="n">
        <f aca="false" ca="false" dt2D="false" dtr="false" t="normal">+(J719*11.55+K719*23.1)*12*0.85</f>
        <v>153659.583</v>
      </c>
      <c r="Y719" s="77" t="e">
        <f aca="false" ca="false" dt2D="false" dtr="false" t="normal">+(J719*11.55+K719*23.1)*12*30-'[1]Приложение №1'!$S$725-'[4]Приложение №1'!$S$174-'[4]Приложение №1'!$S$476-'[4]Приложение №1'!$S$816</f>
        <v>#REF!</v>
      </c>
      <c r="Z719" s="64" t="n"/>
      <c r="AA719" s="74" t="n">
        <f aca="false" ca="false" dt2D="false" dtr="false" t="normal">SUM(AB719:AP719)</f>
        <v>9094270.87660868</v>
      </c>
      <c r="AB719" s="74" t="n">
        <v>0</v>
      </c>
      <c r="AC719" s="74" t="n">
        <v>0</v>
      </c>
      <c r="AD719" s="74" t="n">
        <v>0</v>
      </c>
      <c r="AE719" s="74" t="n">
        <v>1565080.65</v>
      </c>
      <c r="AF719" s="74" t="n">
        <v>0</v>
      </c>
      <c r="AG719" s="74" t="n">
        <v>0</v>
      </c>
      <c r="AH719" s="74" t="n">
        <v>0</v>
      </c>
      <c r="AI719" s="74" t="n">
        <v>0</v>
      </c>
      <c r="AJ719" s="74" t="n">
        <v>0</v>
      </c>
      <c r="AK719" s="74" t="n">
        <v>0</v>
      </c>
      <c r="AL719" s="74" t="n">
        <v>6301015.11</v>
      </c>
      <c r="AM719" s="74" t="n">
        <v>0</v>
      </c>
      <c r="AN719" s="74" t="n">
        <v>965216.825</v>
      </c>
      <c r="AO719" s="74" t="n">
        <v>90942.7088</v>
      </c>
      <c r="AP719" s="74" t="n">
        <v>172015.58280868</v>
      </c>
      <c r="AQ719" s="5" t="n">
        <f aca="false" ca="false" dt2D="false" dtr="false" t="normal">COUNTIF(AB719:AM719, "&gt;0")</f>
        <v>2</v>
      </c>
    </row>
    <row customHeight="true" ht="12.75" outlineLevel="0" r="720">
      <c r="A720" s="67" t="n">
        <f aca="false" ca="false" dt2D="false" dtr="false" t="normal">+A719+1</f>
        <v>706</v>
      </c>
      <c r="B720" s="67" t="n">
        <f aca="false" ca="false" dt2D="false" dtr="false" t="normal">+B719+1</f>
        <v>231</v>
      </c>
      <c r="C720" s="68" t="s">
        <v>244</v>
      </c>
      <c r="D720" s="67" t="s">
        <v>843</v>
      </c>
      <c r="E720" s="69" t="s">
        <v>66</v>
      </c>
      <c r="F720" s="70" t="s">
        <v>58</v>
      </c>
      <c r="G720" s="70" t="n">
        <v>4</v>
      </c>
      <c r="H720" s="70" t="n">
        <v>2</v>
      </c>
      <c r="I720" s="69" t="n">
        <v>1415.4</v>
      </c>
      <c r="J720" s="69" t="n">
        <v>1415.4</v>
      </c>
      <c r="K720" s="69" t="n">
        <v>0</v>
      </c>
      <c r="L720" s="71" t="n">
        <v>39</v>
      </c>
      <c r="M720" s="72" t="n">
        <v>9868918.97</v>
      </c>
      <c r="N720" s="72" t="n"/>
      <c r="O720" s="72" t="n">
        <v>2408533.95</v>
      </c>
      <c r="P720" s="72" t="n">
        <v>0</v>
      </c>
      <c r="Q720" s="72" t="n">
        <v>166748.27</v>
      </c>
      <c r="R720" s="72" t="n">
        <v>865108.46</v>
      </c>
      <c r="S720" s="72" t="n">
        <v>6428528.28</v>
      </c>
      <c r="T720" s="69" t="n">
        <v>6030.89</v>
      </c>
      <c r="U720" s="69" t="n">
        <v>6972.53</v>
      </c>
      <c r="V720" s="70" t="n">
        <v>2027</v>
      </c>
      <c r="W720" s="77" t="n"/>
      <c r="X720" s="74" t="n">
        <f aca="false" ca="false" dt2D="false" dtr="false" t="normal">+(J720*11.55+K720*23.1)*12*0.85</f>
        <v>166748.27400000003</v>
      </c>
      <c r="Y720" s="77" t="e">
        <f aca="false" ca="false" dt2D="false" dtr="false" t="normal">+(J720*11.55+K720*23.1)*12*30-'[1]Приложение №1'!$S$484-'[1]Приложение №1'!$S$726-'[4]Приложение №1'!$S$477-'[4]Приложение №1'!$S$818</f>
        <v>#REF!</v>
      </c>
      <c r="Z720" s="64" t="n"/>
      <c r="AA720" s="74" t="n">
        <f aca="false" ca="false" dt2D="false" dtr="false" t="normal">SUM(AB720:AP720)</f>
        <v>9868918.965947479</v>
      </c>
      <c r="AB720" s="74" t="n">
        <v>0</v>
      </c>
      <c r="AC720" s="74" t="n">
        <v>0</v>
      </c>
      <c r="AD720" s="74" t="n">
        <v>0</v>
      </c>
      <c r="AE720" s="74" t="n">
        <v>1698393.89</v>
      </c>
      <c r="AF720" s="74" t="n">
        <v>0</v>
      </c>
      <c r="AG720" s="74" t="n">
        <v>0</v>
      </c>
      <c r="AH720" s="74" t="n">
        <v>0</v>
      </c>
      <c r="AI720" s="74" t="n">
        <v>0</v>
      </c>
      <c r="AJ720" s="74" t="n">
        <v>0</v>
      </c>
      <c r="AK720" s="74" t="n">
        <v>0</v>
      </c>
      <c r="AL720" s="74" t="n">
        <v>6837734.26</v>
      </c>
      <c r="AM720" s="74" t="n">
        <v>0</v>
      </c>
      <c r="AN720" s="74" t="n">
        <v>1047433.7921</v>
      </c>
      <c r="AO720" s="74" t="n">
        <v>98689.1897</v>
      </c>
      <c r="AP720" s="74" t="n">
        <v>186667.83414748</v>
      </c>
      <c r="AQ720" s="5" t="n">
        <f aca="false" ca="false" dt2D="false" dtr="false" t="normal">COUNTIF(AB720:AM720, "&gt;0")</f>
        <v>2</v>
      </c>
    </row>
    <row customHeight="true" ht="12.75" outlineLevel="0" r="721">
      <c r="A721" s="67" t="n">
        <f aca="false" ca="false" dt2D="false" dtr="false" t="normal">+A720+1</f>
        <v>707</v>
      </c>
      <c r="B721" s="67" t="n">
        <f aca="false" ca="false" dt2D="false" dtr="false" t="normal">+B720+1</f>
        <v>232</v>
      </c>
      <c r="C721" s="68" t="s">
        <v>244</v>
      </c>
      <c r="D721" s="67" t="s">
        <v>844</v>
      </c>
      <c r="E721" s="69" t="s">
        <v>171</v>
      </c>
      <c r="F721" s="70" t="s">
        <v>58</v>
      </c>
      <c r="G721" s="70" t="n">
        <v>4</v>
      </c>
      <c r="H721" s="70" t="n">
        <v>2</v>
      </c>
      <c r="I721" s="69" t="n">
        <v>1281.6</v>
      </c>
      <c r="J721" s="69" t="n">
        <v>1223.3</v>
      </c>
      <c r="K721" s="69" t="n">
        <v>58.3</v>
      </c>
      <c r="L721" s="71" t="n">
        <v>50</v>
      </c>
      <c r="M721" s="72" t="n">
        <v>14355611.71</v>
      </c>
      <c r="N721" s="72" t="n"/>
      <c r="O721" s="72" t="n">
        <v>1409819.86</v>
      </c>
      <c r="P721" s="72" t="n">
        <v>0</v>
      </c>
      <c r="Q721" s="72" t="n">
        <v>157853.62</v>
      </c>
      <c r="R721" s="72" t="n">
        <v>3744294.19</v>
      </c>
      <c r="S721" s="72" t="n">
        <v>9043644.04</v>
      </c>
      <c r="T721" s="69" t="n">
        <v>9755.83</v>
      </c>
      <c r="U721" s="69" t="n">
        <v>11201.32</v>
      </c>
      <c r="V721" s="70" t="n">
        <v>2027</v>
      </c>
      <c r="W721" s="77" t="n"/>
      <c r="X721" s="74" t="n">
        <f aca="false" ca="false" dt2D="false" dtr="false" t="normal">+(J721*11.55+K721*23.1)*12*0.85</f>
        <v>157853.61899999998</v>
      </c>
      <c r="Y721" s="77" t="e">
        <f aca="false" ca="false" dt2D="false" dtr="false" t="normal">+(J721*11.55+K721*23.1)*12*30-'[3]Приложение №1'!$S$654</f>
        <v>#REF!</v>
      </c>
      <c r="Z721" s="64" t="n"/>
      <c r="AA721" s="74" t="n">
        <f aca="false" ca="false" dt2D="false" dtr="false" t="normal">SUM(AB721:AP721)</f>
        <v>14355611.70872866</v>
      </c>
      <c r="AB721" s="74" t="n">
        <v>0</v>
      </c>
      <c r="AC721" s="74" t="n">
        <v>0</v>
      </c>
      <c r="AD721" s="74" t="n">
        <v>0</v>
      </c>
      <c r="AE721" s="74" t="n">
        <v>0</v>
      </c>
      <c r="AF721" s="74" t="n">
        <v>0</v>
      </c>
      <c r="AG721" s="74" t="n">
        <v>0</v>
      </c>
      <c r="AH721" s="74" t="n">
        <v>0</v>
      </c>
      <c r="AI721" s="74" t="n">
        <v>0</v>
      </c>
      <c r="AJ721" s="74" t="n">
        <v>0</v>
      </c>
      <c r="AK721" s="74" t="n">
        <v>0</v>
      </c>
      <c r="AL721" s="74" t="n">
        <v>6191352.42</v>
      </c>
      <c r="AM721" s="74" t="n">
        <v>6311725.02</v>
      </c>
      <c r="AN721" s="74" t="n">
        <v>1435561.171</v>
      </c>
      <c r="AO721" s="74" t="n">
        <v>143556.1171</v>
      </c>
      <c r="AP721" s="74" t="n">
        <v>273416.98062866</v>
      </c>
      <c r="AQ721" s="5" t="n">
        <f aca="false" ca="false" dt2D="false" dtr="false" t="normal">COUNTIF(AB721:AM721, "&gt;0")</f>
        <v>2</v>
      </c>
    </row>
    <row customHeight="true" ht="12.75" outlineLevel="0" r="722">
      <c r="A722" s="67" t="n">
        <f aca="false" ca="false" dt2D="false" dtr="false" t="normal">+A721+1</f>
        <v>708</v>
      </c>
      <c r="B722" s="67" t="n">
        <f aca="false" ca="false" dt2D="false" dtr="false" t="normal">+B721+1</f>
        <v>233</v>
      </c>
      <c r="C722" s="68" t="s">
        <v>244</v>
      </c>
      <c r="D722" s="67" t="s">
        <v>845</v>
      </c>
      <c r="E722" s="69" t="s">
        <v>171</v>
      </c>
      <c r="F722" s="70" t="s">
        <v>58</v>
      </c>
      <c r="G722" s="70" t="n">
        <v>4</v>
      </c>
      <c r="H722" s="70" t="n">
        <v>2</v>
      </c>
      <c r="I722" s="69" t="n">
        <v>1257.9</v>
      </c>
      <c r="J722" s="69" t="n">
        <v>1257.9</v>
      </c>
      <c r="K722" s="69" t="n">
        <v>0</v>
      </c>
      <c r="L722" s="71" t="n">
        <v>37</v>
      </c>
      <c r="M722" s="72" t="n">
        <v>7112896.18</v>
      </c>
      <c r="N722" s="72" t="n"/>
      <c r="O722" s="72" t="n">
        <v>1728966.03</v>
      </c>
      <c r="P722" s="72" t="n">
        <v>0</v>
      </c>
      <c r="Q722" s="72" t="n">
        <v>148193.2</v>
      </c>
      <c r="R722" s="72" t="n">
        <v>1122726.55</v>
      </c>
      <c r="S722" s="72" t="n">
        <v>4113010.4</v>
      </c>
      <c r="T722" s="69" t="n">
        <v>4924.88</v>
      </c>
      <c r="U722" s="69" t="n">
        <v>5654.58</v>
      </c>
      <c r="V722" s="70" t="n">
        <v>2027</v>
      </c>
      <c r="W722" s="77" t="n"/>
      <c r="X722" s="74" t="n">
        <f aca="false" ca="false" dt2D="false" dtr="false" t="normal">+(J722*11.55+K722*23.1)*12*0.85</f>
        <v>148193.19900000002</v>
      </c>
      <c r="Y722" s="77" t="e">
        <f aca="false" ca="false" dt2D="false" dtr="false" t="normal">+(J722*11.55+K722*23.1)*12*30-'[4]Приложение №1'!$S$479-'[3]Приложение №1'!$S$655</f>
        <v>#REF!</v>
      </c>
      <c r="Z722" s="64" t="n"/>
      <c r="AA722" s="74" t="n">
        <f aca="false" ca="false" dt2D="false" dtr="false" t="normal">SUM(AB722:AP722)</f>
        <v>7112896.18044428</v>
      </c>
      <c r="AB722" s="74" t="n">
        <v>0</v>
      </c>
      <c r="AC722" s="74" t="n">
        <v>0</v>
      </c>
      <c r="AD722" s="74" t="n">
        <v>0</v>
      </c>
      <c r="AE722" s="74" t="n">
        <v>0</v>
      </c>
      <c r="AF722" s="74" t="n">
        <v>0</v>
      </c>
      <c r="AG722" s="74" t="n">
        <v>0</v>
      </c>
      <c r="AH722" s="74" t="n">
        <v>0</v>
      </c>
      <c r="AI722" s="74" t="n">
        <v>0</v>
      </c>
      <c r="AJ722" s="74" t="n">
        <v>0</v>
      </c>
      <c r="AK722" s="74" t="n">
        <v>0</v>
      </c>
      <c r="AL722" s="74" t="n">
        <v>0</v>
      </c>
      <c r="AM722" s="74" t="n">
        <v>6195005.38</v>
      </c>
      <c r="AN722" s="74" t="n">
        <v>711289.618</v>
      </c>
      <c r="AO722" s="74" t="n">
        <v>71128.9618</v>
      </c>
      <c r="AP722" s="74" t="n">
        <v>135472.22064428</v>
      </c>
      <c r="AQ722" s="5" t="n">
        <f aca="false" ca="false" dt2D="false" dtr="false" t="normal">COUNTIF(AB722:AM722, "&gt;0")</f>
        <v>1</v>
      </c>
    </row>
    <row customHeight="true" ht="12.75" outlineLevel="0" r="723">
      <c r="A723" s="67" t="n">
        <f aca="false" ca="false" dt2D="false" dtr="false" t="normal">+A722+1</f>
        <v>709</v>
      </c>
      <c r="B723" s="67" t="n">
        <f aca="false" ca="false" dt2D="false" dtr="false" t="normal">+B722+1</f>
        <v>234</v>
      </c>
      <c r="C723" s="68" t="s">
        <v>244</v>
      </c>
      <c r="D723" s="68" t="s">
        <v>846</v>
      </c>
      <c r="E723" s="69" t="s">
        <v>95</v>
      </c>
      <c r="F723" s="70" t="s">
        <v>58</v>
      </c>
      <c r="G723" s="70" t="n">
        <v>5</v>
      </c>
      <c r="H723" s="70" t="n">
        <v>3</v>
      </c>
      <c r="I723" s="70" t="n">
        <v>2361.2</v>
      </c>
      <c r="J723" s="70" t="n">
        <v>2361.2</v>
      </c>
      <c r="K723" s="69" t="n">
        <v>0</v>
      </c>
      <c r="L723" s="71" t="n">
        <v>62</v>
      </c>
      <c r="M723" s="72" t="n">
        <v>59501035.79</v>
      </c>
      <c r="N723" s="72" t="n"/>
      <c r="O723" s="72" t="n">
        <v>2793816.05</v>
      </c>
      <c r="P723" s="72" t="n">
        <v>0</v>
      </c>
      <c r="Q723" s="72" t="n">
        <v>278172.97</v>
      </c>
      <c r="R723" s="72" t="n">
        <v>9817869.6</v>
      </c>
      <c r="S723" s="72" t="n">
        <v>46611177.17</v>
      </c>
      <c r="T723" s="69" t="n">
        <v>22011.35</v>
      </c>
      <c r="U723" s="69" t="n">
        <v>25199.49</v>
      </c>
      <c r="V723" s="70" t="n">
        <v>2027</v>
      </c>
      <c r="W723" s="76" t="n"/>
      <c r="X723" s="74" t="n">
        <f aca="false" ca="false" dt2D="false" dtr="false" t="normal">+(J723*11.55+K723*23.1)*12*0.85</f>
        <v>278172.972</v>
      </c>
      <c r="Y723" s="77" t="n">
        <f aca="false" ca="false" dt2D="false" dtr="false" t="normal">+(J723*11.55+K723*23.1)*12*30</f>
        <v>9817869.6</v>
      </c>
      <c r="Z723" s="64" t="n"/>
      <c r="AA723" s="75" t="n">
        <f aca="false" ca="false" dt2D="false" dtr="false" t="normal">SUM(AB723:AP723)</f>
        <v>59501035.78968881</v>
      </c>
      <c r="AB723" s="74" t="n">
        <v>0</v>
      </c>
      <c r="AC723" s="74" t="n">
        <v>0</v>
      </c>
      <c r="AD723" s="74" t="n">
        <v>3660707.87</v>
      </c>
      <c r="AE723" s="74" t="n">
        <v>2833296.35</v>
      </c>
      <c r="AF723" s="74" t="n">
        <v>0</v>
      </c>
      <c r="AG723" s="74" t="n">
        <v>0</v>
      </c>
      <c r="AH723" s="74" t="n">
        <v>0</v>
      </c>
      <c r="AI723" s="74" t="n">
        <v>0</v>
      </c>
      <c r="AJ723" s="74" t="n">
        <v>22443723.36</v>
      </c>
      <c r="AK723" s="74" t="n">
        <v>0</v>
      </c>
      <c r="AL723" s="74" t="n">
        <v>11406851.87</v>
      </c>
      <c r="AM723" s="74" t="n">
        <v>11628624.46</v>
      </c>
      <c r="AN723" s="74" t="n">
        <v>5796272.8158</v>
      </c>
      <c r="AO723" s="74" t="n">
        <v>595010.3579</v>
      </c>
      <c r="AP723" s="74" t="n">
        <v>1136548.70598882</v>
      </c>
      <c r="AQ723" s="5" t="n">
        <f aca="false" ca="false" dt2D="false" dtr="false" t="normal">COUNTIF(AB723:AM723, "&gt;0")</f>
        <v>5</v>
      </c>
    </row>
    <row customHeight="true" ht="12.75" outlineLevel="0" r="724">
      <c r="A724" s="67" t="n">
        <f aca="false" ca="false" dt2D="false" dtr="false" t="normal">+A723+1</f>
        <v>710</v>
      </c>
      <c r="B724" s="67" t="n">
        <f aca="false" ca="false" dt2D="false" dtr="false" t="normal">+B723+1</f>
        <v>235</v>
      </c>
      <c r="C724" s="68" t="s">
        <v>599</v>
      </c>
      <c r="D724" s="68" t="s">
        <v>847</v>
      </c>
      <c r="E724" s="69" t="s">
        <v>64</v>
      </c>
      <c r="F724" s="70" t="s">
        <v>58</v>
      </c>
      <c r="G724" s="70" t="n">
        <v>4</v>
      </c>
      <c r="H724" s="70" t="n">
        <v>2</v>
      </c>
      <c r="I724" s="70" t="n">
        <v>1782.2</v>
      </c>
      <c r="J724" s="70" t="n">
        <v>1782.2</v>
      </c>
      <c r="K724" s="69" t="n">
        <v>0</v>
      </c>
      <c r="L724" s="71" t="n">
        <v>51</v>
      </c>
      <c r="M724" s="72" t="n">
        <v>18104852.96</v>
      </c>
      <c r="N724" s="72" t="n"/>
      <c r="O724" s="72" t="n">
        <v>466413</v>
      </c>
      <c r="P724" s="72" t="n">
        <v>0</v>
      </c>
      <c r="Q724" s="72" t="n">
        <v>853812.51</v>
      </c>
      <c r="R724" s="72" t="n">
        <v>7410387.6</v>
      </c>
      <c r="S724" s="72" t="n">
        <v>9374239.85</v>
      </c>
      <c r="T724" s="69" t="n">
        <v>8811.23</v>
      </c>
      <c r="U724" s="69" t="n">
        <v>10158.71</v>
      </c>
      <c r="V724" s="70" t="n">
        <v>2027</v>
      </c>
      <c r="W724" s="73" t="n">
        <v>643851.53</v>
      </c>
      <c r="X724" s="74" t="n">
        <f aca="false" ca="false" dt2D="false" dtr="false" t="normal">+(J724*11.55+K724*23.1)*12*0.85</f>
        <v>209960.98200000002</v>
      </c>
      <c r="Y724" s="74" t="n">
        <f aca="false" ca="false" dt2D="false" dtr="false" t="normal">+(J724*11.55+K724*23.1)*12*30</f>
        <v>7410387.6000000015</v>
      </c>
      <c r="Z724" s="64" t="n"/>
      <c r="AA724" s="74" t="n">
        <f aca="false" ca="false" dt2D="false" dtr="false" t="normal">SUM(AB724:AP724)</f>
        <v>18104852.96170712</v>
      </c>
      <c r="AB724" s="74" t="n">
        <v>0</v>
      </c>
      <c r="AC724" s="74" t="n">
        <v>0</v>
      </c>
      <c r="AD724" s="74" t="n">
        <v>0</v>
      </c>
      <c r="AE724" s="74" t="n">
        <v>1866766.07</v>
      </c>
      <c r="AF724" s="74" t="n">
        <v>0</v>
      </c>
      <c r="AG724" s="74" t="n">
        <v>0</v>
      </c>
      <c r="AH724" s="74" t="n">
        <v>0</v>
      </c>
      <c r="AI724" s="74" t="n">
        <v>0</v>
      </c>
      <c r="AJ724" s="74" t="n">
        <v>0</v>
      </c>
      <c r="AK724" s="74" t="n">
        <v>0</v>
      </c>
      <c r="AL724" s="74" t="n">
        <v>13836608.29</v>
      </c>
      <c r="AM724" s="74" t="n">
        <v>0</v>
      </c>
      <c r="AN724" s="74" t="n">
        <v>1877029.0796</v>
      </c>
      <c r="AO724" s="74" t="n">
        <v>181048.5296</v>
      </c>
      <c r="AP724" s="74" t="n">
        <v>343400.99250712</v>
      </c>
      <c r="AQ724" s="5" t="n">
        <f aca="false" ca="false" dt2D="false" dtr="false" t="normal">COUNTIF(AB724:AM724, "&gt;0")</f>
        <v>2</v>
      </c>
    </row>
    <row customHeight="true" ht="12.75" outlineLevel="0" r="725">
      <c r="A725" s="67" t="n">
        <f aca="false" ca="false" dt2D="false" dtr="false" t="normal">+A724+1</f>
        <v>711</v>
      </c>
      <c r="B725" s="67" t="n">
        <f aca="false" ca="false" dt2D="false" dtr="false" t="normal">+B724+1</f>
        <v>236</v>
      </c>
      <c r="C725" s="68" t="s">
        <v>599</v>
      </c>
      <c r="D725" s="68" t="s">
        <v>848</v>
      </c>
      <c r="E725" s="69" t="s">
        <v>105</v>
      </c>
      <c r="F725" s="70" t="s">
        <v>58</v>
      </c>
      <c r="G725" s="70" t="n">
        <v>3</v>
      </c>
      <c r="H725" s="70" t="n">
        <v>3</v>
      </c>
      <c r="I725" s="70" t="n">
        <v>1293.32</v>
      </c>
      <c r="J725" s="70" t="n">
        <v>1293.32</v>
      </c>
      <c r="K725" s="69" t="n">
        <v>0</v>
      </c>
      <c r="L725" s="71" t="n">
        <v>45</v>
      </c>
      <c r="M725" s="72" t="n">
        <v>14284577.13</v>
      </c>
      <c r="N725" s="72" t="n"/>
      <c r="O725" s="72" t="n">
        <v>666681.69</v>
      </c>
      <c r="P725" s="72" t="n">
        <v>0</v>
      </c>
      <c r="Q725" s="72" t="n">
        <v>152366.03</v>
      </c>
      <c r="R725" s="72" t="n">
        <v>0</v>
      </c>
      <c r="S725" s="72" t="n">
        <v>13465529.41</v>
      </c>
      <c r="T725" s="69" t="n">
        <v>9619.59</v>
      </c>
      <c r="U725" s="69" t="n">
        <v>11044.89</v>
      </c>
      <c r="V725" s="70" t="n">
        <v>2027</v>
      </c>
      <c r="W725" s="76" t="n"/>
      <c r="X725" s="74" t="n">
        <f aca="false" ca="false" dt2D="false" dtr="false" t="normal">+(J725*11.55+K725*23.1)*12*0.85</f>
        <v>152366.0292</v>
      </c>
      <c r="Y725" s="77" t="e">
        <f aca="false" ca="false" dt2D="false" dtr="false" t="normal">+(J725*11.55+K725*23.1)*12*30-'[9]Приложение №1'!$S$281-'[9]Приложение №1'!$S$481-'[7]Приложение №1'!$S$481</f>
        <v>#REF!</v>
      </c>
      <c r="Z725" s="64" t="n"/>
      <c r="AA725" s="74" t="n">
        <f aca="false" ca="false" dt2D="false" dtr="false" t="normal">SUM(AB725:AP725)</f>
        <v>14284577.130317979</v>
      </c>
      <c r="AB725" s="74" t="n">
        <v>0</v>
      </c>
      <c r="AC725" s="74" t="n">
        <v>0</v>
      </c>
      <c r="AD725" s="74" t="n">
        <v>0</v>
      </c>
      <c r="AE725" s="74" t="n">
        <v>0</v>
      </c>
      <c r="AF725" s="74" t="n">
        <v>0</v>
      </c>
      <c r="AG725" s="74" t="n">
        <v>0</v>
      </c>
      <c r="AH725" s="74" t="n">
        <v>0</v>
      </c>
      <c r="AI725" s="74" t="n">
        <v>0</v>
      </c>
      <c r="AJ725" s="74" t="n">
        <v>0</v>
      </c>
      <c r="AK725" s="74" t="n">
        <v>0</v>
      </c>
      <c r="AL725" s="74" t="n">
        <v>12441209.59</v>
      </c>
      <c r="AM725" s="74" t="n">
        <v>0</v>
      </c>
      <c r="AN725" s="74" t="n">
        <v>1428457.713</v>
      </c>
      <c r="AO725" s="74" t="n">
        <v>142845.7713</v>
      </c>
      <c r="AP725" s="74" t="n">
        <v>272064.05601798</v>
      </c>
      <c r="AQ725" s="5" t="n">
        <f aca="false" ca="false" dt2D="false" dtr="false" t="normal">COUNTIF(AB725:AM725, "&gt;0")</f>
        <v>1</v>
      </c>
    </row>
    <row customHeight="true" ht="12.75" outlineLevel="0" r="726">
      <c r="A726" s="67" t="n">
        <f aca="false" ca="false" dt2D="false" dtr="false" t="normal">+A725+1</f>
        <v>712</v>
      </c>
      <c r="B726" s="67" t="n">
        <f aca="false" ca="false" dt2D="false" dtr="false" t="normal">+B725+1</f>
        <v>237</v>
      </c>
      <c r="C726" s="68" t="s">
        <v>247</v>
      </c>
      <c r="D726" s="67" t="s">
        <v>849</v>
      </c>
      <c r="E726" s="69" t="s">
        <v>199</v>
      </c>
      <c r="F726" s="70" t="s">
        <v>58</v>
      </c>
      <c r="G726" s="70" t="n">
        <v>2</v>
      </c>
      <c r="H726" s="70" t="n">
        <v>1</v>
      </c>
      <c r="I726" s="69" t="n">
        <v>382.3</v>
      </c>
      <c r="J726" s="69" t="n">
        <v>363.7</v>
      </c>
      <c r="K726" s="69" t="n">
        <v>18.6</v>
      </c>
      <c r="L726" s="71" t="n">
        <v>9</v>
      </c>
      <c r="M726" s="72" t="n">
        <v>20227462.42</v>
      </c>
      <c r="N726" s="72" t="n"/>
      <c r="O726" s="72" t="n">
        <v>1812264.19</v>
      </c>
      <c r="P726" s="72" t="n">
        <v>0</v>
      </c>
      <c r="Q726" s="72" t="n">
        <v>317278.02</v>
      </c>
      <c r="R726" s="72" t="n">
        <v>1666942.2</v>
      </c>
      <c r="S726" s="72" t="n">
        <v>16430978</v>
      </c>
      <c r="T726" s="69" t="n">
        <v>46303.21</v>
      </c>
      <c r="U726" s="69" t="n">
        <v>52909.92</v>
      </c>
      <c r="V726" s="70" t="n">
        <v>2027</v>
      </c>
      <c r="W726" s="74" t="n">
        <v>270047.99</v>
      </c>
      <c r="X726" s="74" t="n">
        <f aca="false" ca="false" dt2D="false" dtr="false" t="normal">+(J726*11.55+K726*23.1)*12*0.85</f>
        <v>47230.02899999999</v>
      </c>
      <c r="Y726" s="74" t="n">
        <f aca="false" ca="false" dt2D="false" dtr="false" t="normal">+(J726*11.55+K726*23.1)*12*30</f>
        <v>1666942.1999999997</v>
      </c>
      <c r="Z726" s="64" t="n"/>
      <c r="AA726" s="74" t="n">
        <f aca="false" ca="false" dt2D="false" dtr="false" t="normal">SUM(AB726:AP726)</f>
        <v>20227462.417764843</v>
      </c>
      <c r="AB726" s="74" t="n">
        <v>1880100.75</v>
      </c>
      <c r="AC726" s="74" t="n">
        <v>1145049.11</v>
      </c>
      <c r="AD726" s="74" t="n">
        <v>539557.62</v>
      </c>
      <c r="AE726" s="74" t="n">
        <v>459589.36</v>
      </c>
      <c r="AF726" s="74" t="n">
        <v>0</v>
      </c>
      <c r="AG726" s="74" t="n">
        <v>0</v>
      </c>
      <c r="AH726" s="74" t="n">
        <v>0</v>
      </c>
      <c r="AI726" s="74" t="n">
        <v>0</v>
      </c>
      <c r="AJ726" s="74" t="n">
        <v>5331508</v>
      </c>
      <c r="AK726" s="74" t="n">
        <v>0</v>
      </c>
      <c r="AL726" s="74" t="n">
        <v>4417069.89</v>
      </c>
      <c r="AM726" s="74" t="n">
        <v>3928842.26</v>
      </c>
      <c r="AN726" s="74" t="n">
        <v>1936370.1053</v>
      </c>
      <c r="AO726" s="74" t="n">
        <v>202274.6241</v>
      </c>
      <c r="AP726" s="74" t="n">
        <v>387100.69836484</v>
      </c>
      <c r="AQ726" s="5" t="n">
        <f aca="false" ca="false" dt2D="false" dtr="false" t="normal">COUNTIF(AB726:AM726, "&gt;0")</f>
        <v>7</v>
      </c>
    </row>
    <row customHeight="true" ht="12.75" outlineLevel="0" r="727">
      <c r="A727" s="67" t="n">
        <f aca="false" ca="false" dt2D="false" dtr="false" t="normal">+A726+1</f>
        <v>713</v>
      </c>
      <c r="B727" s="67" t="n">
        <f aca="false" ca="false" dt2D="false" dtr="false" t="normal">+B726+1</f>
        <v>238</v>
      </c>
      <c r="C727" s="68" t="s">
        <v>247</v>
      </c>
      <c r="D727" s="67" t="s">
        <v>850</v>
      </c>
      <c r="E727" s="69" t="s">
        <v>141</v>
      </c>
      <c r="F727" s="70" t="s">
        <v>58</v>
      </c>
      <c r="G727" s="70" t="n">
        <v>2</v>
      </c>
      <c r="H727" s="70" t="n">
        <v>1</v>
      </c>
      <c r="I727" s="69" t="n">
        <v>327.7</v>
      </c>
      <c r="J727" s="69" t="n">
        <v>244.2</v>
      </c>
      <c r="K727" s="69" t="n">
        <v>83.5</v>
      </c>
      <c r="L727" s="71" t="n">
        <v>5</v>
      </c>
      <c r="M727" s="72" t="n">
        <v>3866709.26</v>
      </c>
      <c r="N727" s="72" t="n"/>
      <c r="O727" s="72" t="n">
        <v>512495</v>
      </c>
      <c r="P727" s="72" t="n">
        <v>0</v>
      </c>
      <c r="Q727" s="72" t="n">
        <v>48443.47</v>
      </c>
      <c r="R727" s="72" t="n">
        <v>1314631.42</v>
      </c>
      <c r="S727" s="72" t="n">
        <v>1991139.37</v>
      </c>
      <c r="T727" s="69" t="n">
        <v>10276.86</v>
      </c>
      <c r="U727" s="69" t="n">
        <v>11799.54</v>
      </c>
      <c r="V727" s="70" t="n">
        <v>2027</v>
      </c>
      <c r="W727" s="77" t="n"/>
      <c r="X727" s="74" t="n">
        <f aca="false" ca="false" dt2D="false" dtr="false" t="normal">+(J727*11.55+K727*23.1)*12*0.85</f>
        <v>48443.472</v>
      </c>
      <c r="Y727" s="77" t="e">
        <f aca="false" ca="false" dt2D="false" dtr="false" t="normal">+(J727*11.55+K727*23.1)*12*30-'[1]Приложение №1'!$S$67</f>
        <v>#REF!</v>
      </c>
      <c r="Z727" s="64" t="n"/>
      <c r="AA727" s="74" t="n">
        <f aca="false" ca="false" dt2D="false" dtr="false" t="normal">SUM(AB727:AP727)</f>
        <v>3866709.26316596</v>
      </c>
      <c r="AB727" s="74" t="n">
        <v>0</v>
      </c>
      <c r="AC727" s="74" t="n">
        <v>0</v>
      </c>
      <c r="AD727" s="74" t="n">
        <v>0</v>
      </c>
      <c r="AE727" s="74" t="n">
        <v>0</v>
      </c>
      <c r="AF727" s="74" t="n">
        <v>0</v>
      </c>
      <c r="AG727" s="74" t="n">
        <v>0</v>
      </c>
      <c r="AH727" s="74" t="n">
        <v>0</v>
      </c>
      <c r="AI727" s="74" t="n">
        <v>0</v>
      </c>
      <c r="AJ727" s="74" t="n">
        <v>0</v>
      </c>
      <c r="AK727" s="74" t="n">
        <v>0</v>
      </c>
      <c r="AL727" s="74" t="n">
        <v>0</v>
      </c>
      <c r="AM727" s="74" t="n">
        <v>3367725.9</v>
      </c>
      <c r="AN727" s="74" t="n">
        <v>386670.926</v>
      </c>
      <c r="AO727" s="74" t="n">
        <v>38667.0926</v>
      </c>
      <c r="AP727" s="74" t="n">
        <v>73645.34456596</v>
      </c>
      <c r="AQ727" s="5" t="n">
        <f aca="false" ca="false" dt2D="false" dtr="false" t="normal">COUNTIF(AB727:AM727, "&gt;0")</f>
        <v>1</v>
      </c>
    </row>
    <row customHeight="true" ht="12.75" outlineLevel="0" r="728">
      <c r="A728" s="67" t="n">
        <f aca="false" ca="false" dt2D="false" dtr="false" t="normal">+A727+1</f>
        <v>714</v>
      </c>
      <c r="B728" s="67" t="n">
        <f aca="false" ca="false" dt2D="false" dtr="false" t="normal">+B727+1</f>
        <v>239</v>
      </c>
      <c r="C728" s="68" t="s">
        <v>247</v>
      </c>
      <c r="D728" s="67" t="s">
        <v>851</v>
      </c>
      <c r="E728" s="69" t="s">
        <v>78</v>
      </c>
      <c r="F728" s="70" t="s">
        <v>58</v>
      </c>
      <c r="G728" s="70" t="n">
        <v>4</v>
      </c>
      <c r="H728" s="70" t="n">
        <v>2</v>
      </c>
      <c r="I728" s="69" t="n">
        <v>1082.5</v>
      </c>
      <c r="J728" s="69" t="n">
        <v>683.7</v>
      </c>
      <c r="K728" s="69" t="n">
        <v>398.8</v>
      </c>
      <c r="L728" s="71" t="n">
        <v>48</v>
      </c>
      <c r="M728" s="72" t="n">
        <v>17702014.25</v>
      </c>
      <c r="N728" s="72" t="n"/>
      <c r="O728" s="72" t="n">
        <v>2680223.25</v>
      </c>
      <c r="P728" s="72" t="n">
        <v>0</v>
      </c>
      <c r="Q728" s="72" t="n">
        <v>803489.15</v>
      </c>
      <c r="R728" s="72" t="n">
        <v>6159245.4</v>
      </c>
      <c r="S728" s="72" t="n">
        <v>8059056.45</v>
      </c>
      <c r="T728" s="69" t="n">
        <v>14338.41</v>
      </c>
      <c r="U728" s="69" t="n">
        <v>16352.9</v>
      </c>
      <c r="V728" s="70" t="n">
        <v>2027</v>
      </c>
      <c r="W728" s="74" t="n">
        <v>628977.2</v>
      </c>
      <c r="X728" s="74" t="n">
        <f aca="false" ca="false" dt2D="false" dtr="false" t="normal">+(J728*11.55+K728*23.1)*12*0.85</f>
        <v>174511.95299999998</v>
      </c>
      <c r="Y728" s="74" t="n">
        <f aca="false" ca="false" dt2D="false" dtr="false" t="normal">+(J728*11.55+K728*23.1)*12*30</f>
        <v>6159245.399999999</v>
      </c>
      <c r="Z728" s="64" t="n"/>
      <c r="AA728" s="74" t="n">
        <f aca="false" ca="false" dt2D="false" dtr="false" t="normal">SUM(AB728:AP728)</f>
        <v>17702014.251871858</v>
      </c>
      <c r="AB728" s="74" t="n">
        <v>3162518.57</v>
      </c>
      <c r="AC728" s="74" t="n">
        <v>1721029.47</v>
      </c>
      <c r="AD728" s="74" t="n">
        <v>1819251.18</v>
      </c>
      <c r="AE728" s="74" t="n">
        <v>1387203.61</v>
      </c>
      <c r="AF728" s="74" t="n">
        <v>0</v>
      </c>
      <c r="AG728" s="74" t="n">
        <v>0</v>
      </c>
      <c r="AH728" s="74" t="n">
        <v>0</v>
      </c>
      <c r="AI728" s="74" t="n">
        <v>0</v>
      </c>
      <c r="AJ728" s="74" t="n">
        <v>7431322.62</v>
      </c>
      <c r="AK728" s="74" t="n">
        <v>0</v>
      </c>
      <c r="AL728" s="74" t="n">
        <v>0</v>
      </c>
      <c r="AM728" s="74" t="n">
        <v>0</v>
      </c>
      <c r="AN728" s="74" t="n">
        <v>1664248.7075</v>
      </c>
      <c r="AO728" s="74" t="n">
        <v>177020.1426</v>
      </c>
      <c r="AP728" s="74" t="n">
        <v>339419.95177186</v>
      </c>
      <c r="AQ728" s="5" t="n">
        <f aca="false" ca="false" dt2D="false" dtr="false" t="normal">COUNTIF(AB728:AM728, "&gt;0")</f>
        <v>5</v>
      </c>
    </row>
    <row customHeight="true" ht="12.75" outlineLevel="0" r="729">
      <c r="A729" s="67" t="n">
        <f aca="false" ca="false" dt2D="false" dtr="false" t="normal">+A728+1</f>
        <v>715</v>
      </c>
      <c r="B729" s="67" t="n">
        <f aca="false" ca="false" dt2D="false" dtr="false" t="normal">+B728+1</f>
        <v>240</v>
      </c>
      <c r="C729" s="68" t="s">
        <v>852</v>
      </c>
      <c r="D729" s="68" t="s">
        <v>853</v>
      </c>
      <c r="E729" s="69" t="s">
        <v>171</v>
      </c>
      <c r="F729" s="70" t="s">
        <v>58</v>
      </c>
      <c r="G729" s="70" t="n">
        <v>4</v>
      </c>
      <c r="H729" s="70" t="n">
        <v>2</v>
      </c>
      <c r="I729" s="70" t="n">
        <v>1800.4</v>
      </c>
      <c r="J729" s="70" t="n">
        <v>1800.4</v>
      </c>
      <c r="K729" s="69" t="n">
        <v>0</v>
      </c>
      <c r="L729" s="71" t="n">
        <v>51</v>
      </c>
      <c r="M729" s="72" t="n">
        <v>18900329.14</v>
      </c>
      <c r="N729" s="72" t="n"/>
      <c r="O729" s="72" t="n">
        <v>881609.87</v>
      </c>
      <c r="P729" s="72" t="n">
        <v>0</v>
      </c>
      <c r="Q729" s="72" t="n">
        <v>212105.12</v>
      </c>
      <c r="R729" s="72" t="n">
        <v>7486063.2</v>
      </c>
      <c r="S729" s="72" t="n">
        <v>10320550.95</v>
      </c>
      <c r="T729" s="69" t="n">
        <v>9105.39</v>
      </c>
      <c r="U729" s="69" t="n">
        <v>10497.85</v>
      </c>
      <c r="V729" s="70" t="n">
        <v>2027</v>
      </c>
      <c r="W729" s="76" t="n"/>
      <c r="X729" s="74" t="n">
        <f aca="false" ca="false" dt2D="false" dtr="false" t="normal">+(J729*11.55+K729*23.1)*12*0.85</f>
        <v>212105.124</v>
      </c>
      <c r="Y729" s="77" t="n">
        <f aca="false" ca="false" dt2D="false" dtr="false" t="normal">+(J729*11.55+K729*23.1)*12*30</f>
        <v>7486063.200000001</v>
      </c>
      <c r="Z729" s="64" t="n"/>
      <c r="AA729" s="74" t="n">
        <f aca="false" ca="false" dt2D="false" dtr="false" t="normal">SUM(AB729:AP729)</f>
        <v>18900329.14277712</v>
      </c>
      <c r="AB729" s="74" t="n">
        <v>0</v>
      </c>
      <c r="AC729" s="74" t="n">
        <v>0</v>
      </c>
      <c r="AD729" s="74" t="n">
        <v>0</v>
      </c>
      <c r="AE729" s="74" t="n">
        <v>1948786.62</v>
      </c>
      <c r="AF729" s="74" t="n">
        <v>0</v>
      </c>
      <c r="AG729" s="74" t="n">
        <v>0</v>
      </c>
      <c r="AH729" s="74" t="n">
        <v>0</v>
      </c>
      <c r="AI729" s="74" t="n">
        <v>0</v>
      </c>
      <c r="AJ729" s="74" t="n">
        <v>0</v>
      </c>
      <c r="AK729" s="74" t="n">
        <v>0</v>
      </c>
      <c r="AL729" s="74" t="n">
        <v>14444549.72</v>
      </c>
      <c r="AM729" s="74" t="n">
        <v>0</v>
      </c>
      <c r="AN729" s="74" t="n">
        <v>1959500.4478</v>
      </c>
      <c r="AO729" s="74" t="n">
        <v>189003.2914</v>
      </c>
      <c r="AP729" s="74" t="n">
        <v>358489.06357712</v>
      </c>
      <c r="AQ729" s="5" t="n">
        <f aca="false" ca="false" dt2D="false" dtr="false" t="normal">COUNTIF(AB729:AM729, "&gt;0")</f>
        <v>2</v>
      </c>
    </row>
    <row customHeight="true" ht="12.75" outlineLevel="0" r="730">
      <c r="A730" s="67" t="n">
        <f aca="false" ca="false" dt2D="false" dtr="false" t="normal">+A729+1</f>
        <v>716</v>
      </c>
      <c r="B730" s="67" t="n">
        <f aca="false" ca="false" dt2D="false" dtr="false" t="normal">+B729+1</f>
        <v>241</v>
      </c>
      <c r="C730" s="68" t="s">
        <v>854</v>
      </c>
      <c r="D730" s="68" t="s">
        <v>855</v>
      </c>
      <c r="E730" s="69" t="s">
        <v>74</v>
      </c>
      <c r="F730" s="70" t="s">
        <v>58</v>
      </c>
      <c r="G730" s="70" t="n">
        <v>4</v>
      </c>
      <c r="H730" s="70" t="n">
        <v>2</v>
      </c>
      <c r="I730" s="70" t="n">
        <v>2148.9</v>
      </c>
      <c r="J730" s="70" t="n">
        <v>1456.16</v>
      </c>
      <c r="K730" s="69" t="n">
        <v>639.2</v>
      </c>
      <c r="L730" s="71" t="n">
        <v>59</v>
      </c>
      <c r="M730" s="72" t="n">
        <v>9072091.61</v>
      </c>
      <c r="N730" s="72" t="n"/>
      <c r="O730" s="72" t="n">
        <v>7728500.28</v>
      </c>
      <c r="P730" s="72" t="n">
        <v>0</v>
      </c>
      <c r="Q730" s="72" t="n">
        <v>322158.51</v>
      </c>
      <c r="R730" s="72" t="n"/>
      <c r="S730" s="72" t="n">
        <v>1021432.81</v>
      </c>
      <c r="T730" s="69" t="n">
        <v>3855.63</v>
      </c>
      <c r="U730" s="69" t="n">
        <v>4329.61</v>
      </c>
      <c r="V730" s="70" t="n">
        <v>2027</v>
      </c>
      <c r="W730" s="76" t="n"/>
      <c r="X730" s="74" t="n">
        <f aca="false" ca="false" dt2D="false" dtr="false" t="normal">+(J730*11.55+K730*23.1)*12*0.85</f>
        <v>322158.51360000006</v>
      </c>
      <c r="Y730" s="77" t="e">
        <f aca="false" ca="false" dt2D="false" dtr="false" t="normal">+(J730*11.55+K730*23.1)*12*30-'[6]Приложение №1'!$S$550</f>
        <v>#REF!</v>
      </c>
      <c r="Z730" s="64" t="n"/>
      <c r="AA730" s="74" t="n">
        <f aca="false" ca="false" dt2D="false" dtr="false" t="normal">SUM(AB730:AP730)</f>
        <v>9072091.606913138</v>
      </c>
      <c r="AB730" s="74" t="n">
        <v>8078933.45</v>
      </c>
      <c r="AC730" s="74" t="n">
        <v>0</v>
      </c>
      <c r="AD730" s="74" t="n">
        <v>0</v>
      </c>
      <c r="AE730" s="74" t="n">
        <v>0</v>
      </c>
      <c r="AF730" s="74" t="n">
        <v>0</v>
      </c>
      <c r="AG730" s="74" t="n">
        <v>0</v>
      </c>
      <c r="AH730" s="74" t="n">
        <v>0</v>
      </c>
      <c r="AI730" s="74" t="n">
        <v>0</v>
      </c>
      <c r="AJ730" s="74" t="n">
        <v>0</v>
      </c>
      <c r="AK730" s="74" t="n">
        <v>0</v>
      </c>
      <c r="AL730" s="74" t="n">
        <v>0</v>
      </c>
      <c r="AM730" s="74" t="n">
        <v>0</v>
      </c>
      <c r="AN730" s="74" t="n">
        <v>725767.3288</v>
      </c>
      <c r="AO730" s="74" t="n">
        <v>90720.9161</v>
      </c>
      <c r="AP730" s="74" t="n">
        <v>176669.91201314</v>
      </c>
      <c r="AQ730" s="5" t="n">
        <f aca="false" ca="false" dt2D="false" dtr="false" t="normal">COUNTIF(AB730:AM730, "&gt;0")</f>
        <v>1</v>
      </c>
    </row>
    <row customHeight="true" ht="12.75" outlineLevel="0" r="731">
      <c r="A731" s="67" t="n">
        <f aca="false" ca="false" dt2D="false" dtr="false" t="normal">+A730+1</f>
        <v>717</v>
      </c>
      <c r="B731" s="67" t="n">
        <f aca="false" ca="false" dt2D="false" dtr="false" t="normal">+B730+1</f>
        <v>242</v>
      </c>
      <c r="C731" s="68" t="s">
        <v>856</v>
      </c>
      <c r="D731" s="68" t="s">
        <v>857</v>
      </c>
      <c r="E731" s="69" t="s">
        <v>80</v>
      </c>
      <c r="F731" s="70" t="s">
        <v>58</v>
      </c>
      <c r="G731" s="70" t="n">
        <v>5</v>
      </c>
      <c r="H731" s="70" t="n">
        <v>2</v>
      </c>
      <c r="I731" s="70" t="n">
        <v>1668.6</v>
      </c>
      <c r="J731" s="70" t="n">
        <v>1384.9</v>
      </c>
      <c r="K731" s="69" t="n">
        <v>0</v>
      </c>
      <c r="L731" s="71" t="n">
        <v>57</v>
      </c>
      <c r="M731" s="72" t="n">
        <v>1554023.99</v>
      </c>
      <c r="N731" s="72" t="n"/>
      <c r="O731" s="72" t="n">
        <v>0</v>
      </c>
      <c r="P731" s="72" t="n">
        <v>0</v>
      </c>
      <c r="Q731" s="72" t="n">
        <v>163155.07</v>
      </c>
      <c r="R731" s="72" t="n">
        <v>1390868.92</v>
      </c>
      <c r="S731" s="72" t="n">
        <v>0</v>
      </c>
      <c r="T731" s="69" t="n">
        <v>977.31</v>
      </c>
      <c r="U731" s="69" t="n">
        <v>1122.12</v>
      </c>
      <c r="V731" s="70" t="n">
        <v>2027</v>
      </c>
      <c r="W731" s="76" t="n"/>
      <c r="X731" s="74" t="n">
        <f aca="false" ca="false" dt2D="false" dtr="false" t="normal">+(J731*11.55+K731*23.1)*12*0.85</f>
        <v>163155.06900000002</v>
      </c>
      <c r="Y731" s="77" t="n">
        <f aca="false" ca="false" dt2D="false" dtr="false" t="normal">+(J731*11.55+K731*23.1)*12*30</f>
        <v>5758414.2</v>
      </c>
      <c r="Z731" s="64" t="n"/>
      <c r="AA731" s="75" t="n">
        <f aca="false" ca="false" dt2D="false" dtr="false" t="normal">SUM(AB731:AP731)</f>
        <v>1554023.98981354</v>
      </c>
      <c r="AB731" s="74" t="n">
        <v>0</v>
      </c>
      <c r="AC731" s="74" t="n">
        <v>1353483.41</v>
      </c>
      <c r="AD731" s="74" t="n">
        <v>0</v>
      </c>
      <c r="AE731" s="74" t="n">
        <v>0</v>
      </c>
      <c r="AF731" s="74" t="n">
        <v>0</v>
      </c>
      <c r="AG731" s="74" t="n">
        <v>0</v>
      </c>
      <c r="AH731" s="74" t="n">
        <v>0</v>
      </c>
      <c r="AI731" s="74" t="n">
        <v>0</v>
      </c>
      <c r="AJ731" s="74" t="n">
        <v>0</v>
      </c>
      <c r="AK731" s="74" t="n">
        <v>0</v>
      </c>
      <c r="AL731" s="74" t="n">
        <v>0</v>
      </c>
      <c r="AM731" s="74" t="n">
        <v>0</v>
      </c>
      <c r="AN731" s="74" t="n">
        <v>155402.399</v>
      </c>
      <c r="AO731" s="74" t="n">
        <v>15540.2399</v>
      </c>
      <c r="AP731" s="74" t="n">
        <v>29597.94091354</v>
      </c>
      <c r="AQ731" s="5" t="n">
        <f aca="false" ca="false" dt2D="false" dtr="false" t="normal">COUNTIF(AB731:AM731, "&gt;0")</f>
        <v>1</v>
      </c>
    </row>
    <row customHeight="true" ht="12.75" outlineLevel="0" r="732">
      <c r="A732" s="67" t="n">
        <f aca="false" ca="false" dt2D="false" dtr="false" t="normal">+A731+1</f>
        <v>718</v>
      </c>
      <c r="B732" s="67" t="n">
        <f aca="false" ca="false" dt2D="false" dtr="false" t="normal">+B731+1</f>
        <v>243</v>
      </c>
      <c r="C732" s="68" t="s">
        <v>251</v>
      </c>
      <c r="D732" s="67" t="s">
        <v>858</v>
      </c>
      <c r="E732" s="69" t="s">
        <v>107</v>
      </c>
      <c r="F732" s="70" t="s">
        <v>58</v>
      </c>
      <c r="G732" s="70" t="n">
        <v>5</v>
      </c>
      <c r="H732" s="70" t="n">
        <v>4</v>
      </c>
      <c r="I732" s="69" t="n">
        <v>4303</v>
      </c>
      <c r="J732" s="69" t="n">
        <v>4089.7</v>
      </c>
      <c r="K732" s="69" t="n">
        <v>213.3</v>
      </c>
      <c r="L732" s="71" t="n">
        <v>80</v>
      </c>
      <c r="M732" s="72" t="n">
        <v>23771751.37</v>
      </c>
      <c r="N732" s="72" t="n"/>
      <c r="O732" s="72" t="n">
        <v>213386.03</v>
      </c>
      <c r="P732" s="72" t="n">
        <v>0</v>
      </c>
      <c r="Q732" s="72" t="n">
        <v>2918717.08</v>
      </c>
      <c r="R732" s="72" t="n">
        <v>18778775.4</v>
      </c>
      <c r="S732" s="72" t="n">
        <v>1860872.86</v>
      </c>
      <c r="T732" s="69" t="n">
        <v>4674.74</v>
      </c>
      <c r="U732" s="69" t="n">
        <v>5524.46</v>
      </c>
      <c r="V732" s="70" t="n">
        <v>2027</v>
      </c>
      <c r="W732" s="74" t="n">
        <v>2386651.78</v>
      </c>
      <c r="X732" s="74" t="n">
        <f aca="false" ca="false" dt2D="false" dtr="false" t="normal">+(J732*11.55+K732*23.1)*12*0.85</f>
        <v>532065.3030000001</v>
      </c>
      <c r="Y732" s="74" t="n">
        <f aca="false" ca="false" dt2D="false" dtr="false" t="normal">+(J732*11.55+K732*23.1)*12*30</f>
        <v>18778775.400000002</v>
      </c>
      <c r="Z732" s="64" t="n"/>
      <c r="AA732" s="74" t="n">
        <f aca="false" ca="false" dt2D="false" dtr="false" t="normal">SUM(AB732:AP732)</f>
        <v>23771751.37143824</v>
      </c>
      <c r="AB732" s="74" t="n">
        <v>0</v>
      </c>
      <c r="AC732" s="74" t="n">
        <v>0</v>
      </c>
      <c r="AD732" s="74" t="n">
        <v>4260215.1</v>
      </c>
      <c r="AE732" s="74" t="n">
        <v>2752037.28</v>
      </c>
      <c r="AF732" s="74" t="n">
        <v>1699794.27</v>
      </c>
      <c r="AG732" s="74" t="n">
        <v>0</v>
      </c>
      <c r="AH732" s="74" t="n">
        <v>0</v>
      </c>
      <c r="AI732" s="74" t="n">
        <v>0</v>
      </c>
      <c r="AJ732" s="74" t="n">
        <v>0</v>
      </c>
      <c r="AK732" s="74" t="n">
        <v>0</v>
      </c>
      <c r="AL732" s="74" t="n">
        <v>0</v>
      </c>
      <c r="AM732" s="74" t="n">
        <v>11403360</v>
      </c>
      <c r="AN732" s="74" t="n">
        <v>2978744.0046</v>
      </c>
      <c r="AO732" s="74" t="n">
        <v>237717.5138</v>
      </c>
      <c r="AP732" s="74" t="n">
        <v>439883.20303824</v>
      </c>
      <c r="AQ732" s="5" t="n">
        <f aca="false" ca="false" dt2D="false" dtr="false" t="normal">COUNTIF(AB732:AM732, "&gt;0")</f>
        <v>4</v>
      </c>
    </row>
    <row outlineLevel="0" r="733">
      <c r="A733" s="67" t="n">
        <f aca="false" ca="false" dt2D="false" dtr="false" t="normal">+A732+1</f>
        <v>719</v>
      </c>
      <c r="B733" s="67" t="n">
        <f aca="false" ca="false" dt2D="false" dtr="false" t="normal">+B732+1</f>
        <v>244</v>
      </c>
      <c r="C733" s="68" t="s">
        <v>251</v>
      </c>
      <c r="D733" s="67" t="s">
        <v>859</v>
      </c>
      <c r="E733" s="69" t="s">
        <v>93</v>
      </c>
      <c r="F733" s="70" t="s">
        <v>58</v>
      </c>
      <c r="G733" s="70" t="n">
        <v>2</v>
      </c>
      <c r="H733" s="70" t="n">
        <v>1</v>
      </c>
      <c r="I733" s="69" t="n">
        <v>592.7</v>
      </c>
      <c r="J733" s="69" t="n">
        <v>592.7</v>
      </c>
      <c r="K733" s="69" t="n">
        <v>0</v>
      </c>
      <c r="L733" s="71" t="n">
        <v>13</v>
      </c>
      <c r="M733" s="72" t="n">
        <v>410426.97</v>
      </c>
      <c r="N733" s="72" t="n"/>
      <c r="O733" s="72" t="n">
        <v>0</v>
      </c>
      <c r="P733" s="72" t="n">
        <v>0</v>
      </c>
      <c r="Q733" s="72" t="n">
        <v>69825.99</v>
      </c>
      <c r="R733" s="72" t="n">
        <v>340600.98</v>
      </c>
      <c r="S733" s="72" t="n">
        <v>0</v>
      </c>
      <c r="T733" s="69" t="n">
        <v>467.58</v>
      </c>
      <c r="U733" s="69" t="n">
        <v>692.47</v>
      </c>
      <c r="V733" s="70" t="n">
        <v>2027</v>
      </c>
      <c r="W733" s="77" t="n"/>
      <c r="X733" s="74" t="n">
        <f aca="false" ca="false" dt2D="false" dtr="false" t="normal">+(J733*11.55+K733*23.1)*12*0.85</f>
        <v>69825.98700000001</v>
      </c>
      <c r="Y733" s="77" t="e">
        <f aca="false" ca="false" dt2D="false" dtr="false" t="normal">+(J733*11.55+K733*23.1)*12*30-'[4]Приложение №1'!$S$368</f>
        <v>#REF!</v>
      </c>
      <c r="Z733" s="64" t="n"/>
      <c r="AA733" s="78" t="n">
        <f aca="false" ca="false" dt2D="false" dtr="false" t="normal">SUM(AB733:AP733)</f>
        <v>410426.96533902</v>
      </c>
      <c r="AB733" s="74" t="n">
        <v>0</v>
      </c>
      <c r="AC733" s="74" t="n">
        <v>0</v>
      </c>
      <c r="AD733" s="74" t="n">
        <v>0</v>
      </c>
      <c r="AE733" s="74" t="n">
        <v>0</v>
      </c>
      <c r="AF733" s="74" t="n">
        <v>277134.24</v>
      </c>
      <c r="AG733" s="74" t="n">
        <v>0</v>
      </c>
      <c r="AH733" s="74" t="n">
        <v>0</v>
      </c>
      <c r="AI733" s="74" t="n">
        <v>0</v>
      </c>
      <c r="AJ733" s="74" t="n">
        <v>0</v>
      </c>
      <c r="AK733" s="74" t="n">
        <v>0</v>
      </c>
      <c r="AL733" s="74" t="n">
        <v>0</v>
      </c>
      <c r="AM733" s="74" t="n">
        <v>0</v>
      </c>
      <c r="AN733" s="74" t="n">
        <v>123128.091</v>
      </c>
      <c r="AO733" s="74" t="n">
        <v>4104.2697</v>
      </c>
      <c r="AP733" s="74" t="n">
        <v>6060.36463902</v>
      </c>
      <c r="AQ733" s="5" t="n">
        <f aca="false" ca="false" dt2D="false" dtr="false" t="normal">COUNTIF(AB733:AM733, "&gt;0")</f>
        <v>1</v>
      </c>
    </row>
    <row customHeight="true" ht="12.75" outlineLevel="0" r="734">
      <c r="A734" s="67" t="n">
        <f aca="false" ca="false" dt2D="false" dtr="false" t="normal">+A733+1</f>
        <v>720</v>
      </c>
      <c r="B734" s="67" t="n">
        <f aca="false" ca="false" dt2D="false" dtr="false" t="normal">+B733+1</f>
        <v>245</v>
      </c>
      <c r="C734" s="68" t="s">
        <v>251</v>
      </c>
      <c r="D734" s="67" t="s">
        <v>860</v>
      </c>
      <c r="E734" s="69" t="s">
        <v>126</v>
      </c>
      <c r="F734" s="70" t="s">
        <v>58</v>
      </c>
      <c r="G734" s="70" t="n">
        <v>4</v>
      </c>
      <c r="H734" s="70" t="n">
        <v>4</v>
      </c>
      <c r="I734" s="69" t="n">
        <v>3840.1</v>
      </c>
      <c r="J734" s="69" t="n">
        <v>3427.4</v>
      </c>
      <c r="K734" s="69" t="n">
        <v>412.7</v>
      </c>
      <c r="L734" s="71" t="n">
        <v>110</v>
      </c>
      <c r="M734" s="72" t="n">
        <v>2246535.3</v>
      </c>
      <c r="N734" s="72" t="n"/>
      <c r="O734" s="72" t="n">
        <v>0</v>
      </c>
      <c r="P734" s="72" t="n">
        <v>0</v>
      </c>
      <c r="Q734" s="72" t="n">
        <v>1437327.08</v>
      </c>
      <c r="R734" s="72" t="n">
        <v>809208.23</v>
      </c>
      <c r="S734" s="72" t="n">
        <v>0</v>
      </c>
      <c r="T734" s="69" t="n">
        <v>395.03</v>
      </c>
      <c r="U734" s="69" t="n">
        <v>585.02</v>
      </c>
      <c r="V734" s="70" t="n">
        <v>2027</v>
      </c>
      <c r="W734" s="74" t="n">
        <v>936304.71</v>
      </c>
      <c r="X734" s="74" t="n">
        <f aca="false" ca="false" dt2D="false" dtr="false" t="normal">+(J734*11.55+K734*23.1)*12*0.85</f>
        <v>501022.3680000001</v>
      </c>
      <c r="Y734" s="74" t="n">
        <f aca="false" ca="false" dt2D="false" dtr="false" t="normal">+(J734*11.55+K734*23.1)*12*30</f>
        <v>17683142.400000002</v>
      </c>
      <c r="Z734" s="64" t="n"/>
      <c r="AA734" s="78" t="n">
        <f aca="false" ca="false" dt2D="false" dtr="false" t="normal">SUM(AB734:AP734)</f>
        <v>2246535.3032398</v>
      </c>
      <c r="AB734" s="74" t="n">
        <v>0</v>
      </c>
      <c r="AC734" s="74" t="n">
        <v>0</v>
      </c>
      <c r="AD734" s="74" t="n">
        <v>0</v>
      </c>
      <c r="AE734" s="74" t="n">
        <v>0</v>
      </c>
      <c r="AF734" s="74" t="n">
        <v>1516937.02</v>
      </c>
      <c r="AG734" s="74" t="n">
        <v>0</v>
      </c>
      <c r="AH734" s="74" t="n">
        <v>0</v>
      </c>
      <c r="AI734" s="74" t="n">
        <v>0</v>
      </c>
      <c r="AJ734" s="74" t="n">
        <v>0</v>
      </c>
      <c r="AK734" s="74" t="n">
        <v>0</v>
      </c>
      <c r="AL734" s="74" t="n">
        <v>0</v>
      </c>
      <c r="AM734" s="74" t="n">
        <v>0</v>
      </c>
      <c r="AN734" s="74" t="n">
        <v>673960.59</v>
      </c>
      <c r="AO734" s="74" t="n">
        <v>22465.353</v>
      </c>
      <c r="AP734" s="74" t="n">
        <v>33172.3402398</v>
      </c>
      <c r="AQ734" s="5" t="n">
        <f aca="false" ca="false" dt2D="false" dtr="false" t="normal">COUNTIF(AB734:AM734, "&gt;0")</f>
        <v>1</v>
      </c>
    </row>
    <row customHeight="true" ht="12.75" outlineLevel="0" r="735">
      <c r="A735" s="67" t="n">
        <f aca="false" ca="false" dt2D="false" dtr="false" t="normal">+A734+1</f>
        <v>721</v>
      </c>
      <c r="B735" s="67" t="n">
        <f aca="false" ca="false" dt2D="false" dtr="false" t="normal">+B734+1</f>
        <v>246</v>
      </c>
      <c r="C735" s="68" t="s">
        <v>251</v>
      </c>
      <c r="D735" s="68" t="s">
        <v>861</v>
      </c>
      <c r="E735" s="69" t="s">
        <v>66</v>
      </c>
      <c r="F735" s="70" t="s">
        <v>58</v>
      </c>
      <c r="G735" s="70" t="n">
        <v>5</v>
      </c>
      <c r="H735" s="70" t="n">
        <v>6</v>
      </c>
      <c r="I735" s="70" t="n">
        <v>2691.5</v>
      </c>
      <c r="J735" s="70" t="n">
        <v>2691.5</v>
      </c>
      <c r="K735" s="69" t="n">
        <v>0</v>
      </c>
      <c r="L735" s="71" t="n">
        <v>110</v>
      </c>
      <c r="M735" s="72" t="n">
        <v>47408592.4</v>
      </c>
      <c r="N735" s="72" t="n"/>
      <c r="O735" s="72" t="n">
        <v>1604036.92</v>
      </c>
      <c r="P735" s="72" t="n">
        <v>0</v>
      </c>
      <c r="Q735" s="72" t="n">
        <v>2261060.72</v>
      </c>
      <c r="R735" s="72" t="n">
        <v>11191257</v>
      </c>
      <c r="S735" s="72" t="n">
        <v>32352237.77</v>
      </c>
      <c r="T735" s="69" t="n">
        <v>15306.06</v>
      </c>
      <c r="U735" s="69" t="n">
        <v>17614.19</v>
      </c>
      <c r="V735" s="70" t="n">
        <v>2027</v>
      </c>
      <c r="W735" s="73" t="n">
        <v>1943975.1</v>
      </c>
      <c r="X735" s="74" t="n">
        <f aca="false" ca="false" dt2D="false" dtr="false" t="normal">+(J735*11.55+K735*23.1)*12*0.85</f>
        <v>317085.615</v>
      </c>
      <c r="Y735" s="74" t="n">
        <f aca="false" ca="false" dt2D="false" dtr="false" t="normal">+(J735*11.55+K735*23.1)*12*30</f>
        <v>11191257</v>
      </c>
      <c r="Z735" s="64" t="n"/>
      <c r="AA735" s="74" t="n">
        <f aca="false" ca="false" dt2D="false" dtr="false" t="normal">SUM(AB735:AP735)</f>
        <v>47408592.40488723</v>
      </c>
      <c r="AB735" s="74" t="n">
        <v>5693599.07</v>
      </c>
      <c r="AC735" s="74" t="n">
        <v>2630443.06</v>
      </c>
      <c r="AD735" s="74" t="n">
        <v>2664738.31</v>
      </c>
      <c r="AE735" s="74" t="n">
        <v>1721382.37</v>
      </c>
      <c r="AF735" s="74" t="n">
        <v>1063210.85</v>
      </c>
      <c r="AG735" s="74" t="n">
        <v>0</v>
      </c>
      <c r="AH735" s="74" t="n">
        <v>0</v>
      </c>
      <c r="AI735" s="74" t="n">
        <v>0</v>
      </c>
      <c r="AJ735" s="74" t="n">
        <v>13378907.34</v>
      </c>
      <c r="AK735" s="74" t="n">
        <v>0</v>
      </c>
      <c r="AL735" s="74" t="n">
        <v>6911254.02</v>
      </c>
      <c r="AM735" s="74" t="n">
        <v>7132731.46</v>
      </c>
      <c r="AN735" s="74" t="n">
        <v>4837361.0893</v>
      </c>
      <c r="AO735" s="74" t="n">
        <v>474085.9241</v>
      </c>
      <c r="AP735" s="74" t="n">
        <v>900878.91148724</v>
      </c>
      <c r="AQ735" s="5" t="n">
        <f aca="false" ca="false" dt2D="false" dtr="false" t="normal">COUNTIF(AB735:AM735, "&gt;0")</f>
        <v>8</v>
      </c>
    </row>
    <row customHeight="true" ht="12.75" outlineLevel="0" r="736">
      <c r="A736" s="67" t="n">
        <f aca="false" ca="false" dt2D="false" dtr="false" t="normal">+A735+1</f>
        <v>722</v>
      </c>
      <c r="B736" s="67" t="n">
        <f aca="false" ca="false" dt2D="false" dtr="false" t="normal">+B735+1</f>
        <v>247</v>
      </c>
      <c r="C736" s="68" t="s">
        <v>251</v>
      </c>
      <c r="D736" s="68" t="s">
        <v>862</v>
      </c>
      <c r="E736" s="69" t="s">
        <v>381</v>
      </c>
      <c r="F736" s="70" t="s">
        <v>58</v>
      </c>
      <c r="G736" s="70" t="n">
        <v>5</v>
      </c>
      <c r="H736" s="70" t="n">
        <v>4</v>
      </c>
      <c r="I736" s="70" t="n">
        <v>3563.31</v>
      </c>
      <c r="J736" s="70" t="n">
        <v>3474.7</v>
      </c>
      <c r="K736" s="69" t="n">
        <v>88.6100000000001</v>
      </c>
      <c r="L736" s="71" t="n">
        <v>114</v>
      </c>
      <c r="M736" s="72" t="n">
        <v>20110929.68</v>
      </c>
      <c r="N736" s="72" t="n"/>
      <c r="O736" s="72" t="n">
        <v>928429.4</v>
      </c>
      <c r="P736" s="72" t="n">
        <v>0</v>
      </c>
      <c r="Q736" s="72" t="n">
        <v>430232.7</v>
      </c>
      <c r="R736" s="72" t="n">
        <v>13834006.94</v>
      </c>
      <c r="S736" s="72" t="n">
        <v>4918260.65</v>
      </c>
      <c r="T736" s="69" t="n">
        <v>4970.8</v>
      </c>
      <c r="U736" s="69" t="n">
        <v>5643.89</v>
      </c>
      <c r="V736" s="70" t="n">
        <v>2027</v>
      </c>
      <c r="W736" s="76" t="n"/>
      <c r="X736" s="74" t="n">
        <f aca="false" ca="false" dt2D="false" dtr="false" t="normal">+(J736*11.55+K736*23.1)*12*0.85</f>
        <v>430232.6952000001</v>
      </c>
      <c r="Y736" s="77" t="e">
        <f aca="false" ca="false" dt2D="false" dtr="false" t="normal">+(J736*11.55+K736*23.1)*12*30-'[9]Приложение №1'!$S$132</f>
        <v>#REF!</v>
      </c>
      <c r="Z736" s="64" t="n"/>
      <c r="AA736" s="75" t="n">
        <f aca="false" ca="false" dt2D="false" dtr="false" t="normal">SUM(AB736:AP736)</f>
        <v>20110929.6836368</v>
      </c>
      <c r="AB736" s="74" t="n">
        <v>0</v>
      </c>
      <c r="AC736" s="74" t="n">
        <v>0</v>
      </c>
      <c r="AD736" s="74" t="n">
        <v>0</v>
      </c>
      <c r="AE736" s="74" t="n">
        <v>0</v>
      </c>
      <c r="AF736" s="74" t="n">
        <v>0</v>
      </c>
      <c r="AG736" s="74" t="n">
        <v>0</v>
      </c>
      <c r="AH736" s="74" t="n">
        <v>0</v>
      </c>
      <c r="AI736" s="74" t="n">
        <v>0</v>
      </c>
      <c r="AJ736" s="74" t="n">
        <v>17712500.21</v>
      </c>
      <c r="AK736" s="74" t="n">
        <v>0</v>
      </c>
      <c r="AL736" s="74" t="n">
        <v>0</v>
      </c>
      <c r="AM736" s="74" t="n">
        <v>0</v>
      </c>
      <c r="AN736" s="74" t="n">
        <v>1809983.6712</v>
      </c>
      <c r="AO736" s="74" t="n">
        <v>201109.2968</v>
      </c>
      <c r="AP736" s="74" t="n">
        <v>387336.5056368</v>
      </c>
      <c r="AQ736" s="5" t="n">
        <f aca="false" ca="false" dt2D="false" dtr="false" t="normal">COUNTIF(AB736:AM736, "&gt;0")</f>
        <v>1</v>
      </c>
    </row>
    <row customHeight="true" ht="12.75" outlineLevel="0" r="737">
      <c r="A737" s="67" t="n">
        <f aca="false" ca="false" dt2D="false" dtr="false" t="normal">+A736+1</f>
        <v>723</v>
      </c>
      <c r="B737" s="67" t="n">
        <f aca="false" ca="false" dt2D="false" dtr="false" t="normal">+B736+1</f>
        <v>248</v>
      </c>
      <c r="C737" s="68" t="s">
        <v>251</v>
      </c>
      <c r="D737" s="67" t="s">
        <v>863</v>
      </c>
      <c r="E737" s="69" t="s">
        <v>124</v>
      </c>
      <c r="F737" s="70" t="s">
        <v>58</v>
      </c>
      <c r="G737" s="70" t="n">
        <v>4</v>
      </c>
      <c r="H737" s="70" t="n">
        <v>2</v>
      </c>
      <c r="I737" s="69" t="n">
        <v>1193.4</v>
      </c>
      <c r="J737" s="69" t="n">
        <v>1193.4</v>
      </c>
      <c r="K737" s="69" t="n">
        <v>0</v>
      </c>
      <c r="L737" s="71" t="n">
        <v>41</v>
      </c>
      <c r="M737" s="72" t="n">
        <v>5894727.71</v>
      </c>
      <c r="N737" s="72" t="n"/>
      <c r="O737" s="72" t="n">
        <v>91005.22</v>
      </c>
      <c r="P737" s="72" t="n">
        <v>0</v>
      </c>
      <c r="Q737" s="72" t="n">
        <v>724504.47</v>
      </c>
      <c r="R737" s="72" t="n">
        <v>4938623.57</v>
      </c>
      <c r="S737" s="72" t="n">
        <v>140594.45</v>
      </c>
      <c r="T737" s="69" t="n">
        <v>4279.71</v>
      </c>
      <c r="U737" s="69" t="n">
        <v>4939.44</v>
      </c>
      <c r="V737" s="70" t="n">
        <v>2027</v>
      </c>
      <c r="W737" s="74" t="n">
        <v>583910.02</v>
      </c>
      <c r="X737" s="74" t="n">
        <f aca="false" ca="false" dt2D="false" dtr="false" t="normal">+(J737*11.55+K737*23.1)*12*0.85</f>
        <v>140594.45400000003</v>
      </c>
      <c r="Y737" s="74" t="n">
        <f aca="false" ca="false" dt2D="false" dtr="false" t="normal">+(J737*11.55+K737*23.1)*12*30</f>
        <v>4962157.2</v>
      </c>
      <c r="Z737" s="64" t="n"/>
      <c r="AA737" s="78" t="n">
        <f aca="false" ca="false" dt2D="false" dtr="false" t="normal">SUM(AB737:AP737)</f>
        <v>5894727.7050134</v>
      </c>
      <c r="AB737" s="74" t="n">
        <v>0</v>
      </c>
      <c r="AC737" s="74" t="n">
        <v>0</v>
      </c>
      <c r="AD737" s="74" t="n">
        <v>1181533.98</v>
      </c>
      <c r="AE737" s="74" t="n">
        <v>763253.85</v>
      </c>
      <c r="AF737" s="74" t="n">
        <v>0</v>
      </c>
      <c r="AG737" s="74" t="n">
        <v>0</v>
      </c>
      <c r="AH737" s="74" t="n">
        <v>0</v>
      </c>
      <c r="AI737" s="74" t="n">
        <v>0</v>
      </c>
      <c r="AJ737" s="74" t="n">
        <v>0</v>
      </c>
      <c r="AK737" s="74" t="n">
        <v>0</v>
      </c>
      <c r="AL737" s="74" t="n">
        <v>0</v>
      </c>
      <c r="AM737" s="74" t="n">
        <v>3162623.71</v>
      </c>
      <c r="AN737" s="74" t="n">
        <v>616680.142</v>
      </c>
      <c r="AO737" s="74" t="n">
        <v>58947.277</v>
      </c>
      <c r="AP737" s="74" t="n">
        <v>111688.7460134</v>
      </c>
      <c r="AQ737" s="5" t="n">
        <f aca="false" ca="false" dt2D="false" dtr="false" t="normal">COUNTIF(AB737:AM737, "&gt;0")</f>
        <v>3</v>
      </c>
    </row>
    <row customHeight="true" ht="12.75" outlineLevel="0" r="738">
      <c r="A738" s="67" t="n">
        <f aca="false" ca="false" dt2D="false" dtr="false" t="normal">+A737+1</f>
        <v>724</v>
      </c>
      <c r="B738" s="67" t="n">
        <f aca="false" ca="false" dt2D="false" dtr="false" t="normal">+B737+1</f>
        <v>249</v>
      </c>
      <c r="C738" s="68" t="s">
        <v>251</v>
      </c>
      <c r="D738" s="67" t="s">
        <v>864</v>
      </c>
      <c r="E738" s="69" t="s">
        <v>105</v>
      </c>
      <c r="F738" s="70" t="s">
        <v>58</v>
      </c>
      <c r="G738" s="70" t="n">
        <v>2</v>
      </c>
      <c r="H738" s="70" t="n">
        <v>2</v>
      </c>
      <c r="I738" s="69" t="n">
        <v>769.8</v>
      </c>
      <c r="J738" s="69" t="n">
        <v>769.8</v>
      </c>
      <c r="K738" s="69" t="n">
        <v>0</v>
      </c>
      <c r="L738" s="71" t="n">
        <v>34</v>
      </c>
      <c r="M738" s="72" t="n">
        <v>15670895.58</v>
      </c>
      <c r="N738" s="72" t="n"/>
      <c r="O738" s="72" t="n">
        <v>3867737.94</v>
      </c>
      <c r="P738" s="72" t="n">
        <v>0</v>
      </c>
      <c r="Q738" s="72" t="n">
        <v>90690.14</v>
      </c>
      <c r="R738" s="72" t="n">
        <v>3200828.4</v>
      </c>
      <c r="S738" s="72" t="n">
        <v>8511639.1</v>
      </c>
      <c r="T738" s="69" t="n">
        <v>17699.73</v>
      </c>
      <c r="U738" s="69" t="n">
        <v>20357.1</v>
      </c>
      <c r="V738" s="70" t="n">
        <v>2027</v>
      </c>
      <c r="W738" s="77" t="n"/>
      <c r="X738" s="74" t="n">
        <f aca="false" ca="false" dt2D="false" dtr="false" t="normal">+(J738*11.55+K738*23.1)*12*0.85</f>
        <v>90690.13799999999</v>
      </c>
      <c r="Y738" s="77" t="n">
        <f aca="false" ca="false" dt2D="false" dtr="false" t="normal">+(J738*11.55+K738*23.1)*12*30</f>
        <v>3200828.4</v>
      </c>
      <c r="Z738" s="64" t="n"/>
      <c r="AA738" s="74" t="n">
        <f aca="false" ca="false" dt2D="false" dtr="false" t="normal">SUM(AB738:AP738)</f>
        <v>15670895.5821588</v>
      </c>
      <c r="AB738" s="74" t="n">
        <v>0</v>
      </c>
      <c r="AC738" s="74" t="n">
        <v>0</v>
      </c>
      <c r="AD738" s="74" t="n">
        <v>786691.4</v>
      </c>
      <c r="AE738" s="74" t="n">
        <v>670082.22</v>
      </c>
      <c r="AF738" s="74" t="n">
        <v>0</v>
      </c>
      <c r="AG738" s="74" t="n">
        <v>0</v>
      </c>
      <c r="AH738" s="74" t="n">
        <v>0</v>
      </c>
      <c r="AI738" s="74" t="n">
        <v>0</v>
      </c>
      <c r="AJ738" s="74" t="n">
        <v>0</v>
      </c>
      <c r="AK738" s="74" t="n">
        <v>0</v>
      </c>
      <c r="AL738" s="74" t="n">
        <v>6440167.61</v>
      </c>
      <c r="AM738" s="74" t="n">
        <v>5728313</v>
      </c>
      <c r="AN738" s="74" t="n">
        <v>1590975.6822</v>
      </c>
      <c r="AO738" s="74" t="n">
        <v>156708.9558</v>
      </c>
      <c r="AP738" s="74" t="n">
        <v>297956.7141588</v>
      </c>
      <c r="AQ738" s="5" t="n">
        <f aca="false" ca="false" dt2D="false" dtr="false" t="normal">COUNTIF(AB738:AM738, "&gt;0")</f>
        <v>4</v>
      </c>
    </row>
    <row customHeight="true" ht="12.75" outlineLevel="0" r="739">
      <c r="A739" s="67" t="n">
        <f aca="false" ca="false" dt2D="false" dtr="false" t="normal">+A738+1</f>
        <v>725</v>
      </c>
      <c r="B739" s="67" t="n">
        <f aca="false" ca="false" dt2D="false" dtr="false" t="normal">+B738+1</f>
        <v>250</v>
      </c>
      <c r="C739" s="68" t="s">
        <v>257</v>
      </c>
      <c r="D739" s="67" t="s">
        <v>865</v>
      </c>
      <c r="E739" s="69" t="s">
        <v>83</v>
      </c>
      <c r="F739" s="70" t="s">
        <v>58</v>
      </c>
      <c r="G739" s="70" t="n">
        <v>2</v>
      </c>
      <c r="H739" s="70" t="n">
        <v>2</v>
      </c>
      <c r="I739" s="69" t="n">
        <v>783.4</v>
      </c>
      <c r="J739" s="69" t="n">
        <v>783.4</v>
      </c>
      <c r="K739" s="69" t="n">
        <v>0</v>
      </c>
      <c r="L739" s="71" t="n">
        <v>32</v>
      </c>
      <c r="M739" s="72" t="n">
        <v>810270.62</v>
      </c>
      <c r="N739" s="72" t="n"/>
      <c r="O739" s="72" t="n">
        <v>0</v>
      </c>
      <c r="P739" s="72" t="n">
        <v>0</v>
      </c>
      <c r="Q739" s="72" t="n">
        <v>92292.35</v>
      </c>
      <c r="R739" s="72" t="n">
        <v>717978.26</v>
      </c>
      <c r="S739" s="72" t="n">
        <v>0</v>
      </c>
      <c r="T739" s="69" t="n">
        <v>870.46</v>
      </c>
      <c r="U739" s="69" t="n">
        <v>1034.3</v>
      </c>
      <c r="V739" s="70" t="n">
        <v>2027</v>
      </c>
      <c r="W739" s="77" t="n"/>
      <c r="X739" s="74" t="n">
        <f aca="false" ca="false" dt2D="false" dtr="false" t="normal">+(J739*11.55+K739*23.1)*12*0.85</f>
        <v>92292.354</v>
      </c>
      <c r="Y739" s="77" t="e">
        <f aca="false" ca="false" dt2D="false" dtr="false" t="normal">+(J739*11.55+K739*23.1)*12*30-'[4]Приложение №1'!$S$192-'[3]Приложение №1'!$S$696</f>
        <v>#REF!</v>
      </c>
      <c r="Z739" s="64" t="n"/>
      <c r="AA739" s="78" t="n">
        <f aca="false" ca="false" dt2D="false" dtr="false" t="normal">SUM(AB739:AP739)</f>
        <v>810270.61729048</v>
      </c>
      <c r="AB739" s="74" t="n">
        <v>0</v>
      </c>
      <c r="AC739" s="74" t="n">
        <v>0</v>
      </c>
      <c r="AD739" s="74" t="n">
        <v>0</v>
      </c>
      <c r="AE739" s="74" t="n">
        <v>681920.51</v>
      </c>
      <c r="AF739" s="74" t="n">
        <v>0</v>
      </c>
      <c r="AG739" s="74" t="n">
        <v>0</v>
      </c>
      <c r="AH739" s="74" t="n">
        <v>0</v>
      </c>
      <c r="AI739" s="74" t="n">
        <v>0</v>
      </c>
      <c r="AJ739" s="74" t="n">
        <v>0</v>
      </c>
      <c r="AK739" s="74" t="n">
        <v>0</v>
      </c>
      <c r="AL739" s="74" t="n">
        <v>0</v>
      </c>
      <c r="AM739" s="74" t="n">
        <v>0</v>
      </c>
      <c r="AN739" s="74" t="n">
        <v>105335.1806</v>
      </c>
      <c r="AO739" s="74" t="n">
        <v>8102.7062</v>
      </c>
      <c r="AP739" s="74" t="n">
        <v>14912.22049048</v>
      </c>
      <c r="AQ739" s="5" t="n">
        <f aca="false" ca="false" dt2D="false" dtr="false" t="normal">COUNTIF(AB739:AM739, "&gt;0")</f>
        <v>1</v>
      </c>
    </row>
    <row customHeight="true" ht="12.75" outlineLevel="0" r="740">
      <c r="A740" s="67" t="n">
        <f aca="false" ca="false" dt2D="false" dtr="false" t="normal">+A739+1</f>
        <v>726</v>
      </c>
      <c r="B740" s="67" t="n">
        <f aca="false" ca="false" dt2D="false" dtr="false" t="normal">+B739+1</f>
        <v>251</v>
      </c>
      <c r="C740" s="68" t="s">
        <v>257</v>
      </c>
      <c r="D740" s="68" t="s">
        <v>866</v>
      </c>
      <c r="E740" s="69" t="s">
        <v>199</v>
      </c>
      <c r="F740" s="70" t="s">
        <v>58</v>
      </c>
      <c r="G740" s="70" t="n">
        <v>2</v>
      </c>
      <c r="H740" s="70" t="n">
        <v>3</v>
      </c>
      <c r="I740" s="70" t="n">
        <v>1039.5</v>
      </c>
      <c r="J740" s="70" t="n">
        <v>915.4</v>
      </c>
      <c r="K740" s="69" t="n">
        <v>0</v>
      </c>
      <c r="L740" s="71" t="n">
        <v>39</v>
      </c>
      <c r="M740" s="72" t="n">
        <v>3660391.67</v>
      </c>
      <c r="N740" s="72" t="n"/>
      <c r="O740" s="72" t="n">
        <v>167590.12</v>
      </c>
      <c r="P740" s="72" t="n">
        <v>0</v>
      </c>
      <c r="Q740" s="72" t="n">
        <v>107843.27</v>
      </c>
      <c r="R740" s="72" t="n">
        <v>2957845.66</v>
      </c>
      <c r="S740" s="72" t="n">
        <v>427112.61</v>
      </c>
      <c r="T740" s="69" t="n">
        <v>3560.93</v>
      </c>
      <c r="U740" s="69" t="n">
        <v>3998.68</v>
      </c>
      <c r="V740" s="70" t="n">
        <v>2027</v>
      </c>
      <c r="W740" s="76" t="n"/>
      <c r="X740" s="74" t="n">
        <f aca="false" ca="false" dt2D="false" dtr="false" t="normal">+(J740*11.55+K740*23.1)*12*0.85</f>
        <v>107843.274</v>
      </c>
      <c r="Y740" s="77" t="e">
        <f aca="false" ca="false" dt2D="false" dtr="false" t="normal">+(J740*11.55+K740*23.1)*12*30-'[9]Приложение №1'!$S$70-'[9]Приложение №1'!$S$190-'[9]Приложение №1'!$S$505</f>
        <v>#REF!</v>
      </c>
      <c r="Z740" s="64" t="n"/>
      <c r="AA740" s="74" t="n">
        <f aca="false" ca="false" dt2D="false" dtr="false" t="normal">SUM(AB740:AP740)</f>
        <v>3660391.66768158</v>
      </c>
      <c r="AB740" s="74" t="n">
        <v>3259673.95</v>
      </c>
      <c r="AC740" s="74" t="n">
        <v>0</v>
      </c>
      <c r="AD740" s="74" t="n">
        <v>0</v>
      </c>
      <c r="AE740" s="74" t="n">
        <v>0</v>
      </c>
      <c r="AF740" s="74" t="n">
        <v>0</v>
      </c>
      <c r="AG740" s="74" t="n">
        <v>0</v>
      </c>
      <c r="AH740" s="74" t="n">
        <v>0</v>
      </c>
      <c r="AI740" s="74" t="n">
        <v>0</v>
      </c>
      <c r="AJ740" s="74" t="n">
        <v>0</v>
      </c>
      <c r="AK740" s="74" t="n">
        <v>0</v>
      </c>
      <c r="AL740" s="74" t="n">
        <v>0</v>
      </c>
      <c r="AM740" s="74" t="n">
        <v>0</v>
      </c>
      <c r="AN740" s="74" t="n">
        <v>292831.3336</v>
      </c>
      <c r="AO740" s="74" t="n">
        <v>36603.9167</v>
      </c>
      <c r="AP740" s="74" t="n">
        <v>71282.46738158</v>
      </c>
      <c r="AQ740" s="5" t="n">
        <f aca="false" ca="false" dt2D="false" dtr="false" t="normal">COUNTIF(AB740:AM740, "&gt;0")</f>
        <v>1</v>
      </c>
    </row>
    <row customHeight="true" ht="12.75" outlineLevel="0" r="741">
      <c r="A741" s="67" t="n">
        <f aca="false" ca="false" dt2D="false" dtr="false" t="normal">+A740+1</f>
        <v>727</v>
      </c>
      <c r="B741" s="67" t="n">
        <f aca="false" ca="false" dt2D="false" dtr="false" t="normal">+B740+1</f>
        <v>252</v>
      </c>
      <c r="C741" s="68" t="s">
        <v>257</v>
      </c>
      <c r="D741" s="67" t="s">
        <v>867</v>
      </c>
      <c r="E741" s="69" t="s">
        <v>57</v>
      </c>
      <c r="F741" s="70" t="s">
        <v>58</v>
      </c>
      <c r="G741" s="70" t="n">
        <v>5</v>
      </c>
      <c r="H741" s="70" t="n">
        <v>3</v>
      </c>
      <c r="I741" s="69" t="n">
        <v>4465.27</v>
      </c>
      <c r="J741" s="69" t="n">
        <v>4027.37</v>
      </c>
      <c r="K741" s="69" t="n">
        <v>437.900000000001</v>
      </c>
      <c r="L741" s="71" t="n">
        <v>123</v>
      </c>
      <c r="M741" s="72" t="n">
        <v>30144859.14</v>
      </c>
      <c r="N741" s="72" t="n"/>
      <c r="O741" s="72" t="n">
        <v>6939782.78</v>
      </c>
      <c r="P741" s="72" t="n">
        <v>0</v>
      </c>
      <c r="Q741" s="72" t="n">
        <v>577642.46</v>
      </c>
      <c r="R741" s="72" t="n">
        <v>13274373.62</v>
      </c>
      <c r="S741" s="72" t="n">
        <v>9353060.29</v>
      </c>
      <c r="T741" s="69" t="n">
        <v>5857.47</v>
      </c>
      <c r="U741" s="69" t="n">
        <v>6750.96</v>
      </c>
      <c r="V741" s="70" t="n">
        <v>2027</v>
      </c>
      <c r="W741" s="77" t="n"/>
      <c r="X741" s="74" t="n">
        <f aca="false" ca="false" dt2D="false" dtr="false" t="normal">+(J741*11.55+K741*23.1)*12*0.85</f>
        <v>577642.4577000001</v>
      </c>
      <c r="Y741" s="77" t="e">
        <f aca="false" ca="false" dt2D="false" dtr="false" t="normal">+(J741*11.55+K741*23.1)*12*30-'[1]Приложение №1'!$S$191-'[4]Приложение №1'!$S$194</f>
        <v>#REF!</v>
      </c>
      <c r="Z741" s="64" t="n"/>
      <c r="AA741" s="74" t="n">
        <f aca="false" ca="false" dt2D="false" dtr="false" t="normal">SUM(AB741:AP741)</f>
        <v>30144859.13973714</v>
      </c>
      <c r="AB741" s="74" t="n">
        <v>0</v>
      </c>
      <c r="AC741" s="74" t="n">
        <v>0</v>
      </c>
      <c r="AD741" s="74" t="n">
        <v>0</v>
      </c>
      <c r="AE741" s="74" t="n">
        <v>2855819.08</v>
      </c>
      <c r="AF741" s="74" t="n">
        <v>0</v>
      </c>
      <c r="AG741" s="74" t="n">
        <v>0</v>
      </c>
      <c r="AH741" s="74" t="n">
        <v>0</v>
      </c>
      <c r="AI741" s="74" t="n">
        <v>0</v>
      </c>
      <c r="AJ741" s="74" t="n">
        <v>0</v>
      </c>
      <c r="AK741" s="74" t="n">
        <v>0</v>
      </c>
      <c r="AL741" s="74" t="n">
        <v>11465954.01</v>
      </c>
      <c r="AM741" s="74" t="n">
        <v>11833390.96</v>
      </c>
      <c r="AN741" s="74" t="n">
        <v>3116286.0334</v>
      </c>
      <c r="AO741" s="74" t="n">
        <v>301448.5915</v>
      </c>
      <c r="AP741" s="74" t="n">
        <v>571960.46483714</v>
      </c>
      <c r="AQ741" s="5" t="n">
        <f aca="false" ca="false" dt2D="false" dtr="false" t="normal">COUNTIF(AB741:AM741, "&gt;0")</f>
        <v>3</v>
      </c>
    </row>
    <row customHeight="true" ht="12.75" outlineLevel="0" r="742">
      <c r="A742" s="67" t="n">
        <f aca="false" ca="false" dt2D="false" dtr="false" t="normal">+A741+1</f>
        <v>728</v>
      </c>
      <c r="B742" s="67" t="n">
        <f aca="false" ca="false" dt2D="false" dtr="false" t="normal">+B741+1</f>
        <v>253</v>
      </c>
      <c r="C742" s="68" t="s">
        <v>257</v>
      </c>
      <c r="D742" s="67" t="s">
        <v>868</v>
      </c>
      <c r="E742" s="69" t="s">
        <v>143</v>
      </c>
      <c r="F742" s="70" t="s">
        <v>58</v>
      </c>
      <c r="G742" s="70" t="n">
        <v>5</v>
      </c>
      <c r="H742" s="70" t="n">
        <v>2</v>
      </c>
      <c r="I742" s="69" t="n">
        <v>1546.4</v>
      </c>
      <c r="J742" s="69" t="n">
        <v>1546.4</v>
      </c>
      <c r="K742" s="69" t="n">
        <v>0</v>
      </c>
      <c r="L742" s="71" t="n">
        <v>59</v>
      </c>
      <c r="M742" s="72" t="n">
        <v>21829941.19</v>
      </c>
      <c r="N742" s="72" t="n"/>
      <c r="O742" s="72" t="n">
        <v>4973802.03</v>
      </c>
      <c r="P742" s="72" t="n">
        <v>0</v>
      </c>
      <c r="Q742" s="72" t="n">
        <v>182181.38</v>
      </c>
      <c r="R742" s="72" t="n">
        <v>4673520.67</v>
      </c>
      <c r="S742" s="72" t="n">
        <v>12000437.1</v>
      </c>
      <c r="T742" s="69" t="n">
        <v>12213.35</v>
      </c>
      <c r="U742" s="69" t="n">
        <v>14116.62</v>
      </c>
      <c r="V742" s="70" t="n">
        <v>2027</v>
      </c>
      <c r="W742" s="77" t="n"/>
      <c r="X742" s="74" t="n">
        <f aca="false" ca="false" dt2D="false" dtr="false" t="normal">+(J742*11.55+K742*23.1)*12*0.85</f>
        <v>182181.38400000002</v>
      </c>
      <c r="Y742" s="77" t="e">
        <f aca="false" ca="false" dt2D="false" dtr="false" t="normal">+(J742*11.55+K742*23.1)*12*30-'[3]Приложение №1'!$S$709</f>
        <v>#REF!</v>
      </c>
      <c r="Z742" s="64" t="n"/>
      <c r="AA742" s="74" t="n">
        <f aca="false" ca="false" dt2D="false" dtr="false" t="normal">SUM(AB742:AP742)</f>
        <v>21829941.188751638</v>
      </c>
      <c r="AB742" s="74" t="n">
        <v>0</v>
      </c>
      <c r="AC742" s="74" t="n">
        <v>0</v>
      </c>
      <c r="AD742" s="74" t="n">
        <v>1531024.08</v>
      </c>
      <c r="AE742" s="74" t="n">
        <v>989019.4</v>
      </c>
      <c r="AF742" s="74" t="n">
        <v>610867.27</v>
      </c>
      <c r="AG742" s="74" t="n">
        <v>0</v>
      </c>
      <c r="AH742" s="74" t="n">
        <v>0</v>
      </c>
      <c r="AI742" s="74" t="n">
        <v>0</v>
      </c>
      <c r="AJ742" s="74" t="n">
        <v>7686844.63</v>
      </c>
      <c r="AK742" s="74" t="n">
        <v>0</v>
      </c>
      <c r="AL742" s="74" t="n">
        <v>3970857.6</v>
      </c>
      <c r="AM742" s="74" t="n">
        <v>4098107.35</v>
      </c>
      <c r="AN742" s="74" t="n">
        <v>2311907.1256</v>
      </c>
      <c r="AO742" s="74" t="n">
        <v>218299.4118</v>
      </c>
      <c r="AP742" s="74" t="n">
        <v>413014.32135164</v>
      </c>
      <c r="AQ742" s="5" t="n">
        <f aca="false" ca="false" dt2D="false" dtr="false" t="normal">COUNTIF(AB742:AM742, "&gt;0")</f>
        <v>6</v>
      </c>
    </row>
    <row customHeight="true" ht="12.75" outlineLevel="0" r="743">
      <c r="A743" s="67" t="n">
        <f aca="false" ca="false" dt2D="false" dtr="false" t="normal">+A742+1</f>
        <v>729</v>
      </c>
      <c r="B743" s="67" t="n">
        <f aca="false" ca="false" dt2D="false" dtr="false" t="normal">+B742+1</f>
        <v>254</v>
      </c>
      <c r="C743" s="68" t="s">
        <v>257</v>
      </c>
      <c r="D743" s="67" t="s">
        <v>869</v>
      </c>
      <c r="E743" s="69" t="s">
        <v>136</v>
      </c>
      <c r="F743" s="70" t="s">
        <v>58</v>
      </c>
      <c r="G743" s="70" t="n">
        <v>5</v>
      </c>
      <c r="H743" s="70" t="n">
        <v>4</v>
      </c>
      <c r="I743" s="69" t="n">
        <v>3289.1</v>
      </c>
      <c r="J743" s="69" t="n">
        <v>3117.4</v>
      </c>
      <c r="K743" s="69" t="n">
        <v>171.7</v>
      </c>
      <c r="L743" s="71" t="n">
        <v>147</v>
      </c>
      <c r="M743" s="72" t="n">
        <v>5614954.16</v>
      </c>
      <c r="N743" s="72" t="n"/>
      <c r="O743" s="72" t="n">
        <v>0</v>
      </c>
      <c r="P743" s="72" t="n">
        <v>0</v>
      </c>
      <c r="Q743" s="72" t="n">
        <v>407716.85</v>
      </c>
      <c r="R743" s="72" t="n">
        <v>5207237.31</v>
      </c>
      <c r="S743" s="72" t="n">
        <v>0</v>
      </c>
      <c r="T743" s="69" t="n">
        <v>1372.34</v>
      </c>
      <c r="U743" s="69" t="n">
        <v>1707.14</v>
      </c>
      <c r="V743" s="70" t="n">
        <v>2027</v>
      </c>
      <c r="W743" s="77" t="n"/>
      <c r="X743" s="74" t="n">
        <f aca="false" ca="false" dt2D="false" dtr="false" t="normal">+(J743*11.55+K743*23.1)*12*0.85</f>
        <v>407716.848</v>
      </c>
      <c r="Y743" s="77" t="e">
        <f aca="false" ca="false" dt2D="false" dtr="false" t="normal">+(J743*11.55+K743*23.1)*12*30-'[1]Приложение №1'!$S$74-'[1]Приложение №1'!$S$509-'[4]Приложение №1'!$S$197-'[4]Приложение №1'!$S$850</f>
        <v>#REF!</v>
      </c>
      <c r="Z743" s="64" t="n"/>
      <c r="AA743" s="74" t="n">
        <f aca="false" ca="false" dt2D="false" dtr="false" t="normal">SUM(AB743:AP743)</f>
        <v>5614954.16170342</v>
      </c>
      <c r="AB743" s="74" t="n">
        <v>0</v>
      </c>
      <c r="AC743" s="74" t="n">
        <v>3214486.44</v>
      </c>
      <c r="AD743" s="74" t="n">
        <v>0</v>
      </c>
      <c r="AE743" s="74" t="n">
        <v>0</v>
      </c>
      <c r="AF743" s="74" t="n">
        <v>1299278.02</v>
      </c>
      <c r="AG743" s="74" t="n">
        <v>0</v>
      </c>
      <c r="AH743" s="74" t="n">
        <v>0</v>
      </c>
      <c r="AI743" s="74" t="n">
        <v>0</v>
      </c>
      <c r="AJ743" s="74" t="n">
        <v>0</v>
      </c>
      <c r="AK743" s="74" t="n">
        <v>0</v>
      </c>
      <c r="AL743" s="74" t="n">
        <v>0</v>
      </c>
      <c r="AM743" s="74" t="n">
        <v>0</v>
      </c>
      <c r="AN743" s="74" t="n">
        <v>946333.273</v>
      </c>
      <c r="AO743" s="74" t="n">
        <v>56149.5417</v>
      </c>
      <c r="AP743" s="74" t="n">
        <v>98706.88700342</v>
      </c>
      <c r="AQ743" s="5" t="n">
        <f aca="false" ca="false" dt2D="false" dtr="false" t="normal">COUNTIF(AB743:AM743, "&gt;0")</f>
        <v>2</v>
      </c>
    </row>
    <row customHeight="true" ht="12.75" outlineLevel="0" r="744">
      <c r="A744" s="67" t="n">
        <f aca="false" ca="false" dt2D="false" dtr="false" t="normal">+A743+1</f>
        <v>730</v>
      </c>
      <c r="B744" s="67" t="n">
        <f aca="false" ca="false" dt2D="false" dtr="false" t="normal">+B743+1</f>
        <v>255</v>
      </c>
      <c r="C744" s="68" t="s">
        <v>257</v>
      </c>
      <c r="D744" s="67" t="s">
        <v>870</v>
      </c>
      <c r="E744" s="69" t="s">
        <v>114</v>
      </c>
      <c r="F744" s="70" t="s">
        <v>58</v>
      </c>
      <c r="G744" s="70" t="n">
        <v>5</v>
      </c>
      <c r="H744" s="70" t="n">
        <v>2</v>
      </c>
      <c r="I744" s="69" t="n">
        <v>1696.6</v>
      </c>
      <c r="J744" s="69" t="n">
        <v>1532.2</v>
      </c>
      <c r="K744" s="69" t="n">
        <v>54.3999999999999</v>
      </c>
      <c r="L744" s="71" t="n">
        <v>58</v>
      </c>
      <c r="M744" s="72" t="n">
        <v>3768888.97</v>
      </c>
      <c r="N744" s="72" t="n"/>
      <c r="O744" s="72" t="n">
        <v>0</v>
      </c>
      <c r="P744" s="72" t="n">
        <v>0</v>
      </c>
      <c r="Q744" s="72" t="n">
        <v>193326.21</v>
      </c>
      <c r="R744" s="72" t="n">
        <v>3575562.76</v>
      </c>
      <c r="S744" s="72" t="n">
        <v>0</v>
      </c>
      <c r="T744" s="69" t="n">
        <v>2115.4</v>
      </c>
      <c r="U744" s="69" t="n">
        <v>2375.45</v>
      </c>
      <c r="V744" s="70" t="n">
        <v>2027</v>
      </c>
      <c r="W744" s="77" t="n"/>
      <c r="X744" s="74" t="n">
        <f aca="false" ca="false" dt2D="false" dtr="false" t="normal">+(J744*11.55+K744*23.1)*12*0.85</f>
        <v>193326.20999999996</v>
      </c>
      <c r="Y744" s="77" t="e">
        <f aca="false" ca="false" dt2D="false" dtr="false" t="normal">+(J744*11.55+K744*23.1)*12*30-'[7]Приложение №1'!$S$198-'[7]Приложение №1'!$S$375</f>
        <v>#REF!</v>
      </c>
      <c r="Z744" s="64" t="n"/>
      <c r="AA744" s="74" t="n">
        <f aca="false" ca="false" dt2D="false" dtr="false" t="normal">SUM(AB744:AP744)</f>
        <v>3768888.9711017804</v>
      </c>
      <c r="AB744" s="74" t="n">
        <v>3356293.62</v>
      </c>
      <c r="AC744" s="74" t="n">
        <v>0</v>
      </c>
      <c r="AD744" s="74" t="n">
        <v>0</v>
      </c>
      <c r="AE744" s="74" t="n">
        <v>0</v>
      </c>
      <c r="AF744" s="74" t="n">
        <v>0</v>
      </c>
      <c r="AG744" s="74" t="n">
        <v>0</v>
      </c>
      <c r="AH744" s="74" t="n">
        <v>0</v>
      </c>
      <c r="AI744" s="74" t="n">
        <v>0</v>
      </c>
      <c r="AJ744" s="74" t="n">
        <v>0</v>
      </c>
      <c r="AK744" s="74" t="n">
        <v>0</v>
      </c>
      <c r="AL744" s="74" t="n">
        <v>0</v>
      </c>
      <c r="AM744" s="74" t="n">
        <v>0</v>
      </c>
      <c r="AN744" s="74" t="n">
        <v>301511.1176</v>
      </c>
      <c r="AO744" s="74" t="n">
        <v>37688.8897</v>
      </c>
      <c r="AP744" s="74" t="n">
        <v>73395.34380178</v>
      </c>
      <c r="AQ744" s="5" t="n">
        <f aca="false" ca="false" dt2D="false" dtr="false" t="normal">COUNTIF(AB744:AM744, "&gt;0")</f>
        <v>1</v>
      </c>
    </row>
    <row customHeight="true" ht="12.75" outlineLevel="0" r="745">
      <c r="A745" s="67" t="n">
        <f aca="false" ca="false" dt2D="false" dtr="false" t="normal">+A744+1</f>
        <v>731</v>
      </c>
      <c r="B745" s="67" t="n">
        <f aca="false" ca="false" dt2D="false" dtr="false" t="normal">+B744+1</f>
        <v>256</v>
      </c>
      <c r="C745" s="68" t="s">
        <v>257</v>
      </c>
      <c r="D745" s="67" t="s">
        <v>871</v>
      </c>
      <c r="E745" s="69" t="s">
        <v>141</v>
      </c>
      <c r="F745" s="70" t="s">
        <v>58</v>
      </c>
      <c r="G745" s="70" t="n">
        <v>5</v>
      </c>
      <c r="H745" s="70" t="n">
        <v>4</v>
      </c>
      <c r="I745" s="69" t="n">
        <v>3018.9</v>
      </c>
      <c r="J745" s="69" t="n">
        <v>3018.9</v>
      </c>
      <c r="K745" s="69" t="n">
        <v>0</v>
      </c>
      <c r="L745" s="71" t="n">
        <v>132</v>
      </c>
      <c r="M745" s="72" t="n">
        <v>5153684.95</v>
      </c>
      <c r="N745" s="72" t="n"/>
      <c r="O745" s="72" t="n">
        <v>2460663.24</v>
      </c>
      <c r="P745" s="72" t="n">
        <v>0</v>
      </c>
      <c r="Q745" s="72" t="n">
        <v>355656.61</v>
      </c>
      <c r="R745" s="72" t="n">
        <v>1981708.49</v>
      </c>
      <c r="S745" s="72" t="n">
        <v>355656.61</v>
      </c>
      <c r="T745" s="69" t="n">
        <v>1372.34</v>
      </c>
      <c r="U745" s="69" t="n">
        <v>1707.14</v>
      </c>
      <c r="V745" s="70" t="n">
        <v>2027</v>
      </c>
      <c r="W745" s="77" t="n"/>
      <c r="X745" s="74" t="n">
        <f aca="false" ca="false" dt2D="false" dtr="false" t="normal">+(J745*11.55+K745*23.1)*12*0.85</f>
        <v>355656.609</v>
      </c>
      <c r="Y745" s="77" t="e">
        <f aca="false" ca="false" dt2D="false" dtr="false" t="normal">+(J745*11.55+K745*23.1)*12*30-'[1]Приложение №1'!$S$75-'[4]Приложение №1'!$S$483</f>
        <v>#REF!</v>
      </c>
      <c r="Z745" s="64" t="n"/>
      <c r="AA745" s="78" t="n">
        <f aca="false" ca="false" dt2D="false" dtr="false" t="normal">SUM(AB745:AP745)</f>
        <v>5153684.9538113</v>
      </c>
      <c r="AB745" s="74" t="n">
        <v>0</v>
      </c>
      <c r="AC745" s="74" t="n">
        <v>2950415.96</v>
      </c>
      <c r="AD745" s="74" t="n">
        <v>0</v>
      </c>
      <c r="AE745" s="74" t="n">
        <v>0</v>
      </c>
      <c r="AF745" s="74" t="n">
        <v>1192542.17</v>
      </c>
      <c r="AG745" s="74" t="n">
        <v>0</v>
      </c>
      <c r="AH745" s="74" t="n">
        <v>0</v>
      </c>
      <c r="AI745" s="74" t="n">
        <v>0</v>
      </c>
      <c r="AJ745" s="74" t="n">
        <v>0</v>
      </c>
      <c r="AK745" s="74" t="n">
        <v>0</v>
      </c>
      <c r="AL745" s="74" t="n">
        <v>0</v>
      </c>
      <c r="AM745" s="74" t="n">
        <v>0</v>
      </c>
      <c r="AN745" s="74" t="n">
        <v>868591.871</v>
      </c>
      <c r="AO745" s="74" t="n">
        <v>51536.8495</v>
      </c>
      <c r="AP745" s="74" t="n">
        <v>90598.1033113</v>
      </c>
      <c r="AQ745" s="5" t="n">
        <f aca="false" ca="false" dt2D="false" dtr="false" t="normal">COUNTIF(AB745:AM745, "&gt;0")</f>
        <v>2</v>
      </c>
    </row>
    <row customHeight="true" ht="12.75" outlineLevel="0" r="746">
      <c r="A746" s="67" t="n">
        <f aca="false" ca="false" dt2D="false" dtr="false" t="normal">+A745+1</f>
        <v>732</v>
      </c>
      <c r="B746" s="67" t="n">
        <f aca="false" ca="false" dt2D="false" dtr="false" t="normal">+B745+1</f>
        <v>257</v>
      </c>
      <c r="C746" s="68" t="s">
        <v>856</v>
      </c>
      <c r="D746" s="68" t="s">
        <v>872</v>
      </c>
      <c r="E746" s="69" t="s">
        <v>57</v>
      </c>
      <c r="F746" s="70" t="s">
        <v>58</v>
      </c>
      <c r="G746" s="70" t="n">
        <v>5</v>
      </c>
      <c r="H746" s="70" t="n">
        <v>2</v>
      </c>
      <c r="I746" s="70" t="n">
        <v>1657.5</v>
      </c>
      <c r="J746" s="70" t="n">
        <v>1371.6</v>
      </c>
      <c r="K746" s="80" t="n">
        <v>0</v>
      </c>
      <c r="L746" s="71" t="n">
        <v>60</v>
      </c>
      <c r="M746" s="72" t="n">
        <v>1539099.79</v>
      </c>
      <c r="N746" s="72" t="n"/>
      <c r="O746" s="72" t="n">
        <v>0</v>
      </c>
      <c r="P746" s="72" t="n">
        <v>0</v>
      </c>
      <c r="Q746" s="72" t="n">
        <v>161588.2</v>
      </c>
      <c r="R746" s="72" t="n">
        <v>1377511.6</v>
      </c>
      <c r="S746" s="72" t="n">
        <v>0</v>
      </c>
      <c r="T746" s="69" t="n">
        <v>977.31</v>
      </c>
      <c r="U746" s="69" t="n">
        <v>1122.12</v>
      </c>
      <c r="V746" s="70" t="n">
        <v>2027</v>
      </c>
      <c r="W746" s="76" t="n"/>
      <c r="X746" s="74" t="n">
        <f aca="false" ca="false" dt2D="false" dtr="false" t="normal">+(J746*11.55+K746*23.1)*12*0.85</f>
        <v>161588.196</v>
      </c>
      <c r="Y746" s="77" t="n">
        <f aca="false" ca="false" dt2D="false" dtr="false" t="normal">+(J746*11.55+K746*23.1)*12*30</f>
        <v>5703112.800000001</v>
      </c>
      <c r="Z746" s="64" t="n"/>
      <c r="AA746" s="74" t="n">
        <f aca="false" ca="false" dt2D="false" dtr="false" t="normal">SUM(AB746:AP746)</f>
        <v>1539099.7915003402</v>
      </c>
      <c r="AB746" s="74" t="n">
        <v>0</v>
      </c>
      <c r="AC746" s="74" t="n">
        <v>1340485.12</v>
      </c>
      <c r="AD746" s="74" t="n">
        <v>0</v>
      </c>
      <c r="AE746" s="74" t="n">
        <v>0</v>
      </c>
      <c r="AF746" s="74" t="n">
        <v>0</v>
      </c>
      <c r="AG746" s="74" t="n">
        <v>0</v>
      </c>
      <c r="AH746" s="74" t="n">
        <v>0</v>
      </c>
      <c r="AI746" s="74" t="n">
        <v>0</v>
      </c>
      <c r="AJ746" s="74" t="n">
        <v>0</v>
      </c>
      <c r="AK746" s="74" t="n">
        <v>0</v>
      </c>
      <c r="AL746" s="74" t="n">
        <v>0</v>
      </c>
      <c r="AM746" s="74" t="n">
        <v>0</v>
      </c>
      <c r="AN746" s="74" t="n">
        <v>153909.979</v>
      </c>
      <c r="AO746" s="74" t="n">
        <v>15390.9979</v>
      </c>
      <c r="AP746" s="74" t="n">
        <v>29313.69460034</v>
      </c>
      <c r="AQ746" s="5" t="n">
        <f aca="false" ca="false" dt2D="false" dtr="false" t="normal">COUNTIF(AB746:AM746, "&gt;0")</f>
        <v>1</v>
      </c>
    </row>
  </sheetData>
  <autoFilter ref="A10:AP746"/>
  <mergeCells count="30">
    <mergeCell ref="AP8:AP9"/>
    <mergeCell ref="AO8:AO9"/>
    <mergeCell ref="AN8:AN9"/>
    <mergeCell ref="AM8:AM9"/>
    <mergeCell ref="AL8:AL9"/>
    <mergeCell ref="AK8:AK9"/>
    <mergeCell ref="AJ8:AJ9"/>
    <mergeCell ref="AI8:AI9"/>
    <mergeCell ref="AB7:AP7"/>
    <mergeCell ref="AB8:AH8"/>
    <mergeCell ref="AA7:AA9"/>
    <mergeCell ref="U7:U9"/>
    <mergeCell ref="T7:T9"/>
    <mergeCell ref="A7:A10"/>
    <mergeCell ref="B7:B10"/>
    <mergeCell ref="C7:C10"/>
    <mergeCell ref="D7:D10"/>
    <mergeCell ref="E7:E10"/>
    <mergeCell ref="F7:F10"/>
    <mergeCell ref="G7:G10"/>
    <mergeCell ref="H7:H10"/>
    <mergeCell ref="I7:I9"/>
    <mergeCell ref="J8:J9"/>
    <mergeCell ref="J7:K7"/>
    <mergeCell ref="K8:K9"/>
    <mergeCell ref="L7:L9"/>
    <mergeCell ref="V7:V10"/>
    <mergeCell ref="N8:S8"/>
    <mergeCell ref="M7:S7"/>
    <mergeCell ref="M8:M9"/>
  </mergeCells>
  <pageMargins bottom="0.748031497001648" footer="0.31496062874794" header="0.31496062874794" left="0.708661377429962" right="0.708661377429962" top="0.748031497001648"/>
  <pageSetup fitToHeight="10" fitToWidth="1" orientation="landscape" paperHeight="297mm" paperSize="9" paperWidth="210mm" scale="100"/>
</worksheet>
</file>

<file path=xl/worksheets/sheet2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  <pageSetUpPr fitToPage="true"/>
  </sheetPr>
  <dimension ref="A1:T746"/>
  <sheetViews>
    <sheetView showZeros="true" topLeftCell="A7" workbookViewId="0">
      <pane activePane="bottomRight" state="frozen" topLeftCell="E11" xSplit="4" ySplit="4"/>
    </sheetView>
  </sheetViews>
  <sheetFormatPr baseColWidth="8" customHeight="false" defaultColWidth="9.00000016916618" defaultRowHeight="12.75" zeroHeight="false"/>
  <cols>
    <col customWidth="true" max="2" min="1" outlineLevel="0" width="5.14062497092456"/>
    <col customWidth="true" max="3" min="3" outlineLevel="0" width="28.4257811290726"/>
    <col customWidth="true" max="4" min="4" outlineLevel="0" width="63.4257823132359"/>
    <col customWidth="true" max="5" min="5" outlineLevel="0" width="18.2851563273142"/>
    <col customWidth="true" max="9" min="6" outlineLevel="0" width="15.4257809599064"/>
    <col customWidth="true" max="10" min="10" outlineLevel="0" width="13.0000001691662"/>
    <col customWidth="true" hidden="true" max="12" min="11" outlineLevel="0" width="15.4257809599064"/>
    <col customWidth="true" max="19" min="13" outlineLevel="0" width="15.4257809599064"/>
    <col customWidth="true" max="20" min="20" outlineLevel="0" width="20.8554686436103"/>
  </cols>
  <sheetData>
    <row ht="15.75" outlineLevel="0" r="1">
      <c r="T1" s="2" t="s">
        <v>873</v>
      </c>
    </row>
    <row ht="15.75" outlineLevel="0" r="2">
      <c r="T2" s="2" t="s">
        <v>1</v>
      </c>
    </row>
    <row ht="15.75" outlineLevel="0" r="4">
      <c r="D4" s="3" t="s">
        <v>874</v>
      </c>
    </row>
    <row customHeight="true" ht="51.9500007629395" outlineLevel="0" r="7">
      <c r="A7" s="6" t="s">
        <v>3</v>
      </c>
      <c r="B7" s="6" t="s">
        <v>3</v>
      </c>
      <c r="C7" s="7" t="s">
        <v>875</v>
      </c>
      <c r="D7" s="8" t="s">
        <v>876</v>
      </c>
      <c r="E7" s="91" t="s">
        <v>18</v>
      </c>
      <c r="F7" s="15" t="s">
        <v>19</v>
      </c>
      <c r="G7" s="16" t="s"/>
      <c r="H7" s="16" t="s"/>
      <c r="I7" s="16" t="s"/>
      <c r="J7" s="16" t="s"/>
      <c r="K7" s="16" t="s"/>
      <c r="L7" s="16" t="s"/>
      <c r="M7" s="16" t="s"/>
      <c r="N7" s="16" t="s"/>
      <c r="O7" s="16" t="s"/>
      <c r="P7" s="16" t="s"/>
      <c r="Q7" s="16" t="s"/>
      <c r="R7" s="16" t="s"/>
      <c r="S7" s="16" t="s"/>
      <c r="T7" s="17" t="s"/>
    </row>
    <row customHeight="true" ht="54.9500007629395" outlineLevel="0" r="8">
      <c r="A8" s="25" t="s"/>
      <c r="B8" s="25" t="s"/>
      <c r="C8" s="26" t="s"/>
      <c r="D8" s="27" t="s"/>
      <c r="E8" s="92" t="s"/>
      <c r="F8" s="15" t="s">
        <v>24</v>
      </c>
      <c r="G8" s="16" t="s"/>
      <c r="H8" s="16" t="s"/>
      <c r="I8" s="16" t="s"/>
      <c r="J8" s="16" t="s"/>
      <c r="K8" s="16" t="s"/>
      <c r="L8" s="17" t="s"/>
      <c r="M8" s="15" t="s">
        <v>25</v>
      </c>
      <c r="N8" s="15" t="s">
        <v>26</v>
      </c>
      <c r="O8" s="15" t="s">
        <v>27</v>
      </c>
      <c r="P8" s="15" t="s">
        <v>28</v>
      </c>
      <c r="Q8" s="15" t="s">
        <v>29</v>
      </c>
      <c r="R8" s="15" t="s">
        <v>30</v>
      </c>
      <c r="S8" s="15" t="s">
        <v>31</v>
      </c>
      <c r="T8" s="15" t="s">
        <v>32</v>
      </c>
    </row>
    <row customHeight="true" ht="255" outlineLevel="0" r="9">
      <c r="A9" s="25" t="s"/>
      <c r="B9" s="25" t="s"/>
      <c r="C9" s="26" t="s"/>
      <c r="D9" s="27" t="s"/>
      <c r="E9" s="93" t="s"/>
      <c r="F9" s="15" t="s">
        <v>42</v>
      </c>
      <c r="G9" s="15" t="s">
        <v>43</v>
      </c>
      <c r="H9" s="15" t="s">
        <v>44</v>
      </c>
      <c r="I9" s="15" t="s">
        <v>45</v>
      </c>
      <c r="J9" s="15" t="s">
        <v>46</v>
      </c>
      <c r="K9" s="15" t="s">
        <v>47</v>
      </c>
      <c r="L9" s="15" t="s">
        <v>48</v>
      </c>
      <c r="M9" s="43" t="s"/>
      <c r="N9" s="43" t="s"/>
      <c r="O9" s="43" t="s"/>
      <c r="P9" s="43" t="s"/>
      <c r="Q9" s="43" t="s"/>
      <c r="R9" s="43" t="s"/>
      <c r="S9" s="43" t="s"/>
      <c r="T9" s="43" t="s"/>
    </row>
    <row ht="14.25" outlineLevel="0" r="10">
      <c r="A10" s="46" t="s"/>
      <c r="B10" s="46" t="s"/>
      <c r="C10" s="47" t="s"/>
      <c r="D10" s="48" t="s"/>
      <c r="E10" s="94" t="s">
        <v>53</v>
      </c>
      <c r="F10" s="54" t="s">
        <v>53</v>
      </c>
      <c r="G10" s="54" t="s">
        <v>53</v>
      </c>
      <c r="H10" s="54" t="s">
        <v>53</v>
      </c>
      <c r="I10" s="54" t="s">
        <v>53</v>
      </c>
      <c r="J10" s="54" t="s">
        <v>53</v>
      </c>
      <c r="K10" s="95" t="s">
        <v>53</v>
      </c>
      <c r="L10" s="95" t="s">
        <v>53</v>
      </c>
      <c r="M10" s="54" t="s">
        <v>53</v>
      </c>
      <c r="N10" s="54" t="s">
        <v>53</v>
      </c>
      <c r="O10" s="54" t="s">
        <v>53</v>
      </c>
      <c r="P10" s="54" t="s">
        <v>53</v>
      </c>
      <c r="Q10" s="54" t="s">
        <v>53</v>
      </c>
      <c r="R10" s="54" t="s">
        <v>53</v>
      </c>
      <c r="S10" s="54" t="s">
        <v>53</v>
      </c>
      <c r="T10" s="54" t="s">
        <v>53</v>
      </c>
    </row>
    <row outlineLevel="0" r="11">
      <c r="A11" s="57" t="n"/>
      <c r="B11" s="57" t="n"/>
      <c r="C11" s="57" t="n"/>
      <c r="D11" s="58" t="s">
        <v>54</v>
      </c>
      <c r="E11" s="96" t="n">
        <v>17313879458.14</v>
      </c>
      <c r="F11" s="96" t="n">
        <v>2026328877.08</v>
      </c>
      <c r="G11" s="96" t="n">
        <v>951969023.44</v>
      </c>
      <c r="H11" s="96" t="n">
        <v>787970672.18</v>
      </c>
      <c r="I11" s="96" t="n">
        <v>668945207.21</v>
      </c>
      <c r="J11" s="96" t="n">
        <v>249451458.29</v>
      </c>
      <c r="K11" s="97" t="n">
        <v>196610713.95</v>
      </c>
      <c r="L11" s="97" t="n">
        <f aca="false" ca="false" dt2D="false" dtr="false" t="normal">L12+L184+L489</f>
        <v>0</v>
      </c>
      <c r="M11" s="96" t="n">
        <f aca="false" ca="false" dt2D="false" dtr="false" t="normal">M12+M184+M489</f>
        <v>196610713.95000002</v>
      </c>
      <c r="N11" s="96" t="n">
        <v>2950645796.05</v>
      </c>
      <c r="O11" s="96" t="n">
        <v>470025252.64</v>
      </c>
      <c r="P11" s="96" t="n">
        <v>4804670309.37</v>
      </c>
      <c r="Q11" s="96" t="n">
        <v>1797752154.68</v>
      </c>
      <c r="R11" s="96" t="n">
        <v>1715798217.88</v>
      </c>
      <c r="S11" s="96" t="n">
        <v>171172687.44</v>
      </c>
      <c r="T11" s="96" t="n">
        <v>325928373.75</v>
      </c>
    </row>
    <row outlineLevel="0" r="12">
      <c r="A12" s="57" t="n"/>
      <c r="B12" s="57" t="n"/>
      <c r="C12" s="57" t="n"/>
      <c r="D12" s="58" t="n">
        <v>2025</v>
      </c>
      <c r="E12" s="96" t="n">
        <v>3822068673.76</v>
      </c>
      <c r="F12" s="96" t="n">
        <v>381593362.38</v>
      </c>
      <c r="G12" s="96" t="n">
        <v>157832862.9</v>
      </c>
      <c r="H12" s="96" t="n">
        <v>134873639.28</v>
      </c>
      <c r="I12" s="96" t="n">
        <v>111833585.42</v>
      </c>
      <c r="J12" s="96" t="n">
        <v>101214313.14</v>
      </c>
      <c r="K12" s="97" t="n">
        <v>92286661.65</v>
      </c>
      <c r="L12" s="97" t="n">
        <f aca="false" ca="false" dt2D="false" dtr="false" t="normal">SUM(L13:L183)</f>
        <v>0</v>
      </c>
      <c r="M12" s="96" t="n">
        <f aca="false" ca="false" dt2D="false" dtr="false" t="normal">SUM(M13:M183)</f>
        <v>92286661.65</v>
      </c>
      <c r="N12" s="96" t="n">
        <v>669880717</v>
      </c>
      <c r="O12" s="96" t="n">
        <v>80145493.61</v>
      </c>
      <c r="P12" s="96" t="n">
        <v>1240021103.7</v>
      </c>
      <c r="Q12" s="96" t="n">
        <v>268107191.87</v>
      </c>
      <c r="R12" s="96" t="n">
        <v>383891374.67</v>
      </c>
      <c r="S12" s="96" t="n">
        <v>37297820.12</v>
      </c>
      <c r="T12" s="96" t="n">
        <v>70803886.29</v>
      </c>
    </row>
    <row customHeight="true" ht="12.75" outlineLevel="0" r="13">
      <c r="A13" s="67" t="n">
        <v>1</v>
      </c>
      <c r="B13" s="67" t="n">
        <v>1</v>
      </c>
      <c r="C13" s="68" t="s">
        <v>55</v>
      </c>
      <c r="D13" s="68" t="s">
        <v>56</v>
      </c>
      <c r="E13" s="98" t="n">
        <v>51456495.31</v>
      </c>
      <c r="F13" s="98" t="n">
        <v>8067267.38</v>
      </c>
      <c r="G13" s="98" t="n">
        <v>3886264.92</v>
      </c>
      <c r="H13" s="98" t="n">
        <v>2373338.41</v>
      </c>
      <c r="I13" s="98" t="n">
        <v>2295572.83</v>
      </c>
      <c r="J13" s="98" t="n"/>
      <c r="K13" s="99" t="n"/>
      <c r="L13" s="99" t="n">
        <v>0</v>
      </c>
      <c r="M13" s="98" t="n"/>
      <c r="N13" s="98" t="n">
        <v>11654413.2</v>
      </c>
      <c r="O13" s="98" t="n">
        <v>4851960.45</v>
      </c>
      <c r="P13" s="98" t="n">
        <v>11914141.17</v>
      </c>
      <c r="Q13" s="98" t="n"/>
      <c r="R13" s="98" t="n">
        <v>4913973.73</v>
      </c>
      <c r="S13" s="98" t="n">
        <v>514564.95</v>
      </c>
      <c r="T13" s="98" t="n">
        <v>984998.27</v>
      </c>
    </row>
    <row customHeight="true" ht="12.75" outlineLevel="0" r="14">
      <c r="A14" s="67" t="n">
        <f aca="false" ca="false" dt2D="false" dtr="false" t="normal">+A13+1</f>
        <v>2</v>
      </c>
      <c r="B14" s="67" t="n">
        <f aca="false" ca="false" dt2D="false" dtr="false" t="normal">+B13+1</f>
        <v>2</v>
      </c>
      <c r="C14" s="68" t="s">
        <v>59</v>
      </c>
      <c r="D14" s="67" t="s">
        <v>60</v>
      </c>
      <c r="E14" s="98" t="n">
        <v>13900024.45</v>
      </c>
      <c r="F14" s="98" t="n"/>
      <c r="G14" s="98" t="n"/>
      <c r="H14" s="98" t="n"/>
      <c r="I14" s="98" t="n"/>
      <c r="J14" s="98" t="n"/>
      <c r="K14" s="99" t="n"/>
      <c r="L14" s="99" t="n">
        <v>0</v>
      </c>
      <c r="M14" s="98" t="n"/>
      <c r="N14" s="98" t="n">
        <v>12242307.54</v>
      </c>
      <c r="O14" s="98" t="n"/>
      <c r="P14" s="98" t="n"/>
      <c r="Q14" s="98" t="n"/>
      <c r="R14" s="98" t="n">
        <v>1251002.2</v>
      </c>
      <c r="S14" s="98" t="n">
        <v>139000.24</v>
      </c>
      <c r="T14" s="98" t="n">
        <v>267714.47</v>
      </c>
    </row>
    <row customHeight="true" ht="12.75" outlineLevel="0" r="15">
      <c r="A15" s="67" t="n">
        <f aca="false" ca="false" dt2D="false" dtr="false" t="normal">+A14+1</f>
        <v>3</v>
      </c>
      <c r="B15" s="67" t="n">
        <f aca="false" ca="false" dt2D="false" dtr="false" t="normal">+B14+1</f>
        <v>3</v>
      </c>
      <c r="C15" s="68" t="s">
        <v>62</v>
      </c>
      <c r="D15" s="67" t="s">
        <v>63</v>
      </c>
      <c r="E15" s="98" t="n">
        <v>19848927.13</v>
      </c>
      <c r="F15" s="98" t="n"/>
      <c r="G15" s="98" t="n"/>
      <c r="H15" s="98" t="n"/>
      <c r="I15" s="98" t="n"/>
      <c r="J15" s="98" t="n"/>
      <c r="K15" s="99" t="n"/>
      <c r="L15" s="99" t="n">
        <v>0</v>
      </c>
      <c r="M15" s="98" t="n"/>
      <c r="N15" s="98" t="n"/>
      <c r="O15" s="98" t="n">
        <v>3842053.02</v>
      </c>
      <c r="P15" s="98" t="n">
        <v>11074241.17</v>
      </c>
      <c r="Q15" s="98" t="n">
        <v>2371208.29</v>
      </c>
      <c r="R15" s="98" t="n">
        <v>1984892.71</v>
      </c>
      <c r="S15" s="98" t="n">
        <v>198489.27</v>
      </c>
      <c r="T15" s="98" t="n">
        <v>378042.67</v>
      </c>
    </row>
    <row customHeight="true" ht="12.75" outlineLevel="0" r="16">
      <c r="A16" s="67" t="n">
        <f aca="false" ca="false" dt2D="false" dtr="false" t="normal">+A15+1</f>
        <v>4</v>
      </c>
      <c r="B16" s="67" t="n">
        <f aca="false" ca="false" dt2D="false" dtr="false" t="normal">+B15+1</f>
        <v>4</v>
      </c>
      <c r="C16" s="68" t="s">
        <v>62</v>
      </c>
      <c r="D16" s="67" t="s">
        <v>65</v>
      </c>
      <c r="E16" s="98" t="n">
        <v>41666217.34</v>
      </c>
      <c r="F16" s="98" t="n">
        <v>10436880.95</v>
      </c>
      <c r="G16" s="98" t="n">
        <v>5027784.79</v>
      </c>
      <c r="H16" s="98" t="n">
        <v>3070463.56</v>
      </c>
      <c r="I16" s="98" t="n">
        <v>2969855.74</v>
      </c>
      <c r="J16" s="98" t="n"/>
      <c r="K16" s="99" t="n"/>
      <c r="L16" s="99" t="n">
        <v>0</v>
      </c>
      <c r="M16" s="98" t="n"/>
      <c r="N16" s="98" t="n">
        <v>15077685.84</v>
      </c>
      <c r="O16" s="98" t="n"/>
      <c r="P16" s="98" t="n"/>
      <c r="Q16" s="98" t="n"/>
      <c r="R16" s="98" t="n">
        <v>3866895.37</v>
      </c>
      <c r="S16" s="98" t="n">
        <v>416662.17</v>
      </c>
      <c r="T16" s="98" t="n">
        <v>799988.92</v>
      </c>
    </row>
    <row customHeight="true" ht="12.75" outlineLevel="0" r="17">
      <c r="A17" s="67" t="n">
        <f aca="false" ca="false" dt2D="false" dtr="false" t="normal">+A16+1</f>
        <v>5</v>
      </c>
      <c r="B17" s="67" t="n">
        <f aca="false" ca="false" dt2D="false" dtr="false" t="normal">+B16+1</f>
        <v>5</v>
      </c>
      <c r="C17" s="68" t="s">
        <v>62</v>
      </c>
      <c r="D17" s="67" t="s">
        <v>67</v>
      </c>
      <c r="E17" s="98" t="n">
        <v>39949913.04</v>
      </c>
      <c r="F17" s="98" t="n"/>
      <c r="G17" s="98" t="n">
        <v>7440447.22</v>
      </c>
      <c r="H17" s="98" t="n">
        <v>4543874.28</v>
      </c>
      <c r="I17" s="98" t="n"/>
      <c r="J17" s="98" t="n"/>
      <c r="K17" s="99" t="n"/>
      <c r="L17" s="99" t="n">
        <v>0</v>
      </c>
      <c r="M17" s="98" t="n"/>
      <c r="N17" s="98" t="n"/>
      <c r="O17" s="98" t="n"/>
      <c r="P17" s="98" t="n">
        <v>22810215.07</v>
      </c>
      <c r="Q17" s="98" t="n"/>
      <c r="R17" s="98" t="n">
        <v>3994991.3</v>
      </c>
      <c r="S17" s="98" t="n">
        <v>399499.13</v>
      </c>
      <c r="T17" s="98" t="n">
        <v>760886.04</v>
      </c>
    </row>
    <row customHeight="true" ht="12.75" outlineLevel="0" r="18">
      <c r="A18" s="67" t="n">
        <f aca="false" ca="false" dt2D="false" dtr="false" t="normal">+A17+1</f>
        <v>6</v>
      </c>
      <c r="B18" s="67" t="n">
        <f aca="false" ca="false" dt2D="false" dtr="false" t="normal">+B17+1</f>
        <v>6</v>
      </c>
      <c r="C18" s="68" t="s">
        <v>69</v>
      </c>
      <c r="D18" s="67" t="s">
        <v>70</v>
      </c>
      <c r="E18" s="98" t="n">
        <v>68104840.48</v>
      </c>
      <c r="F18" s="98" t="n"/>
      <c r="G18" s="98" t="n"/>
      <c r="H18" s="98" t="n"/>
      <c r="I18" s="98" t="n"/>
      <c r="J18" s="98" t="n"/>
      <c r="K18" s="99" t="n"/>
      <c r="L18" s="99" t="n">
        <v>0</v>
      </c>
      <c r="M18" s="98" t="n"/>
      <c r="N18" s="98" t="n">
        <v>7024372.45</v>
      </c>
      <c r="O18" s="98" t="n">
        <v>11160201.03</v>
      </c>
      <c r="P18" s="98" t="n">
        <v>41209658.34</v>
      </c>
      <c r="Q18" s="98" t="n"/>
      <c r="R18" s="98" t="n">
        <v>6730728.7</v>
      </c>
      <c r="S18" s="98" t="n">
        <v>681048.4</v>
      </c>
      <c r="T18" s="98" t="n">
        <v>1298831.56</v>
      </c>
    </row>
    <row customHeight="true" ht="12.75" outlineLevel="0" r="19">
      <c r="A19" s="67" t="n">
        <f aca="false" ca="false" dt2D="false" dtr="false" t="normal">+A18+1</f>
        <v>7</v>
      </c>
      <c r="B19" s="67" t="n">
        <f aca="false" ca="false" dt2D="false" dtr="false" t="normal">+B18+1</f>
        <v>7</v>
      </c>
      <c r="C19" s="68" t="s">
        <v>69</v>
      </c>
      <c r="D19" s="67" t="s">
        <v>71</v>
      </c>
      <c r="E19" s="98" t="n">
        <v>36257543.27</v>
      </c>
      <c r="F19" s="98" t="n"/>
      <c r="G19" s="98" t="n"/>
      <c r="H19" s="98" t="n"/>
      <c r="I19" s="98" t="n"/>
      <c r="J19" s="98" t="n"/>
      <c r="K19" s="99" t="n"/>
      <c r="L19" s="99" t="n">
        <v>0</v>
      </c>
      <c r="M19" s="98" t="n"/>
      <c r="N19" s="98" t="n">
        <v>22472574.69</v>
      </c>
      <c r="O19" s="98" t="n">
        <v>9355772.93</v>
      </c>
      <c r="P19" s="98" t="n"/>
      <c r="Q19" s="98" t="n"/>
      <c r="R19" s="98" t="n">
        <v>3370598.72</v>
      </c>
      <c r="S19" s="98" t="n">
        <v>362575.43</v>
      </c>
      <c r="T19" s="98" t="n">
        <v>696021.5</v>
      </c>
    </row>
    <row customHeight="true" ht="12.75" outlineLevel="0" r="20">
      <c r="A20" s="67" t="n">
        <f aca="false" ca="false" dt2D="false" dtr="false" t="normal">+A19+1</f>
        <v>8</v>
      </c>
      <c r="B20" s="67" t="n">
        <f aca="false" ca="false" dt2D="false" dtr="false" t="normal">+B19+1</f>
        <v>8</v>
      </c>
      <c r="C20" s="68" t="s">
        <v>69</v>
      </c>
      <c r="D20" s="67" t="s">
        <v>73</v>
      </c>
      <c r="E20" s="98" t="n">
        <v>22606854.66</v>
      </c>
      <c r="F20" s="98" t="n"/>
      <c r="G20" s="98" t="n"/>
      <c r="H20" s="98" t="n"/>
      <c r="I20" s="98" t="n"/>
      <c r="J20" s="98" t="n"/>
      <c r="K20" s="99" t="n"/>
      <c r="L20" s="99" t="n">
        <v>0</v>
      </c>
      <c r="M20" s="98" t="n"/>
      <c r="N20" s="98" t="n"/>
      <c r="O20" s="98" t="n"/>
      <c r="P20" s="98" t="n">
        <v>19689530.49</v>
      </c>
      <c r="Q20" s="98" t="n"/>
      <c r="R20" s="98" t="n">
        <v>2260685.47</v>
      </c>
      <c r="S20" s="98" t="n">
        <v>226068.55</v>
      </c>
      <c r="T20" s="98" t="n">
        <v>430570.15</v>
      </c>
    </row>
    <row customHeight="true" ht="12.75" outlineLevel="0" r="21">
      <c r="A21" s="67" t="n">
        <f aca="false" ca="false" dt2D="false" dtr="false" t="normal">+A20+1</f>
        <v>9</v>
      </c>
      <c r="B21" s="67" t="n">
        <f aca="false" ca="false" dt2D="false" dtr="false" t="normal">+B20+1</f>
        <v>9</v>
      </c>
      <c r="C21" s="68" t="s">
        <v>69</v>
      </c>
      <c r="D21" s="67" t="s">
        <v>75</v>
      </c>
      <c r="E21" s="98" t="n">
        <v>62660803.07</v>
      </c>
      <c r="F21" s="98" t="n">
        <v>10634514.23</v>
      </c>
      <c r="G21" s="98" t="n">
        <v>4254806.03</v>
      </c>
      <c r="H21" s="98" t="n">
        <v>3142611.15</v>
      </c>
      <c r="I21" s="98" t="n">
        <v>2008268.71</v>
      </c>
      <c r="J21" s="98" t="n"/>
      <c r="K21" s="99" t="n"/>
      <c r="L21" s="99" t="n">
        <v>0</v>
      </c>
      <c r="M21" s="98" t="n"/>
      <c r="N21" s="98" t="n"/>
      <c r="O21" s="98" t="n">
        <v>7394296.97</v>
      </c>
      <c r="P21" s="98" t="n">
        <v>27303849.69</v>
      </c>
      <c r="Q21" s="98" t="n"/>
      <c r="R21" s="98" t="n">
        <v>6098831.48</v>
      </c>
      <c r="S21" s="98" t="n">
        <v>626608.03</v>
      </c>
      <c r="T21" s="98" t="n">
        <v>1197016.78</v>
      </c>
    </row>
    <row customHeight="true" ht="12.75" outlineLevel="0" r="22">
      <c r="A22" s="67" t="n">
        <f aca="false" ca="false" dt2D="false" dtr="false" t="normal">+A21+1</f>
        <v>10</v>
      </c>
      <c r="B22" s="67" t="n">
        <f aca="false" ca="false" dt2D="false" dtr="false" t="normal">+B21+1</f>
        <v>10</v>
      </c>
      <c r="C22" s="68" t="s">
        <v>69</v>
      </c>
      <c r="D22" s="67" t="s">
        <v>77</v>
      </c>
      <c r="E22" s="98" t="n">
        <v>23863886.16</v>
      </c>
      <c r="F22" s="98" t="n"/>
      <c r="G22" s="98" t="n"/>
      <c r="H22" s="98" t="n"/>
      <c r="I22" s="98" t="n"/>
      <c r="J22" s="98" t="n"/>
      <c r="K22" s="99" t="n"/>
      <c r="L22" s="99" t="n">
        <v>0</v>
      </c>
      <c r="M22" s="98" t="n"/>
      <c r="N22" s="98" t="n"/>
      <c r="O22" s="98" t="n"/>
      <c r="P22" s="98" t="n">
        <v>20784347.1</v>
      </c>
      <c r="Q22" s="98" t="n"/>
      <c r="R22" s="98" t="n">
        <v>2386388.62</v>
      </c>
      <c r="S22" s="98" t="n">
        <v>238638.86</v>
      </c>
      <c r="T22" s="98" t="n">
        <v>454511.58</v>
      </c>
    </row>
    <row customHeight="true" ht="12.75" outlineLevel="0" r="23">
      <c r="A23" s="67" t="n">
        <f aca="false" ca="false" dt2D="false" dtr="false" t="normal">+A22+1</f>
        <v>11</v>
      </c>
      <c r="B23" s="67" t="n">
        <f aca="false" ca="false" dt2D="false" dtr="false" t="normal">+B22+1</f>
        <v>11</v>
      </c>
      <c r="C23" s="68" t="s">
        <v>69</v>
      </c>
      <c r="D23" s="67" t="s">
        <v>79</v>
      </c>
      <c r="E23" s="98" t="n">
        <v>24902678.4</v>
      </c>
      <c r="F23" s="98" t="n"/>
      <c r="G23" s="98" t="n"/>
      <c r="H23" s="98" t="n"/>
      <c r="I23" s="98" t="n"/>
      <c r="J23" s="98" t="n"/>
      <c r="K23" s="99" t="n"/>
      <c r="L23" s="99" t="n">
        <v>0</v>
      </c>
      <c r="M23" s="98" t="n"/>
      <c r="N23" s="98" t="n"/>
      <c r="O23" s="98" t="n"/>
      <c r="P23" s="98" t="n">
        <v>21689087.37</v>
      </c>
      <c r="Q23" s="98" t="n"/>
      <c r="R23" s="98" t="n">
        <v>2490267.84</v>
      </c>
      <c r="S23" s="98" t="n">
        <v>249026.78</v>
      </c>
      <c r="T23" s="98" t="n">
        <v>474296.41</v>
      </c>
    </row>
    <row customHeight="true" ht="12.75" outlineLevel="0" r="24">
      <c r="A24" s="67" t="n">
        <f aca="false" ca="false" dt2D="false" dtr="false" t="normal">+A23+1</f>
        <v>12</v>
      </c>
      <c r="B24" s="67" t="n">
        <f aca="false" ca="false" dt2D="false" dtr="false" t="normal">+B23+1</f>
        <v>12</v>
      </c>
      <c r="C24" s="68" t="s">
        <v>69</v>
      </c>
      <c r="D24" s="67" t="s">
        <v>81</v>
      </c>
      <c r="E24" s="98" t="n">
        <v>6369730</v>
      </c>
      <c r="F24" s="98" t="n"/>
      <c r="G24" s="98" t="n"/>
      <c r="H24" s="98" t="n">
        <v>2251062.19</v>
      </c>
      <c r="I24" s="98" t="n"/>
      <c r="J24" s="98" t="n"/>
      <c r="K24" s="99" t="n"/>
      <c r="L24" s="99" t="n">
        <v>0</v>
      </c>
      <c r="M24" s="98" t="n"/>
      <c r="N24" s="98" t="n">
        <v>3333720.97</v>
      </c>
      <c r="O24" s="98" t="n"/>
      <c r="P24" s="98" t="n"/>
      <c r="Q24" s="98" t="n"/>
      <c r="R24" s="98" t="n">
        <v>599121.64</v>
      </c>
      <c r="S24" s="98" t="n">
        <v>63697.3</v>
      </c>
      <c r="T24" s="98" t="n">
        <v>122127.9</v>
      </c>
    </row>
    <row customHeight="true" ht="12.75" outlineLevel="0" r="25">
      <c r="A25" s="67" t="n">
        <f aca="false" ca="false" dt2D="false" dtr="false" t="normal">+A24+1</f>
        <v>13</v>
      </c>
      <c r="B25" s="67" t="n">
        <f aca="false" ca="false" dt2D="false" dtr="false" t="normal">+B24+1</f>
        <v>13</v>
      </c>
      <c r="C25" s="68" t="s">
        <v>69</v>
      </c>
      <c r="D25" s="67" t="s">
        <v>82</v>
      </c>
      <c r="E25" s="98" t="n">
        <v>50468278.39</v>
      </c>
      <c r="F25" s="98" t="n">
        <v>27365678.8</v>
      </c>
      <c r="G25" s="98" t="n"/>
      <c r="H25" s="98" t="n"/>
      <c r="I25" s="98" t="n">
        <v>5167855.85</v>
      </c>
      <c r="J25" s="98" t="n"/>
      <c r="K25" s="99" t="n"/>
      <c r="L25" s="99" t="n">
        <v>0</v>
      </c>
      <c r="M25" s="98" t="n"/>
      <c r="N25" s="98" t="n">
        <v>11976253.22</v>
      </c>
      <c r="O25" s="98" t="n"/>
      <c r="P25" s="98" t="n"/>
      <c r="Q25" s="98" t="n"/>
      <c r="R25" s="98" t="n">
        <v>4480468.83</v>
      </c>
      <c r="S25" s="98" t="n">
        <v>504682.78</v>
      </c>
      <c r="T25" s="98" t="n">
        <v>973338.91</v>
      </c>
    </row>
    <row customHeight="true" ht="12.75" outlineLevel="0" r="26">
      <c r="A26" s="67" t="n">
        <f aca="false" ca="false" dt2D="false" dtr="false" t="normal">+A25+1</f>
        <v>14</v>
      </c>
      <c r="B26" s="67" t="n">
        <f aca="false" ca="false" dt2D="false" dtr="false" t="normal">+B25+1</f>
        <v>14</v>
      </c>
      <c r="C26" s="68" t="s">
        <v>69</v>
      </c>
      <c r="D26" s="67" t="s">
        <v>84</v>
      </c>
      <c r="E26" s="98" t="n">
        <v>42426702.89</v>
      </c>
      <c r="F26" s="98" t="n">
        <v>12141006.79</v>
      </c>
      <c r="G26" s="98" t="n"/>
      <c r="H26" s="98" t="n">
        <v>3571806.46</v>
      </c>
      <c r="I26" s="98" t="n">
        <v>3454771.48</v>
      </c>
      <c r="J26" s="98" t="n"/>
      <c r="K26" s="99" t="n"/>
      <c r="L26" s="99" t="n">
        <v>0</v>
      </c>
      <c r="M26" s="98" t="n"/>
      <c r="N26" s="98" t="n"/>
      <c r="O26" s="98" t="n"/>
      <c r="P26" s="98" t="n">
        <v>17930441.88</v>
      </c>
      <c r="Q26" s="98" t="n"/>
      <c r="R26" s="98" t="n">
        <v>4093150.54</v>
      </c>
      <c r="S26" s="98" t="n">
        <v>424267.03</v>
      </c>
      <c r="T26" s="98" t="n">
        <v>811258.71</v>
      </c>
    </row>
    <row outlineLevel="0" r="27">
      <c r="A27" s="67" t="n">
        <f aca="false" ca="false" dt2D="false" dtr="false" t="normal">+A26+1</f>
        <v>15</v>
      </c>
      <c r="B27" s="67" t="n">
        <f aca="false" ca="false" dt2D="false" dtr="false" t="normal">+B26+1</f>
        <v>15</v>
      </c>
      <c r="C27" s="68" t="s">
        <v>69</v>
      </c>
      <c r="D27" s="67" t="s">
        <v>85</v>
      </c>
      <c r="E27" s="98" t="n">
        <v>15669286.35</v>
      </c>
      <c r="F27" s="98" t="n"/>
      <c r="G27" s="98" t="n"/>
      <c r="H27" s="98" t="n"/>
      <c r="I27" s="98" t="n"/>
      <c r="J27" s="98" t="n"/>
      <c r="K27" s="99" t="n"/>
      <c r="L27" s="99" t="n">
        <v>0</v>
      </c>
      <c r="M27" s="98" t="n"/>
      <c r="N27" s="98" t="n">
        <v>13800567.26</v>
      </c>
      <c r="O27" s="98" t="n"/>
      <c r="P27" s="98" t="n"/>
      <c r="Q27" s="98" t="n"/>
      <c r="R27" s="98" t="n">
        <v>1410235.77</v>
      </c>
      <c r="S27" s="98" t="n">
        <v>156692.86</v>
      </c>
      <c r="T27" s="98" t="n">
        <v>301790.46</v>
      </c>
    </row>
    <row outlineLevel="0" r="28">
      <c r="A28" s="67" t="n">
        <f aca="false" ca="false" dt2D="false" dtr="false" t="normal">+A27+1</f>
        <v>16</v>
      </c>
      <c r="B28" s="67" t="n">
        <f aca="false" ca="false" dt2D="false" dtr="false" t="normal">+B27+1</f>
        <v>16</v>
      </c>
      <c r="C28" s="68" t="s">
        <v>69</v>
      </c>
      <c r="D28" s="67" t="s">
        <v>86</v>
      </c>
      <c r="E28" s="98" t="n">
        <v>38140474.83</v>
      </c>
      <c r="F28" s="98" t="n"/>
      <c r="G28" s="98" t="n"/>
      <c r="H28" s="98" t="n"/>
      <c r="I28" s="98" t="n"/>
      <c r="J28" s="98" t="n"/>
      <c r="K28" s="99" t="n"/>
      <c r="L28" s="99" t="n">
        <v>0</v>
      </c>
      <c r="M28" s="98" t="n"/>
      <c r="N28" s="98" t="n">
        <v>4845500.01</v>
      </c>
      <c r="O28" s="98" t="n"/>
      <c r="P28" s="98" t="n">
        <v>28426937.99</v>
      </c>
      <c r="Q28" s="98" t="n"/>
      <c r="R28" s="98" t="n">
        <v>3759031.25</v>
      </c>
      <c r="S28" s="98" t="n">
        <v>381404.75</v>
      </c>
      <c r="T28" s="98" t="n">
        <v>727600.83</v>
      </c>
    </row>
    <row customHeight="true" ht="12.75" outlineLevel="0" r="29">
      <c r="A29" s="67" t="n">
        <f aca="false" ca="false" dt2D="false" dtr="false" t="normal">+A28+1</f>
        <v>17</v>
      </c>
      <c r="B29" s="67" t="n">
        <f aca="false" ca="false" dt2D="false" dtr="false" t="normal">+B28+1</f>
        <v>17</v>
      </c>
      <c r="C29" s="68" t="s">
        <v>69</v>
      </c>
      <c r="D29" s="67" t="s">
        <v>87</v>
      </c>
      <c r="E29" s="98" t="n">
        <v>53658869.77</v>
      </c>
      <c r="F29" s="98" t="n"/>
      <c r="G29" s="98" t="n"/>
      <c r="H29" s="98" t="n"/>
      <c r="I29" s="98" t="n"/>
      <c r="J29" s="98" t="n"/>
      <c r="K29" s="99" t="n"/>
      <c r="L29" s="99" t="n">
        <v>0</v>
      </c>
      <c r="M29" s="98" t="n"/>
      <c r="N29" s="98" t="n">
        <v>23237368.4</v>
      </c>
      <c r="O29" s="98" t="n"/>
      <c r="P29" s="98" t="n">
        <v>23755231.84</v>
      </c>
      <c r="Q29" s="98" t="n"/>
      <c r="R29" s="98" t="n">
        <v>5102047.84</v>
      </c>
      <c r="S29" s="98" t="n">
        <v>536588.7</v>
      </c>
      <c r="T29" s="98" t="n">
        <v>1027632.99</v>
      </c>
    </row>
    <row customHeight="true" ht="12.75" outlineLevel="0" r="30">
      <c r="A30" s="67" t="n">
        <f aca="false" ca="false" dt2D="false" dtr="false" t="normal">+A29+1</f>
        <v>18</v>
      </c>
      <c r="B30" s="67" t="n">
        <f aca="false" ca="false" dt2D="false" dtr="false" t="normal">+B29+1</f>
        <v>18</v>
      </c>
      <c r="C30" s="68" t="s">
        <v>69</v>
      </c>
      <c r="D30" s="67" t="s">
        <v>88</v>
      </c>
      <c r="E30" s="98" t="n">
        <v>26934858</v>
      </c>
      <c r="F30" s="98" t="n"/>
      <c r="G30" s="98" t="n"/>
      <c r="H30" s="98" t="n"/>
      <c r="I30" s="98" t="n"/>
      <c r="J30" s="98" t="n"/>
      <c r="K30" s="99" t="n"/>
      <c r="L30" s="99" t="n">
        <v>0</v>
      </c>
      <c r="M30" s="98" t="n"/>
      <c r="N30" s="98" t="n">
        <v>23722606.83</v>
      </c>
      <c r="O30" s="98" t="n"/>
      <c r="P30" s="98" t="n"/>
      <c r="Q30" s="98" t="n"/>
      <c r="R30" s="98" t="n">
        <v>2424137.22</v>
      </c>
      <c r="S30" s="98" t="n">
        <v>269348.58</v>
      </c>
      <c r="T30" s="98" t="n">
        <v>518765.37</v>
      </c>
    </row>
    <row customHeight="true" ht="12.75" outlineLevel="0" r="31">
      <c r="A31" s="67" t="n">
        <f aca="false" ca="false" dt2D="false" dtr="false" t="normal">+A30+1</f>
        <v>19</v>
      </c>
      <c r="B31" s="67" t="n">
        <f aca="false" ca="false" dt2D="false" dtr="false" t="normal">+B30+1</f>
        <v>19</v>
      </c>
      <c r="C31" s="68" t="s">
        <v>69</v>
      </c>
      <c r="D31" s="67" t="s">
        <v>90</v>
      </c>
      <c r="E31" s="98" t="n">
        <v>47811114.35</v>
      </c>
      <c r="F31" s="98" t="n"/>
      <c r="G31" s="98" t="n"/>
      <c r="H31" s="98" t="n"/>
      <c r="I31" s="98" t="n"/>
      <c r="J31" s="98" t="n"/>
      <c r="K31" s="99" t="n"/>
      <c r="L31" s="99" t="n">
        <v>0</v>
      </c>
      <c r="M31" s="98" t="n"/>
      <c r="N31" s="98" t="n">
        <v>20704954.9</v>
      </c>
      <c r="O31" s="98" t="n"/>
      <c r="P31" s="98" t="n">
        <v>21166381.45</v>
      </c>
      <c r="Q31" s="98" t="n"/>
      <c r="R31" s="98" t="n">
        <v>4546025.54</v>
      </c>
      <c r="S31" s="98" t="n">
        <v>478111.14</v>
      </c>
      <c r="T31" s="98" t="n">
        <v>915641.32</v>
      </c>
    </row>
    <row customHeight="true" ht="12.75" outlineLevel="0" r="32">
      <c r="A32" s="67" t="n">
        <f aca="false" ca="false" dt2D="false" dtr="false" t="normal">+A31+1</f>
        <v>20</v>
      </c>
      <c r="B32" s="67" t="n">
        <f aca="false" ca="false" dt2D="false" dtr="false" t="normal">+B31+1</f>
        <v>20</v>
      </c>
      <c r="C32" s="68" t="s">
        <v>69</v>
      </c>
      <c r="D32" s="67" t="s">
        <v>91</v>
      </c>
      <c r="E32" s="98" t="n">
        <v>48148935.11</v>
      </c>
      <c r="F32" s="98" t="n"/>
      <c r="G32" s="98" t="n"/>
      <c r="H32" s="98" t="n"/>
      <c r="I32" s="98" t="n"/>
      <c r="J32" s="98" t="n"/>
      <c r="K32" s="99" t="n"/>
      <c r="L32" s="99" t="n">
        <v>0</v>
      </c>
      <c r="M32" s="98" t="n"/>
      <c r="N32" s="98" t="n">
        <v>20851250.66</v>
      </c>
      <c r="O32" s="98" t="n"/>
      <c r="P32" s="98" t="n">
        <v>21315937.54</v>
      </c>
      <c r="Q32" s="98" t="n"/>
      <c r="R32" s="98" t="n">
        <v>4578146.56</v>
      </c>
      <c r="S32" s="98" t="n">
        <v>481489.35</v>
      </c>
      <c r="T32" s="98" t="n">
        <v>922111</v>
      </c>
    </row>
    <row customHeight="true" ht="12.75" outlineLevel="0" r="33">
      <c r="A33" s="67" t="n">
        <f aca="false" ca="false" dt2D="false" dtr="false" t="normal">+A32+1</f>
        <v>21</v>
      </c>
      <c r="B33" s="67" t="n">
        <f aca="false" ca="false" dt2D="false" dtr="false" t="normal">+B32+1</f>
        <v>21</v>
      </c>
      <c r="C33" s="68" t="s">
        <v>69</v>
      </c>
      <c r="D33" s="67" t="s">
        <v>92</v>
      </c>
      <c r="E33" s="98" t="n">
        <v>17091051.29</v>
      </c>
      <c r="F33" s="98" t="n"/>
      <c r="G33" s="98" t="n"/>
      <c r="H33" s="98" t="n"/>
      <c r="I33" s="98" t="n"/>
      <c r="J33" s="98" t="n"/>
      <c r="K33" s="99" t="n"/>
      <c r="L33" s="99" t="n">
        <v>0</v>
      </c>
      <c r="M33" s="98" t="n"/>
      <c r="N33" s="98" t="n"/>
      <c r="O33" s="98" t="n"/>
      <c r="P33" s="98" t="n">
        <v>14885519.49</v>
      </c>
      <c r="Q33" s="98" t="n"/>
      <c r="R33" s="98" t="n">
        <v>1709105.13</v>
      </c>
      <c r="S33" s="98" t="n">
        <v>170910.51</v>
      </c>
      <c r="T33" s="98" t="n">
        <v>325516.16</v>
      </c>
    </row>
    <row customHeight="true" ht="12.75" outlineLevel="0" r="34">
      <c r="A34" s="67" t="n">
        <f aca="false" ca="false" dt2D="false" dtr="false" t="normal">+A33+1</f>
        <v>22</v>
      </c>
      <c r="B34" s="67" t="n">
        <f aca="false" ca="false" dt2D="false" dtr="false" t="normal">+B33+1</f>
        <v>22</v>
      </c>
      <c r="C34" s="68" t="s">
        <v>69</v>
      </c>
      <c r="D34" s="67" t="s">
        <v>94</v>
      </c>
      <c r="E34" s="98" t="n">
        <v>28240978.68</v>
      </c>
      <c r="F34" s="98" t="n">
        <v>13125602.44</v>
      </c>
      <c r="G34" s="98" t="n"/>
      <c r="H34" s="98" t="n"/>
      <c r="I34" s="98" t="n">
        <v>3734942.07</v>
      </c>
      <c r="J34" s="98" t="n"/>
      <c r="K34" s="99" t="n"/>
      <c r="L34" s="99" t="n">
        <v>0</v>
      </c>
      <c r="M34" s="98" t="n"/>
      <c r="N34" s="98" t="n"/>
      <c r="O34" s="98" t="n">
        <v>7894234.93</v>
      </c>
      <c r="P34" s="98" t="n"/>
      <c r="Q34" s="98" t="n"/>
      <c r="R34" s="98" t="n">
        <v>2662452.56</v>
      </c>
      <c r="S34" s="98" t="n">
        <v>282409.79</v>
      </c>
      <c r="T34" s="98" t="n">
        <v>541336.89</v>
      </c>
    </row>
    <row customHeight="true" ht="12.75" outlineLevel="0" r="35">
      <c r="A35" s="67" t="n">
        <f aca="false" ca="false" dt2D="false" dtr="false" t="normal">+A34+1</f>
        <v>23</v>
      </c>
      <c r="B35" s="67" t="n">
        <f aca="false" ca="false" dt2D="false" dtr="false" t="normal">+B34+1</f>
        <v>23</v>
      </c>
      <c r="C35" s="68" t="s">
        <v>69</v>
      </c>
      <c r="D35" s="67" t="s">
        <v>96</v>
      </c>
      <c r="E35" s="98" t="n">
        <v>57204485.54</v>
      </c>
      <c r="F35" s="98" t="n"/>
      <c r="G35" s="98" t="n">
        <v>7085856.54</v>
      </c>
      <c r="H35" s="98" t="n"/>
      <c r="I35" s="98" t="n"/>
      <c r="J35" s="98" t="n"/>
      <c r="K35" s="99" t="n"/>
      <c r="L35" s="99" t="n">
        <v>0</v>
      </c>
      <c r="M35" s="98" t="n"/>
      <c r="N35" s="98" t="n">
        <v>21249580.71</v>
      </c>
      <c r="O35" s="98" t="n"/>
      <c r="P35" s="98" t="n">
        <v>21723144.7</v>
      </c>
      <c r="Q35" s="98" t="n"/>
      <c r="R35" s="98" t="n">
        <v>5479178.93</v>
      </c>
      <c r="S35" s="98" t="n">
        <v>572044.86</v>
      </c>
      <c r="T35" s="98" t="n">
        <v>1094679.8</v>
      </c>
    </row>
    <row customHeight="true" ht="12.75" outlineLevel="0" r="36">
      <c r="A36" s="67" t="n">
        <f aca="false" ca="false" dt2D="false" dtr="false" t="normal">+A35+1</f>
        <v>24</v>
      </c>
      <c r="B36" s="67" t="n">
        <f aca="false" ca="false" dt2D="false" dtr="false" t="normal">+B35+1</f>
        <v>24</v>
      </c>
      <c r="C36" s="68" t="s">
        <v>69</v>
      </c>
      <c r="D36" s="67" t="s">
        <v>97</v>
      </c>
      <c r="E36" s="98" t="n">
        <v>70549918.92</v>
      </c>
      <c r="F36" s="98" t="n"/>
      <c r="G36" s="98" t="n"/>
      <c r="H36" s="98" t="n"/>
      <c r="I36" s="98" t="n"/>
      <c r="J36" s="98" t="n"/>
      <c r="K36" s="99" t="n"/>
      <c r="L36" s="99" t="n">
        <v>0</v>
      </c>
      <c r="M36" s="98" t="n"/>
      <c r="N36" s="98" t="n"/>
      <c r="O36" s="98" t="n"/>
      <c r="P36" s="98" t="n">
        <v>61445734.08</v>
      </c>
      <c r="Q36" s="98" t="n"/>
      <c r="R36" s="98" t="n">
        <v>7054991.89</v>
      </c>
      <c r="S36" s="98" t="n">
        <v>705499.19</v>
      </c>
      <c r="T36" s="98" t="n">
        <v>1343693.76</v>
      </c>
    </row>
    <row customHeight="true" ht="12.75" outlineLevel="0" r="37">
      <c r="A37" s="67" t="n">
        <f aca="false" ca="false" dt2D="false" dtr="false" t="normal">+A36+1</f>
        <v>25</v>
      </c>
      <c r="B37" s="67" t="n">
        <f aca="false" ca="false" dt2D="false" dtr="false" t="normal">+B36+1</f>
        <v>25</v>
      </c>
      <c r="C37" s="68" t="s">
        <v>69</v>
      </c>
      <c r="D37" s="67" t="s">
        <v>98</v>
      </c>
      <c r="E37" s="98" t="n">
        <v>83374786.95</v>
      </c>
      <c r="F37" s="98" t="n"/>
      <c r="G37" s="98" t="n"/>
      <c r="H37" s="98" t="n">
        <v>6510993.79</v>
      </c>
      <c r="I37" s="98" t="n"/>
      <c r="J37" s="98" t="n"/>
      <c r="K37" s="99" t="n"/>
      <c r="L37" s="99" t="n">
        <v>0</v>
      </c>
      <c r="M37" s="98" t="n"/>
      <c r="N37" s="98" t="n">
        <v>9642486.42</v>
      </c>
      <c r="O37" s="98" t="n"/>
      <c r="P37" s="98" t="n">
        <v>56569262.72</v>
      </c>
      <c r="Q37" s="98" t="n"/>
      <c r="R37" s="98" t="n">
        <v>8227997.05</v>
      </c>
      <c r="S37" s="98" t="n">
        <v>833747.87</v>
      </c>
      <c r="T37" s="98" t="n">
        <v>1590299.1</v>
      </c>
    </row>
    <row customHeight="true" ht="12.75" outlineLevel="0" r="38">
      <c r="A38" s="67" t="n">
        <f aca="false" ca="false" dt2D="false" dtr="false" t="normal">+A37+1</f>
        <v>26</v>
      </c>
      <c r="B38" s="67" t="n">
        <f aca="false" ca="false" dt2D="false" dtr="false" t="normal">+B37+1</f>
        <v>26</v>
      </c>
      <c r="C38" s="68" t="s">
        <v>69</v>
      </c>
      <c r="D38" s="67" t="s">
        <v>99</v>
      </c>
      <c r="E38" s="98" t="n">
        <v>50457664.54</v>
      </c>
      <c r="F38" s="98" t="n">
        <v>11046581</v>
      </c>
      <c r="G38" s="98" t="n"/>
      <c r="H38" s="98" t="n"/>
      <c r="I38" s="98" t="n"/>
      <c r="J38" s="98" t="n"/>
      <c r="K38" s="99" t="n"/>
      <c r="L38" s="99" t="n">
        <v>0</v>
      </c>
      <c r="M38" s="98" t="n"/>
      <c r="N38" s="98" t="n">
        <v>4834400.5</v>
      </c>
      <c r="O38" s="98" t="n"/>
      <c r="P38" s="98" t="n">
        <v>28361820.82</v>
      </c>
      <c r="Q38" s="98" t="n"/>
      <c r="R38" s="98" t="n">
        <v>4742785.09</v>
      </c>
      <c r="S38" s="98" t="n">
        <v>504576.65</v>
      </c>
      <c r="T38" s="98" t="n">
        <v>967500.48</v>
      </c>
    </row>
    <row customHeight="true" ht="12.75" outlineLevel="0" r="39">
      <c r="A39" s="67" t="n">
        <f aca="false" ca="false" dt2D="false" dtr="false" t="normal">+A38+1</f>
        <v>27</v>
      </c>
      <c r="B39" s="67" t="n">
        <f aca="false" ca="false" dt2D="false" dtr="false" t="normal">+B38+1</f>
        <v>27</v>
      </c>
      <c r="C39" s="68" t="s">
        <v>69</v>
      </c>
      <c r="D39" s="67" t="s">
        <v>100</v>
      </c>
      <c r="E39" s="98" t="n">
        <v>29897467.42</v>
      </c>
      <c r="F39" s="98" t="n"/>
      <c r="G39" s="98" t="n"/>
      <c r="H39" s="98" t="n"/>
      <c r="I39" s="98" t="n"/>
      <c r="J39" s="98" t="n"/>
      <c r="K39" s="99" t="n"/>
      <c r="L39" s="99" t="n">
        <v>0</v>
      </c>
      <c r="M39" s="98" t="n"/>
      <c r="N39" s="98" t="n">
        <v>3798279.38</v>
      </c>
      <c r="O39" s="98" t="n"/>
      <c r="P39" s="98" t="n">
        <v>22283242.57</v>
      </c>
      <c r="Q39" s="98" t="n"/>
      <c r="R39" s="98" t="n">
        <v>2946620.74</v>
      </c>
      <c r="S39" s="98" t="n">
        <v>298974.67</v>
      </c>
      <c r="T39" s="98" t="n">
        <v>570350.06</v>
      </c>
    </row>
    <row customHeight="true" ht="12.75" outlineLevel="0" r="40">
      <c r="A40" s="67" t="n">
        <f aca="false" ca="false" dt2D="false" dtr="false" t="normal">+A39+1</f>
        <v>28</v>
      </c>
      <c r="B40" s="67" t="n">
        <f aca="false" ca="false" dt2D="false" dtr="false" t="normal">+B39+1</f>
        <v>28</v>
      </c>
      <c r="C40" s="68" t="s">
        <v>69</v>
      </c>
      <c r="D40" s="67" t="s">
        <v>101</v>
      </c>
      <c r="E40" s="98" t="n">
        <v>29692367.25</v>
      </c>
      <c r="F40" s="98" t="n"/>
      <c r="G40" s="98" t="n"/>
      <c r="H40" s="98" t="n">
        <v>2318768.37</v>
      </c>
      <c r="I40" s="98" t="n"/>
      <c r="J40" s="98" t="n"/>
      <c r="K40" s="99" t="n"/>
      <c r="L40" s="99" t="n">
        <v>0</v>
      </c>
      <c r="M40" s="98" t="n"/>
      <c r="N40" s="98" t="n">
        <v>3433990.76</v>
      </c>
      <c r="O40" s="98" t="n"/>
      <c r="P40" s="98" t="n">
        <v>20146082.35</v>
      </c>
      <c r="Q40" s="98" t="n"/>
      <c r="R40" s="98" t="n">
        <v>2930246.89</v>
      </c>
      <c r="S40" s="98" t="n">
        <v>296923.67</v>
      </c>
      <c r="T40" s="98" t="n">
        <v>566355.21</v>
      </c>
    </row>
    <row customHeight="true" ht="12.75" outlineLevel="0" r="41">
      <c r="A41" s="67" t="n">
        <f aca="false" ca="false" dt2D="false" dtr="false" t="normal">+A40+1</f>
        <v>29</v>
      </c>
      <c r="B41" s="67" t="n">
        <f aca="false" ca="false" dt2D="false" dtr="false" t="normal">+B40+1</f>
        <v>29</v>
      </c>
      <c r="C41" s="68" t="s">
        <v>69</v>
      </c>
      <c r="D41" s="67" t="s">
        <v>102</v>
      </c>
      <c r="E41" s="98" t="n">
        <v>15530736.27</v>
      </c>
      <c r="F41" s="98" t="n"/>
      <c r="G41" s="98" t="n"/>
      <c r="H41" s="98" t="n">
        <v>4443151.44</v>
      </c>
      <c r="I41" s="98" t="n"/>
      <c r="J41" s="98" t="n"/>
      <c r="K41" s="99" t="n"/>
      <c r="L41" s="99" t="n">
        <v>0</v>
      </c>
      <c r="M41" s="98" t="n"/>
      <c r="N41" s="98" t="n"/>
      <c r="O41" s="98" t="n">
        <v>9083405.44</v>
      </c>
      <c r="P41" s="98" t="n"/>
      <c r="Q41" s="98" t="n"/>
      <c r="R41" s="98" t="n">
        <v>1553073.63</v>
      </c>
      <c r="S41" s="98" t="n">
        <v>155307.36</v>
      </c>
      <c r="T41" s="98" t="n">
        <v>295798.4</v>
      </c>
    </row>
    <row customHeight="true" ht="12.75" outlineLevel="0" r="42">
      <c r="A42" s="67" t="n">
        <f aca="false" ca="false" dt2D="false" dtr="false" t="normal">+A41+1</f>
        <v>30</v>
      </c>
      <c r="B42" s="67" t="n">
        <f aca="false" ca="false" dt2D="false" dtr="false" t="normal">+B41+1</f>
        <v>30</v>
      </c>
      <c r="C42" s="68" t="s">
        <v>69</v>
      </c>
      <c r="D42" s="67" t="s">
        <v>103</v>
      </c>
      <c r="E42" s="98" t="n">
        <v>27338277.19</v>
      </c>
      <c r="F42" s="98" t="n"/>
      <c r="G42" s="98" t="n"/>
      <c r="H42" s="98" t="n"/>
      <c r="I42" s="98" t="n"/>
      <c r="J42" s="98" t="n"/>
      <c r="K42" s="99" t="n"/>
      <c r="L42" s="99" t="n">
        <v>0</v>
      </c>
      <c r="M42" s="98" t="n"/>
      <c r="N42" s="98" t="n">
        <v>3473150.85</v>
      </c>
      <c r="O42" s="98" t="n"/>
      <c r="P42" s="98" t="n">
        <v>20375821.59</v>
      </c>
      <c r="Q42" s="98" t="n"/>
      <c r="R42" s="98" t="n">
        <v>2694393.26</v>
      </c>
      <c r="S42" s="98" t="n">
        <v>273382.77</v>
      </c>
      <c r="T42" s="98" t="n">
        <v>521528.72</v>
      </c>
    </row>
    <row customHeight="true" ht="12.75" outlineLevel="0" r="43">
      <c r="A43" s="67" t="n">
        <f aca="false" ca="false" dt2D="false" dtr="false" t="normal">+A42+1</f>
        <v>31</v>
      </c>
      <c r="B43" s="67" t="n">
        <f aca="false" ca="false" dt2D="false" dtr="false" t="normal">+B42+1</f>
        <v>31</v>
      </c>
      <c r="C43" s="68" t="s">
        <v>69</v>
      </c>
      <c r="D43" s="67" t="s">
        <v>104</v>
      </c>
      <c r="E43" s="98" t="n">
        <v>30941080.28</v>
      </c>
      <c r="F43" s="98" t="n">
        <v>15361831.04</v>
      </c>
      <c r="G43" s="98" t="n">
        <v>7400293.34</v>
      </c>
      <c r="H43" s="98" t="n"/>
      <c r="I43" s="98" t="n">
        <v>4371269.76</v>
      </c>
      <c r="J43" s="98" t="n"/>
      <c r="K43" s="99" t="n"/>
      <c r="L43" s="99" t="n">
        <v>0</v>
      </c>
      <c r="M43" s="98" t="n"/>
      <c r="N43" s="98" t="n"/>
      <c r="O43" s="98" t="n"/>
      <c r="P43" s="98" t="n"/>
      <c r="Q43" s="98" t="n"/>
      <c r="R43" s="98" t="n">
        <v>2904922.96</v>
      </c>
      <c r="S43" s="98" t="n">
        <v>309410.8</v>
      </c>
      <c r="T43" s="98" t="n">
        <v>593352.38</v>
      </c>
    </row>
    <row customHeight="true" ht="12.75" outlineLevel="0" r="44">
      <c r="A44" s="67" t="n">
        <f aca="false" ca="false" dt2D="false" dtr="false" t="normal">+A43+1</f>
        <v>32</v>
      </c>
      <c r="B44" s="67" t="n">
        <f aca="false" ca="false" dt2D="false" dtr="false" t="normal">+B43+1</f>
        <v>32</v>
      </c>
      <c r="C44" s="68" t="s">
        <v>69</v>
      </c>
      <c r="D44" s="67" t="s">
        <v>106</v>
      </c>
      <c r="E44" s="98" t="n">
        <v>54380223.02</v>
      </c>
      <c r="F44" s="98" t="n"/>
      <c r="G44" s="98" t="n"/>
      <c r="H44" s="98" t="n"/>
      <c r="I44" s="98" t="n"/>
      <c r="J44" s="98" t="n"/>
      <c r="K44" s="99" t="n"/>
      <c r="L44" s="99" t="n">
        <v>0</v>
      </c>
      <c r="M44" s="98" t="n"/>
      <c r="N44" s="98" t="n">
        <v>23549755.74</v>
      </c>
      <c r="O44" s="98" t="n"/>
      <c r="P44" s="98" t="n">
        <v>24074580.97</v>
      </c>
      <c r="Q44" s="98" t="n"/>
      <c r="R44" s="98" t="n">
        <v>5170636.29</v>
      </c>
      <c r="S44" s="98" t="n">
        <v>543802.23</v>
      </c>
      <c r="T44" s="98" t="n">
        <v>1041447.79</v>
      </c>
    </row>
    <row customHeight="true" ht="12.75" outlineLevel="0" r="45">
      <c r="A45" s="67" t="n">
        <f aca="false" ca="false" dt2D="false" dtr="false" t="normal">+A44+1</f>
        <v>33</v>
      </c>
      <c r="B45" s="67" t="n">
        <f aca="false" ca="false" dt2D="false" dtr="false" t="normal">+B44+1</f>
        <v>33</v>
      </c>
      <c r="C45" s="68" t="s">
        <v>69</v>
      </c>
      <c r="D45" s="67" t="s">
        <v>108</v>
      </c>
      <c r="E45" s="98" t="n">
        <v>52728902.56</v>
      </c>
      <c r="F45" s="98" t="n"/>
      <c r="G45" s="98" t="n"/>
      <c r="H45" s="98" t="n"/>
      <c r="I45" s="98" t="n"/>
      <c r="J45" s="98" t="n"/>
      <c r="K45" s="99" t="n"/>
      <c r="L45" s="99" t="n">
        <v>0</v>
      </c>
      <c r="M45" s="98" t="n"/>
      <c r="N45" s="98" t="n"/>
      <c r="O45" s="98" t="n">
        <v>13290126.3</v>
      </c>
      <c r="P45" s="98" t="n">
        <v>32634322.29</v>
      </c>
      <c r="Q45" s="98" t="n"/>
      <c r="R45" s="98" t="n">
        <v>5272890.26</v>
      </c>
      <c r="S45" s="98" t="n">
        <v>527289.03</v>
      </c>
      <c r="T45" s="98" t="n">
        <v>1004274.68</v>
      </c>
    </row>
    <row customHeight="true" ht="12.75" outlineLevel="0" r="46">
      <c r="A46" s="67" t="n">
        <f aca="false" ca="false" dt2D="false" dtr="false" t="normal">+A45+1</f>
        <v>34</v>
      </c>
      <c r="B46" s="67" t="n">
        <f aca="false" ca="false" dt2D="false" dtr="false" t="normal">+B45+1</f>
        <v>34</v>
      </c>
      <c r="C46" s="68" t="s">
        <v>69</v>
      </c>
      <c r="D46" s="67" t="s">
        <v>109</v>
      </c>
      <c r="E46" s="98" t="n">
        <v>65658904.04</v>
      </c>
      <c r="F46" s="98" t="n"/>
      <c r="G46" s="98" t="n">
        <v>7482565.33</v>
      </c>
      <c r="H46" s="98" t="n"/>
      <c r="I46" s="98" t="n">
        <v>4419866.9</v>
      </c>
      <c r="J46" s="98" t="n"/>
      <c r="K46" s="99" t="n"/>
      <c r="L46" s="99" t="n">
        <v>0</v>
      </c>
      <c r="M46" s="98" t="n"/>
      <c r="N46" s="98" t="n">
        <v>22439259.82</v>
      </c>
      <c r="O46" s="98" t="n"/>
      <c r="P46" s="98" t="n">
        <v>22939336.76</v>
      </c>
      <c r="Q46" s="98" t="n"/>
      <c r="R46" s="98" t="n">
        <v>6468666.1</v>
      </c>
      <c r="S46" s="98" t="n">
        <v>656589.04</v>
      </c>
      <c r="T46" s="98" t="n">
        <v>1252620.09</v>
      </c>
    </row>
    <row customHeight="true" ht="12.75" outlineLevel="0" r="47">
      <c r="A47" s="67" t="n">
        <f aca="false" ca="false" dt2D="false" dtr="false" t="normal">+A46+1</f>
        <v>35</v>
      </c>
      <c r="B47" s="67" t="n">
        <f aca="false" ca="false" dt2D="false" dtr="false" t="normal">+B46+1</f>
        <v>35</v>
      </c>
      <c r="C47" s="68" t="s">
        <v>69</v>
      </c>
      <c r="D47" s="67" t="s">
        <v>111</v>
      </c>
      <c r="E47" s="98" t="n">
        <v>52662709.3</v>
      </c>
      <c r="F47" s="98" t="n"/>
      <c r="G47" s="98" t="n"/>
      <c r="H47" s="98" t="n"/>
      <c r="I47" s="98" t="n"/>
      <c r="J47" s="98" t="n"/>
      <c r="K47" s="99" t="n"/>
      <c r="L47" s="99" t="n">
        <v>0</v>
      </c>
      <c r="M47" s="98" t="n"/>
      <c r="N47" s="98" t="n"/>
      <c r="O47" s="98" t="n">
        <v>13273442.54</v>
      </c>
      <c r="P47" s="98" t="n">
        <v>32593354.78</v>
      </c>
      <c r="Q47" s="98" t="n"/>
      <c r="R47" s="98" t="n">
        <v>5266270.93</v>
      </c>
      <c r="S47" s="98" t="n">
        <v>526627.09</v>
      </c>
      <c r="T47" s="98" t="n">
        <v>1003013.96</v>
      </c>
    </row>
    <row customHeight="true" ht="12.75" outlineLevel="0" r="48">
      <c r="A48" s="67" t="n">
        <f aca="false" ca="false" dt2D="false" dtr="false" t="normal">+A47+1</f>
        <v>36</v>
      </c>
      <c r="B48" s="67" t="n">
        <f aca="false" ca="false" dt2D="false" dtr="false" t="normal">+B47+1</f>
        <v>36</v>
      </c>
      <c r="C48" s="68" t="s">
        <v>69</v>
      </c>
      <c r="D48" s="67" t="s">
        <v>112</v>
      </c>
      <c r="E48" s="98" t="n">
        <v>54560743.39</v>
      </c>
      <c r="F48" s="98" t="n">
        <v>14707105.02</v>
      </c>
      <c r="G48" s="98" t="n">
        <v>7084890.53</v>
      </c>
      <c r="H48" s="98" t="n"/>
      <c r="I48" s="98" t="n">
        <v>4184964.88</v>
      </c>
      <c r="J48" s="98" t="n"/>
      <c r="K48" s="99" t="n"/>
      <c r="L48" s="99" t="n">
        <v>0</v>
      </c>
      <c r="M48" s="98" t="n"/>
      <c r="N48" s="98" t="n"/>
      <c r="O48" s="98" t="n"/>
      <c r="P48" s="98" t="n">
        <v>21720183.2</v>
      </c>
      <c r="Q48" s="98" t="n"/>
      <c r="R48" s="98" t="n">
        <v>5274952.4</v>
      </c>
      <c r="S48" s="98" t="n">
        <v>545607.43</v>
      </c>
      <c r="T48" s="98" t="n">
        <v>1043039.93</v>
      </c>
    </row>
    <row customHeight="true" ht="12.75" outlineLevel="0" r="49">
      <c r="A49" s="67" t="n">
        <f aca="false" ca="false" dt2D="false" dtr="false" t="normal">+A48+1</f>
        <v>37</v>
      </c>
      <c r="B49" s="67" t="n">
        <f aca="false" ca="false" dt2D="false" dtr="false" t="normal">+B48+1</f>
        <v>37</v>
      </c>
      <c r="C49" s="68" t="s">
        <v>69</v>
      </c>
      <c r="D49" s="67" t="s">
        <v>113</v>
      </c>
      <c r="E49" s="98" t="n">
        <v>26571947.61</v>
      </c>
      <c r="F49" s="98" t="n"/>
      <c r="G49" s="98" t="n"/>
      <c r="H49" s="98" t="n"/>
      <c r="I49" s="98" t="n"/>
      <c r="J49" s="98" t="n"/>
      <c r="K49" s="99" t="n"/>
      <c r="L49" s="99" t="n">
        <v>0</v>
      </c>
      <c r="M49" s="98" t="n"/>
      <c r="N49" s="98" t="n">
        <v>23402977.14</v>
      </c>
      <c r="O49" s="98" t="n"/>
      <c r="P49" s="98" t="n"/>
      <c r="Q49" s="98" t="n"/>
      <c r="R49" s="98" t="n">
        <v>2391475.28</v>
      </c>
      <c r="S49" s="98" t="n">
        <v>265719.48</v>
      </c>
      <c r="T49" s="98" t="n">
        <v>511775.71</v>
      </c>
    </row>
    <row customHeight="true" ht="12.75" outlineLevel="0" r="50">
      <c r="A50" s="67" t="n">
        <f aca="false" ca="false" dt2D="false" dtr="false" t="normal">+A49+1</f>
        <v>38</v>
      </c>
      <c r="B50" s="67" t="n">
        <f aca="false" ca="false" dt2D="false" dtr="false" t="normal">+B49+1</f>
        <v>38</v>
      </c>
      <c r="C50" s="68" t="s">
        <v>69</v>
      </c>
      <c r="D50" s="67" t="s">
        <v>115</v>
      </c>
      <c r="E50" s="98" t="n">
        <v>17337006.46</v>
      </c>
      <c r="F50" s="98" t="n"/>
      <c r="G50" s="98" t="n"/>
      <c r="H50" s="98" t="n"/>
      <c r="I50" s="98" t="n"/>
      <c r="J50" s="98" t="n"/>
      <c r="K50" s="99" t="n"/>
      <c r="L50" s="99" t="n">
        <v>0</v>
      </c>
      <c r="M50" s="98" t="n"/>
      <c r="N50" s="98" t="n"/>
      <c r="O50" s="98" t="n"/>
      <c r="P50" s="98" t="n">
        <v>15099735.12</v>
      </c>
      <c r="Q50" s="98" t="n"/>
      <c r="R50" s="98" t="n">
        <v>1733700.65</v>
      </c>
      <c r="S50" s="98" t="n">
        <v>173370.06</v>
      </c>
      <c r="T50" s="98" t="n">
        <v>330200.63</v>
      </c>
    </row>
    <row customHeight="true" ht="12.75" outlineLevel="0" r="51">
      <c r="A51" s="67" t="n">
        <f aca="false" ca="false" dt2D="false" dtr="false" t="normal">+A50+1</f>
        <v>39</v>
      </c>
      <c r="B51" s="67" t="n">
        <f aca="false" ca="false" dt2D="false" dtr="false" t="normal">+B50+1</f>
        <v>39</v>
      </c>
      <c r="C51" s="68" t="s">
        <v>69</v>
      </c>
      <c r="D51" s="67" t="s">
        <v>116</v>
      </c>
      <c r="E51" s="98" t="n">
        <v>35157628.9</v>
      </c>
      <c r="F51" s="98" t="n"/>
      <c r="G51" s="98" t="n"/>
      <c r="H51" s="98" t="n"/>
      <c r="I51" s="98" t="n"/>
      <c r="J51" s="98" t="n"/>
      <c r="K51" s="99" t="n"/>
      <c r="L51" s="99" t="n">
        <v>0</v>
      </c>
      <c r="M51" s="98" t="n"/>
      <c r="N51" s="98" t="n">
        <v>30964730.08</v>
      </c>
      <c r="O51" s="98" t="n"/>
      <c r="P51" s="98" t="n"/>
      <c r="Q51" s="98" t="n"/>
      <c r="R51" s="98" t="n">
        <v>3164186.6</v>
      </c>
      <c r="S51" s="98" t="n">
        <v>351576.29</v>
      </c>
      <c r="T51" s="98" t="n">
        <v>677135.93</v>
      </c>
    </row>
    <row customHeight="true" ht="12.75" outlineLevel="0" r="52">
      <c r="A52" s="67" t="n">
        <f aca="false" ca="false" dt2D="false" dtr="false" t="normal">+A51+1</f>
        <v>40</v>
      </c>
      <c r="B52" s="67" t="n">
        <f aca="false" ca="false" dt2D="false" dtr="false" t="normal">+B51+1</f>
        <v>40</v>
      </c>
      <c r="C52" s="68" t="s">
        <v>69</v>
      </c>
      <c r="D52" s="67" t="s">
        <v>117</v>
      </c>
      <c r="E52" s="98" t="n">
        <v>23586434.08</v>
      </c>
      <c r="F52" s="98" t="n"/>
      <c r="G52" s="98" t="n"/>
      <c r="H52" s="98" t="n"/>
      <c r="I52" s="98" t="n"/>
      <c r="J52" s="98" t="n"/>
      <c r="K52" s="99" t="n"/>
      <c r="L52" s="99" t="n">
        <v>0</v>
      </c>
      <c r="M52" s="98" t="n"/>
      <c r="N52" s="98" t="n">
        <v>20773515.95</v>
      </c>
      <c r="O52" s="98" t="n"/>
      <c r="P52" s="98" t="n"/>
      <c r="Q52" s="98" t="n"/>
      <c r="R52" s="98" t="n">
        <v>2122779.07</v>
      </c>
      <c r="S52" s="98" t="n">
        <v>235864.34</v>
      </c>
      <c r="T52" s="98" t="n">
        <v>454274.72</v>
      </c>
    </row>
    <row customHeight="true" ht="12.75" outlineLevel="0" r="53">
      <c r="A53" s="67" t="n">
        <f aca="false" ca="false" dt2D="false" dtr="false" t="normal">+A52+1</f>
        <v>41</v>
      </c>
      <c r="B53" s="67" t="n">
        <f aca="false" ca="false" dt2D="false" dtr="false" t="normal">+B52+1</f>
        <v>41</v>
      </c>
      <c r="C53" s="68" t="s">
        <v>69</v>
      </c>
      <c r="D53" s="67" t="s">
        <v>118</v>
      </c>
      <c r="E53" s="98" t="n">
        <v>33148739</v>
      </c>
      <c r="F53" s="98" t="n"/>
      <c r="G53" s="98" t="n"/>
      <c r="H53" s="98" t="n"/>
      <c r="I53" s="98" t="n"/>
      <c r="J53" s="98" t="n"/>
      <c r="K53" s="99" t="n"/>
      <c r="L53" s="99" t="n">
        <v>0</v>
      </c>
      <c r="M53" s="98" t="n"/>
      <c r="N53" s="98" t="n">
        <v>29195420.39</v>
      </c>
      <c r="O53" s="98" t="n"/>
      <c r="P53" s="98" t="n"/>
      <c r="Q53" s="98" t="n"/>
      <c r="R53" s="98" t="n">
        <v>2983386.51</v>
      </c>
      <c r="S53" s="98" t="n">
        <v>331487.39</v>
      </c>
      <c r="T53" s="98" t="n">
        <v>638444.71</v>
      </c>
    </row>
    <row customHeight="true" ht="12.75" outlineLevel="0" r="54">
      <c r="A54" s="67" t="n">
        <f aca="false" ca="false" dt2D="false" dtr="false" t="normal">+A53+1</f>
        <v>42</v>
      </c>
      <c r="B54" s="67" t="n">
        <f aca="false" ca="false" dt2D="false" dtr="false" t="normal">+B53+1</f>
        <v>42</v>
      </c>
      <c r="C54" s="68" t="s">
        <v>69</v>
      </c>
      <c r="D54" s="67" t="s">
        <v>119</v>
      </c>
      <c r="E54" s="98" t="n">
        <v>22190161.03</v>
      </c>
      <c r="F54" s="98" t="n"/>
      <c r="G54" s="98" t="n"/>
      <c r="H54" s="98" t="n"/>
      <c r="I54" s="98" t="n"/>
      <c r="J54" s="98" t="n"/>
      <c r="K54" s="99" t="n"/>
      <c r="L54" s="99" t="n">
        <v>0</v>
      </c>
      <c r="M54" s="98" t="n"/>
      <c r="N54" s="98" t="n">
        <v>19543762.43</v>
      </c>
      <c r="O54" s="98" t="n"/>
      <c r="P54" s="98" t="n"/>
      <c r="Q54" s="98" t="n"/>
      <c r="R54" s="98" t="n">
        <v>1997114.49</v>
      </c>
      <c r="S54" s="98" t="n">
        <v>221901.61</v>
      </c>
      <c r="T54" s="98" t="n">
        <v>427382.5</v>
      </c>
    </row>
    <row customHeight="true" ht="12.75" outlineLevel="0" r="55">
      <c r="A55" s="67" t="n">
        <f aca="false" ca="false" dt2D="false" dtr="false" t="normal">+A54+1</f>
        <v>43</v>
      </c>
      <c r="B55" s="67" t="n">
        <f aca="false" ca="false" dt2D="false" dtr="false" t="normal">+B54+1</f>
        <v>43</v>
      </c>
      <c r="C55" s="68" t="s">
        <v>69</v>
      </c>
      <c r="D55" s="67" t="s">
        <v>120</v>
      </c>
      <c r="E55" s="98" t="n">
        <v>5543373.76</v>
      </c>
      <c r="F55" s="98" t="n"/>
      <c r="G55" s="98" t="n"/>
      <c r="H55" s="98" t="n">
        <v>4828023.54</v>
      </c>
      <c r="I55" s="98" t="n"/>
      <c r="J55" s="98" t="n"/>
      <c r="K55" s="99" t="n"/>
      <c r="L55" s="99" t="n">
        <v>0</v>
      </c>
      <c r="M55" s="98" t="n"/>
      <c r="N55" s="98" t="n"/>
      <c r="O55" s="98" t="n"/>
      <c r="P55" s="98" t="n"/>
      <c r="Q55" s="98" t="n"/>
      <c r="R55" s="98" t="n">
        <v>554337.38</v>
      </c>
      <c r="S55" s="98" t="n">
        <v>55433.74</v>
      </c>
      <c r="T55" s="98" t="n">
        <v>105579.1</v>
      </c>
    </row>
    <row customHeight="true" ht="12.75" outlineLevel="0" r="56">
      <c r="A56" s="67" t="n">
        <f aca="false" ca="false" dt2D="false" dtr="false" t="normal">+A55+1</f>
        <v>44</v>
      </c>
      <c r="B56" s="67" t="n">
        <f aca="false" ca="false" dt2D="false" dtr="false" t="normal">+B55+1</f>
        <v>44</v>
      </c>
      <c r="C56" s="68" t="s">
        <v>69</v>
      </c>
      <c r="D56" s="67" t="s">
        <v>121</v>
      </c>
      <c r="E56" s="98" t="n">
        <v>29653815.02</v>
      </c>
      <c r="F56" s="98" t="n">
        <v>20279897.24</v>
      </c>
      <c r="G56" s="98" t="n"/>
      <c r="H56" s="98" t="n">
        <v>5992923.59</v>
      </c>
      <c r="I56" s="98" t="n"/>
      <c r="J56" s="98" t="n"/>
      <c r="K56" s="99" t="n"/>
      <c r="L56" s="99" t="n">
        <v>0</v>
      </c>
      <c r="M56" s="98" t="n"/>
      <c r="N56" s="98" t="n"/>
      <c r="O56" s="98" t="n"/>
      <c r="P56" s="98" t="n"/>
      <c r="Q56" s="98" t="n"/>
      <c r="R56" s="98" t="n">
        <v>2509922.66</v>
      </c>
      <c r="S56" s="98" t="n">
        <v>296538.15</v>
      </c>
      <c r="T56" s="98" t="n">
        <v>574533.38</v>
      </c>
    </row>
    <row customHeight="true" ht="12.75" outlineLevel="0" r="57">
      <c r="A57" s="67" t="n">
        <f aca="false" ca="false" dt2D="false" dtr="false" t="normal">+A56+1</f>
        <v>45</v>
      </c>
      <c r="B57" s="67" t="n">
        <f aca="false" ca="false" dt2D="false" dtr="false" t="normal">+B56+1</f>
        <v>45</v>
      </c>
      <c r="C57" s="68" t="s">
        <v>122</v>
      </c>
      <c r="D57" s="67" t="s">
        <v>123</v>
      </c>
      <c r="E57" s="98" t="n">
        <v>9171664.63</v>
      </c>
      <c r="F57" s="98" t="n"/>
      <c r="G57" s="98" t="n"/>
      <c r="H57" s="98" t="n"/>
      <c r="I57" s="98" t="n"/>
      <c r="J57" s="98" t="n"/>
      <c r="K57" s="99" t="n"/>
      <c r="L57" s="99" t="n">
        <v>0</v>
      </c>
      <c r="M57" s="98" t="n"/>
      <c r="N57" s="98" t="n"/>
      <c r="O57" s="98" t="n"/>
      <c r="P57" s="98" t="n"/>
      <c r="Q57" s="98" t="n">
        <v>7988098</v>
      </c>
      <c r="R57" s="98" t="n">
        <v>917166.46</v>
      </c>
      <c r="S57" s="98" t="n">
        <v>91716.65</v>
      </c>
      <c r="T57" s="98" t="n">
        <v>174683.52</v>
      </c>
    </row>
    <row customHeight="true" ht="12.75" outlineLevel="0" r="58">
      <c r="A58" s="67" t="n">
        <f aca="false" ca="false" dt2D="false" dtr="false" t="normal">+A57+1</f>
        <v>46</v>
      </c>
      <c r="B58" s="67" t="n">
        <f aca="false" ca="false" dt2D="false" dtr="false" t="normal">+B57+1</f>
        <v>46</v>
      </c>
      <c r="C58" s="68" t="s">
        <v>122</v>
      </c>
      <c r="D58" s="67" t="s">
        <v>125</v>
      </c>
      <c r="E58" s="98" t="n">
        <v>2075098.07</v>
      </c>
      <c r="F58" s="98" t="n"/>
      <c r="G58" s="98" t="n"/>
      <c r="H58" s="98" t="n"/>
      <c r="I58" s="98" t="n"/>
      <c r="J58" s="98" t="n">
        <v>1401176.77</v>
      </c>
      <c r="K58" s="99" t="n"/>
      <c r="L58" s="99" t="n">
        <v>0</v>
      </c>
      <c r="M58" s="98" t="n"/>
      <c r="N58" s="98" t="n"/>
      <c r="O58" s="98" t="n"/>
      <c r="P58" s="98" t="n"/>
      <c r="Q58" s="98" t="n"/>
      <c r="R58" s="98" t="n">
        <v>622529.42</v>
      </c>
      <c r="S58" s="98" t="n">
        <v>20750.98</v>
      </c>
      <c r="T58" s="98" t="n">
        <v>30640.9</v>
      </c>
    </row>
    <row customHeight="true" ht="12.75" outlineLevel="0" r="59">
      <c r="A59" s="67" t="n">
        <f aca="false" ca="false" dt2D="false" dtr="false" t="normal">+A58+1</f>
        <v>47</v>
      </c>
      <c r="B59" s="67" t="n">
        <f aca="false" ca="false" dt2D="false" dtr="false" t="normal">+B58+1</f>
        <v>47</v>
      </c>
      <c r="C59" s="68" t="s">
        <v>122</v>
      </c>
      <c r="D59" s="67" t="s">
        <v>127</v>
      </c>
      <c r="E59" s="98" t="n">
        <v>12095092.29</v>
      </c>
      <c r="F59" s="98" t="n">
        <v>3287894.1</v>
      </c>
      <c r="G59" s="98" t="n"/>
      <c r="H59" s="98" t="n"/>
      <c r="I59" s="98" t="n"/>
      <c r="J59" s="98" t="n"/>
      <c r="K59" s="99" t="n"/>
      <c r="L59" s="99" t="n">
        <v>0</v>
      </c>
      <c r="M59" s="98" t="n"/>
      <c r="N59" s="98" t="n"/>
      <c r="O59" s="98" t="n"/>
      <c r="P59" s="98" t="n"/>
      <c r="Q59" s="98" t="n">
        <v>7318636.32</v>
      </c>
      <c r="R59" s="98" t="n">
        <v>1135667.61</v>
      </c>
      <c r="S59" s="98" t="n">
        <v>120950.92</v>
      </c>
      <c r="T59" s="98" t="n">
        <v>231943.34</v>
      </c>
    </row>
    <row customHeight="true" ht="12.75" outlineLevel="0" r="60">
      <c r="A60" s="67" t="n">
        <f aca="false" ca="false" dt2D="false" dtr="false" t="normal">+A59+1</f>
        <v>48</v>
      </c>
      <c r="B60" s="67" t="n">
        <f aca="false" ca="false" dt2D="false" dtr="false" t="normal">+B59+1</f>
        <v>48</v>
      </c>
      <c r="C60" s="68" t="s">
        <v>122</v>
      </c>
      <c r="D60" s="67" t="s">
        <v>128</v>
      </c>
      <c r="E60" s="98" t="n">
        <v>24850540.65</v>
      </c>
      <c r="F60" s="98" t="n"/>
      <c r="G60" s="98" t="n"/>
      <c r="H60" s="98" t="n"/>
      <c r="I60" s="98" t="n"/>
      <c r="J60" s="98" t="n"/>
      <c r="K60" s="99" t="n">
        <v>12037390.65</v>
      </c>
      <c r="L60" s="99" t="n">
        <v>0</v>
      </c>
      <c r="M60" s="98" t="n">
        <v>12037390.65</v>
      </c>
      <c r="N60" s="98" t="n"/>
      <c r="O60" s="98" t="n"/>
      <c r="P60" s="98" t="n"/>
      <c r="Q60" s="98" t="n"/>
      <c r="R60" s="98" t="n">
        <v>384394.5</v>
      </c>
      <c r="S60" s="98" t="n">
        <v>128131.5</v>
      </c>
      <c r="T60" s="98" t="n">
        <v>263233.35</v>
      </c>
    </row>
    <row customHeight="true" ht="12.75" outlineLevel="0" r="61">
      <c r="A61" s="67" t="n">
        <f aca="false" ca="false" dt2D="false" dtr="false" t="normal">+A60+1</f>
        <v>49</v>
      </c>
      <c r="B61" s="67" t="n">
        <f aca="false" ca="false" dt2D="false" dtr="false" t="normal">+B60+1</f>
        <v>49</v>
      </c>
      <c r="C61" s="68" t="s">
        <v>122</v>
      </c>
      <c r="D61" s="67" t="s">
        <v>130</v>
      </c>
      <c r="E61" s="98" t="n">
        <v>3121102.45</v>
      </c>
      <c r="F61" s="98" t="n"/>
      <c r="G61" s="98" t="n"/>
      <c r="H61" s="98" t="n"/>
      <c r="I61" s="98" t="n"/>
      <c r="J61" s="98" t="n">
        <v>2107474.49</v>
      </c>
      <c r="K61" s="99" t="n"/>
      <c r="L61" s="99" t="n">
        <v>0</v>
      </c>
      <c r="M61" s="98" t="n"/>
      <c r="N61" s="98" t="n"/>
      <c r="O61" s="98" t="n"/>
      <c r="P61" s="98" t="n"/>
      <c r="Q61" s="98" t="n"/>
      <c r="R61" s="98" t="n">
        <v>936330.74</v>
      </c>
      <c r="S61" s="98" t="n">
        <v>31211.02</v>
      </c>
      <c r="T61" s="98" t="n">
        <v>46086.2</v>
      </c>
    </row>
    <row customHeight="true" ht="12.75" outlineLevel="0" r="62">
      <c r="A62" s="67" t="n">
        <f aca="false" ca="false" dt2D="false" dtr="false" t="normal">+A61+1</f>
        <v>50</v>
      </c>
      <c r="B62" s="67" t="n">
        <f aca="false" ca="false" dt2D="false" dtr="false" t="normal">+B61+1</f>
        <v>50</v>
      </c>
      <c r="C62" s="68" t="s">
        <v>122</v>
      </c>
      <c r="D62" s="67" t="s">
        <v>131</v>
      </c>
      <c r="E62" s="98" t="n">
        <v>84930534.78</v>
      </c>
      <c r="F62" s="98" t="n">
        <v>9759262.96</v>
      </c>
      <c r="G62" s="98" t="n">
        <v>3946614.42</v>
      </c>
      <c r="H62" s="98" t="n">
        <v>4171849.57</v>
      </c>
      <c r="I62" s="98" t="n">
        <v>3181046.78</v>
      </c>
      <c r="J62" s="98" t="n">
        <v>1391742.19</v>
      </c>
      <c r="K62" s="99" t="n"/>
      <c r="L62" s="99" t="n">
        <v>0</v>
      </c>
      <c r="M62" s="98" t="n"/>
      <c r="N62" s="98" t="n">
        <v>17841388.54</v>
      </c>
      <c r="O62" s="98" t="n"/>
      <c r="P62" s="98" t="n">
        <v>23585479.29</v>
      </c>
      <c r="Q62" s="98" t="n">
        <v>9991561.9</v>
      </c>
      <c r="R62" s="98" t="n">
        <v>8596919.55</v>
      </c>
      <c r="S62" s="98" t="n">
        <v>849305.35</v>
      </c>
      <c r="T62" s="98" t="n">
        <v>1615364.23</v>
      </c>
    </row>
    <row customHeight="true" ht="12.75" outlineLevel="0" r="63">
      <c r="A63" s="67" t="n">
        <f aca="false" ca="false" dt2D="false" dtr="false" t="normal">+A62+1</f>
        <v>51</v>
      </c>
      <c r="B63" s="67" t="n">
        <f aca="false" ca="false" dt2D="false" dtr="false" t="normal">+B62+1</f>
        <v>51</v>
      </c>
      <c r="C63" s="68" t="s">
        <v>122</v>
      </c>
      <c r="D63" s="67" t="s">
        <v>132</v>
      </c>
      <c r="E63" s="98" t="n">
        <v>76664039.8</v>
      </c>
      <c r="F63" s="98" t="n"/>
      <c r="G63" s="98" t="n"/>
      <c r="H63" s="98" t="n"/>
      <c r="I63" s="98" t="n"/>
      <c r="J63" s="98" t="n">
        <v>1752847.68</v>
      </c>
      <c r="K63" s="99" t="n"/>
      <c r="L63" s="99" t="n">
        <v>0</v>
      </c>
      <c r="M63" s="98" t="n"/>
      <c r="N63" s="98" t="n">
        <v>22470567.3</v>
      </c>
      <c r="O63" s="98" t="n"/>
      <c r="P63" s="98" t="n">
        <v>29705036.6</v>
      </c>
      <c r="Q63" s="98" t="n">
        <v>12584001.72</v>
      </c>
      <c r="R63" s="98" t="n">
        <v>7930453.46</v>
      </c>
      <c r="S63" s="98" t="n">
        <v>766640.4</v>
      </c>
      <c r="T63" s="98" t="n">
        <v>1454492.64</v>
      </c>
    </row>
    <row customHeight="true" ht="12.75" outlineLevel="0" r="64">
      <c r="A64" s="67" t="n">
        <f aca="false" ca="false" dt2D="false" dtr="false" t="normal">+A63+1</f>
        <v>52</v>
      </c>
      <c r="B64" s="67" t="n">
        <f aca="false" ca="false" dt2D="false" dtr="false" t="normal">+B63+1</f>
        <v>52</v>
      </c>
      <c r="C64" s="68" t="s">
        <v>122</v>
      </c>
      <c r="D64" s="67" t="s">
        <v>133</v>
      </c>
      <c r="E64" s="98" t="n">
        <v>19507330.65</v>
      </c>
      <c r="F64" s="98" t="n">
        <v>2453070.12</v>
      </c>
      <c r="G64" s="98" t="n">
        <v>1492660.54</v>
      </c>
      <c r="H64" s="98" t="n"/>
      <c r="I64" s="98" t="n">
        <v>599405.11</v>
      </c>
      <c r="J64" s="98" t="n"/>
      <c r="K64" s="99" t="n"/>
      <c r="L64" s="99" t="n">
        <v>0</v>
      </c>
      <c r="M64" s="98" t="n"/>
      <c r="N64" s="98" t="n">
        <v>7096331.19</v>
      </c>
      <c r="O64" s="98" t="n"/>
      <c r="P64" s="98" t="n"/>
      <c r="Q64" s="98" t="n">
        <v>5460372.97</v>
      </c>
      <c r="R64" s="98" t="n">
        <v>1836434.81</v>
      </c>
      <c r="S64" s="98" t="n">
        <v>195073.31</v>
      </c>
      <c r="T64" s="98" t="n">
        <v>373982.6</v>
      </c>
    </row>
    <row customHeight="true" ht="12.75" outlineLevel="0" r="65">
      <c r="A65" s="67" t="n">
        <f aca="false" ca="false" dt2D="false" dtr="false" t="normal">+A64+1</f>
        <v>53</v>
      </c>
      <c r="B65" s="67" t="n">
        <f aca="false" ca="false" dt2D="false" dtr="false" t="normal">+B64+1</f>
        <v>53</v>
      </c>
      <c r="C65" s="68" t="s">
        <v>122</v>
      </c>
      <c r="D65" s="67" t="s">
        <v>135</v>
      </c>
      <c r="E65" s="98" t="n">
        <v>36967488.93</v>
      </c>
      <c r="F65" s="98" t="n"/>
      <c r="G65" s="98" t="n"/>
      <c r="H65" s="98" t="n"/>
      <c r="I65" s="98" t="n"/>
      <c r="J65" s="98" t="n"/>
      <c r="K65" s="99" t="n"/>
      <c r="L65" s="99" t="n">
        <v>0</v>
      </c>
      <c r="M65" s="98" t="n"/>
      <c r="N65" s="98" t="n"/>
      <c r="O65" s="98" t="n"/>
      <c r="P65" s="98" t="n">
        <v>32196982.36</v>
      </c>
      <c r="Q65" s="98" t="n"/>
      <c r="R65" s="98" t="n">
        <v>3696748.89</v>
      </c>
      <c r="S65" s="98" t="n">
        <v>369674.89</v>
      </c>
      <c r="T65" s="98" t="n">
        <v>704082.79</v>
      </c>
    </row>
    <row customHeight="true" ht="12.75" outlineLevel="0" r="66">
      <c r="A66" s="67" t="n">
        <f aca="false" ca="false" dt2D="false" dtr="false" t="normal">+A65+1</f>
        <v>54</v>
      </c>
      <c r="B66" s="67" t="n">
        <f aca="false" ca="false" dt2D="false" dtr="false" t="normal">+B65+1</f>
        <v>54</v>
      </c>
      <c r="C66" s="68" t="s">
        <v>122</v>
      </c>
      <c r="D66" s="67" t="s">
        <v>137</v>
      </c>
      <c r="E66" s="98" t="n">
        <v>87316944.66</v>
      </c>
      <c r="F66" s="98" t="n">
        <v>14230164.45</v>
      </c>
      <c r="G66" s="98" t="n">
        <v>5754632.53</v>
      </c>
      <c r="H66" s="98" t="n"/>
      <c r="I66" s="98" t="n">
        <v>4638343.99</v>
      </c>
      <c r="J66" s="98" t="n">
        <v>2029325.4</v>
      </c>
      <c r="K66" s="99" t="n"/>
      <c r="L66" s="99" t="n">
        <v>0</v>
      </c>
      <c r="M66" s="98" t="n"/>
      <c r="N66" s="98" t="n"/>
      <c r="O66" s="98" t="n"/>
      <c r="P66" s="98" t="n">
        <v>34390429.88</v>
      </c>
      <c r="Q66" s="98" t="n">
        <v>14568883.88</v>
      </c>
      <c r="R66" s="98" t="n">
        <v>9178518.59</v>
      </c>
      <c r="S66" s="98" t="n">
        <v>873169.45</v>
      </c>
      <c r="T66" s="98" t="n">
        <v>1653476.49</v>
      </c>
    </row>
    <row customHeight="true" ht="12.75" outlineLevel="0" r="67">
      <c r="A67" s="67" t="n">
        <f aca="false" ca="false" dt2D="false" dtr="false" t="normal">+A66+1</f>
        <v>55</v>
      </c>
      <c r="B67" s="67" t="n">
        <f aca="false" ca="false" dt2D="false" dtr="false" t="normal">+B66+1</f>
        <v>55</v>
      </c>
      <c r="C67" s="68" t="s">
        <v>122</v>
      </c>
      <c r="D67" s="67" t="s">
        <v>138</v>
      </c>
      <c r="E67" s="98" t="n">
        <v>21548381.25</v>
      </c>
      <c r="F67" s="98" t="n"/>
      <c r="G67" s="98" t="n"/>
      <c r="H67" s="98" t="n"/>
      <c r="I67" s="98" t="n"/>
      <c r="J67" s="98" t="n"/>
      <c r="K67" s="99" t="n"/>
      <c r="L67" s="99" t="n">
        <v>0</v>
      </c>
      <c r="M67" s="98" t="n"/>
      <c r="N67" s="98" t="n"/>
      <c r="O67" s="98" t="n"/>
      <c r="P67" s="98" t="n">
        <v>18767648.84</v>
      </c>
      <c r="Q67" s="98" t="n"/>
      <c r="R67" s="98" t="n">
        <v>2154838.13</v>
      </c>
      <c r="S67" s="98" t="n">
        <v>215483.81</v>
      </c>
      <c r="T67" s="98" t="n">
        <v>410410.47</v>
      </c>
    </row>
    <row customHeight="true" ht="12.75" outlineLevel="0" r="68">
      <c r="A68" s="67" t="n">
        <f aca="false" ca="false" dt2D="false" dtr="false" t="normal">+A67+1</f>
        <v>56</v>
      </c>
      <c r="B68" s="67" t="n">
        <f aca="false" ca="false" dt2D="false" dtr="false" t="normal">+B67+1</f>
        <v>56</v>
      </c>
      <c r="C68" s="68" t="s">
        <v>122</v>
      </c>
      <c r="D68" s="67" t="s">
        <v>140</v>
      </c>
      <c r="E68" s="98" t="n">
        <v>13534949.69</v>
      </c>
      <c r="F68" s="98" t="n"/>
      <c r="G68" s="98" t="n"/>
      <c r="H68" s="98" t="n"/>
      <c r="I68" s="98" t="n"/>
      <c r="J68" s="98" t="n">
        <v>646410.41</v>
      </c>
      <c r="K68" s="99" t="n"/>
      <c r="L68" s="99" t="n">
        <v>0</v>
      </c>
      <c r="M68" s="98" t="n"/>
      <c r="N68" s="98" t="n"/>
      <c r="O68" s="98" t="n"/>
      <c r="P68" s="98" t="n">
        <v>10954542.82</v>
      </c>
      <c r="Q68" s="98" t="n"/>
      <c r="R68" s="98" t="n">
        <v>1544957.61</v>
      </c>
      <c r="S68" s="98" t="n">
        <v>135349.5</v>
      </c>
      <c r="T68" s="98" t="n">
        <v>253689.35</v>
      </c>
    </row>
    <row customHeight="true" ht="12.75" outlineLevel="0" r="69">
      <c r="A69" s="67" t="n">
        <f aca="false" ca="false" dt2D="false" dtr="false" t="normal">+A68+1</f>
        <v>57</v>
      </c>
      <c r="B69" s="67" t="n">
        <f aca="false" ca="false" dt2D="false" dtr="false" t="normal">+B68+1</f>
        <v>57</v>
      </c>
      <c r="C69" s="68" t="s">
        <v>122</v>
      </c>
      <c r="D69" s="67" t="s">
        <v>142</v>
      </c>
      <c r="E69" s="98" t="n">
        <v>2977181.65</v>
      </c>
      <c r="F69" s="98" t="n"/>
      <c r="G69" s="98" t="n"/>
      <c r="H69" s="98" t="n"/>
      <c r="I69" s="98" t="n"/>
      <c r="J69" s="98" t="n">
        <v>2010294.27</v>
      </c>
      <c r="K69" s="99" t="n"/>
      <c r="L69" s="99" t="n">
        <v>0</v>
      </c>
      <c r="M69" s="98" t="n"/>
      <c r="N69" s="98" t="n"/>
      <c r="O69" s="98" t="n"/>
      <c r="P69" s="98" t="n"/>
      <c r="Q69" s="98" t="n"/>
      <c r="R69" s="98" t="n">
        <v>893154.5</v>
      </c>
      <c r="S69" s="98" t="n">
        <v>29771.82</v>
      </c>
      <c r="T69" s="98" t="n">
        <v>43961.06</v>
      </c>
    </row>
    <row customHeight="true" ht="12.75" outlineLevel="0" r="70">
      <c r="A70" s="67" t="n">
        <f aca="false" ca="false" dt2D="false" dtr="false" t="normal">+A69+1</f>
        <v>58</v>
      </c>
      <c r="B70" s="67" t="n">
        <f aca="false" ca="false" dt2D="false" dtr="false" t="normal">+B69+1</f>
        <v>58</v>
      </c>
      <c r="C70" s="68" t="s">
        <v>122</v>
      </c>
      <c r="D70" s="67" t="s">
        <v>144</v>
      </c>
      <c r="E70" s="98" t="n">
        <v>25960122.65</v>
      </c>
      <c r="F70" s="98" t="n">
        <v>9699067.93</v>
      </c>
      <c r="G70" s="98" t="n">
        <v>3922271.73</v>
      </c>
      <c r="H70" s="98" t="n">
        <v>4146117.64</v>
      </c>
      <c r="I70" s="98" t="n">
        <v>3161426.11</v>
      </c>
      <c r="J70" s="98" t="n">
        <v>1383157.93</v>
      </c>
      <c r="K70" s="99" t="n"/>
      <c r="L70" s="99" t="n">
        <v>0</v>
      </c>
      <c r="M70" s="98" t="n"/>
      <c r="N70" s="98" t="n"/>
      <c r="O70" s="98" t="n"/>
      <c r="P70" s="98" t="n"/>
      <c r="Q70" s="98" t="n"/>
      <c r="R70" s="98" t="n">
        <v>2900560.93</v>
      </c>
      <c r="S70" s="98" t="n">
        <v>259601.23</v>
      </c>
      <c r="T70" s="98" t="n">
        <v>487919.15</v>
      </c>
    </row>
    <row customHeight="true" ht="12.75" outlineLevel="0" r="71">
      <c r="A71" s="67" t="n">
        <f aca="false" ca="false" dt2D="false" dtr="false" t="normal">+A70+1</f>
        <v>59</v>
      </c>
      <c r="B71" s="67" t="n">
        <f aca="false" ca="false" dt2D="false" dtr="false" t="normal">+B70+1</f>
        <v>59</v>
      </c>
      <c r="C71" s="68" t="s">
        <v>122</v>
      </c>
      <c r="D71" s="67" t="s">
        <v>145</v>
      </c>
      <c r="E71" s="98" t="n">
        <v>2078696.1</v>
      </c>
      <c r="F71" s="98" t="n"/>
      <c r="G71" s="98" t="n"/>
      <c r="H71" s="98" t="n"/>
      <c r="I71" s="98" t="n"/>
      <c r="J71" s="98" t="n">
        <v>1403606.28</v>
      </c>
      <c r="K71" s="99" t="n"/>
      <c r="L71" s="99" t="n">
        <v>0</v>
      </c>
      <c r="M71" s="98" t="n"/>
      <c r="N71" s="98" t="n"/>
      <c r="O71" s="98" t="n"/>
      <c r="P71" s="98" t="n"/>
      <c r="Q71" s="98" t="n"/>
      <c r="R71" s="98" t="n">
        <v>623608.83</v>
      </c>
      <c r="S71" s="98" t="n">
        <v>20786.96</v>
      </c>
      <c r="T71" s="98" t="n">
        <v>30694.03</v>
      </c>
    </row>
    <row customHeight="true" ht="12.75" outlineLevel="0" r="72">
      <c r="A72" s="67" t="n">
        <f aca="false" ca="false" dt2D="false" dtr="false" t="normal">+A71+1</f>
        <v>60</v>
      </c>
      <c r="B72" s="67" t="n">
        <f aca="false" ca="false" dt2D="false" dtr="false" t="normal">+B71+1</f>
        <v>60</v>
      </c>
      <c r="C72" s="68" t="s">
        <v>122</v>
      </c>
      <c r="D72" s="67" t="s">
        <v>146</v>
      </c>
      <c r="E72" s="98" t="n">
        <v>2622536.81</v>
      </c>
      <c r="F72" s="98" t="n"/>
      <c r="G72" s="98" t="n"/>
      <c r="H72" s="98" t="n"/>
      <c r="I72" s="98" t="n"/>
      <c r="J72" s="98" t="n">
        <v>1770826.02</v>
      </c>
      <c r="K72" s="99" t="n"/>
      <c r="L72" s="99" t="n">
        <v>0</v>
      </c>
      <c r="M72" s="98" t="n"/>
      <c r="N72" s="98" t="n"/>
      <c r="O72" s="98" t="n"/>
      <c r="P72" s="98" t="n"/>
      <c r="Q72" s="98" t="n"/>
      <c r="R72" s="98" t="n">
        <v>786761.04</v>
      </c>
      <c r="S72" s="98" t="n">
        <v>26225.37</v>
      </c>
      <c r="T72" s="98" t="n">
        <v>38724.38</v>
      </c>
    </row>
    <row customHeight="true" ht="12.75" outlineLevel="0" r="73">
      <c r="A73" s="67" t="n">
        <f aca="false" ca="false" dt2D="false" dtr="false" t="normal">+A72+1</f>
        <v>61</v>
      </c>
      <c r="B73" s="67" t="n">
        <f aca="false" ca="false" dt2D="false" dtr="false" t="normal">+B72+1</f>
        <v>61</v>
      </c>
      <c r="C73" s="68" t="s">
        <v>122</v>
      </c>
      <c r="D73" s="67" t="s">
        <v>147</v>
      </c>
      <c r="E73" s="98" t="n">
        <v>1151028.61</v>
      </c>
      <c r="F73" s="98" t="n"/>
      <c r="G73" s="98" t="n"/>
      <c r="H73" s="98" t="n"/>
      <c r="I73" s="98" t="n"/>
      <c r="J73" s="98" t="n">
        <v>777213.65</v>
      </c>
      <c r="K73" s="99" t="n"/>
      <c r="L73" s="99" t="n">
        <v>0</v>
      </c>
      <c r="M73" s="98" t="n"/>
      <c r="N73" s="98" t="n"/>
      <c r="O73" s="98" t="n"/>
      <c r="P73" s="98" t="n"/>
      <c r="Q73" s="98" t="n"/>
      <c r="R73" s="98" t="n">
        <v>345308.58</v>
      </c>
      <c r="S73" s="98" t="n">
        <v>11510.29</v>
      </c>
      <c r="T73" s="98" t="n">
        <v>16996.09</v>
      </c>
    </row>
    <row customHeight="true" ht="12.75" outlineLevel="0" r="74">
      <c r="A74" s="67" t="n">
        <f aca="false" ca="false" dt2D="false" dtr="false" t="normal">+A73+1</f>
        <v>62</v>
      </c>
      <c r="B74" s="67" t="n">
        <f aca="false" ca="false" dt2D="false" dtr="false" t="normal">+B73+1</f>
        <v>62</v>
      </c>
      <c r="C74" s="68" t="s">
        <v>122</v>
      </c>
      <c r="D74" s="67" t="s">
        <v>148</v>
      </c>
      <c r="E74" s="98" t="n">
        <v>56359778.18</v>
      </c>
      <c r="F74" s="98" t="n">
        <v>9803841.37</v>
      </c>
      <c r="G74" s="98" t="n">
        <v>3964641.78</v>
      </c>
      <c r="H74" s="98" t="n"/>
      <c r="I74" s="98" t="n"/>
      <c r="J74" s="98" t="n">
        <v>1398099.4</v>
      </c>
      <c r="K74" s="99" t="n"/>
      <c r="L74" s="99" t="n">
        <v>0</v>
      </c>
      <c r="M74" s="98" t="n"/>
      <c r="N74" s="98" t="n"/>
      <c r="O74" s="98" t="n"/>
      <c r="P74" s="98" t="n">
        <v>23693213.14</v>
      </c>
      <c r="Q74" s="98" t="n">
        <v>10037201.4</v>
      </c>
      <c r="R74" s="98" t="n">
        <v>5829905.02</v>
      </c>
      <c r="S74" s="98" t="n">
        <v>563597.78</v>
      </c>
      <c r="T74" s="98" t="n">
        <v>1069278.29</v>
      </c>
    </row>
    <row customHeight="true" ht="12.75" outlineLevel="0" r="75">
      <c r="A75" s="67" t="n">
        <f aca="false" ca="false" dt2D="false" dtr="false" t="normal">+A74+1</f>
        <v>63</v>
      </c>
      <c r="B75" s="67" t="n">
        <f aca="false" ca="false" dt2D="false" dtr="false" t="normal">+B74+1</f>
        <v>63</v>
      </c>
      <c r="C75" s="68" t="s">
        <v>122</v>
      </c>
      <c r="D75" s="67" t="s">
        <v>149</v>
      </c>
      <c r="E75" s="98" t="n">
        <v>21963991.76</v>
      </c>
      <c r="F75" s="98" t="n">
        <v>12212778.76</v>
      </c>
      <c r="G75" s="98" t="n">
        <v>4938808.27</v>
      </c>
      <c r="H75" s="98" t="n"/>
      <c r="I75" s="98" t="n"/>
      <c r="J75" s="98" t="n">
        <v>1741631.46</v>
      </c>
      <c r="K75" s="99" t="n"/>
      <c r="L75" s="99" t="n">
        <v>0</v>
      </c>
      <c r="M75" s="98" t="n"/>
      <c r="N75" s="98" t="n"/>
      <c r="O75" s="98" t="n"/>
      <c r="P75" s="98" t="n"/>
      <c r="Q75" s="98" t="n"/>
      <c r="R75" s="98" t="n">
        <v>2437976.93</v>
      </c>
      <c r="S75" s="98" t="n">
        <v>219639.92</v>
      </c>
      <c r="T75" s="98" t="n">
        <v>413156.42</v>
      </c>
    </row>
    <row customHeight="true" ht="12.75" outlineLevel="0" r="76">
      <c r="A76" s="67" t="n">
        <f aca="false" ca="false" dt2D="false" dtr="false" t="normal">+A75+1</f>
        <v>64</v>
      </c>
      <c r="B76" s="67" t="n">
        <f aca="false" ca="false" dt2D="false" dtr="false" t="normal">+B75+1</f>
        <v>64</v>
      </c>
      <c r="C76" s="68" t="s">
        <v>122</v>
      </c>
      <c r="D76" s="67" t="s">
        <v>150</v>
      </c>
      <c r="E76" s="98" t="n">
        <v>40486719.3</v>
      </c>
      <c r="F76" s="98" t="n"/>
      <c r="G76" s="98" t="n"/>
      <c r="H76" s="98" t="n"/>
      <c r="I76" s="98" t="n"/>
      <c r="J76" s="98" t="n">
        <v>1387409.57</v>
      </c>
      <c r="K76" s="99" t="n"/>
      <c r="L76" s="99" t="n">
        <v>0</v>
      </c>
      <c r="M76" s="98" t="n"/>
      <c r="N76" s="98" t="n"/>
      <c r="O76" s="98" t="n"/>
      <c r="P76" s="98" t="n">
        <v>23512055.57</v>
      </c>
      <c r="Q76" s="98" t="n">
        <v>9960457.28</v>
      </c>
      <c r="R76" s="98" t="n">
        <v>4459613.79</v>
      </c>
      <c r="S76" s="98" t="n">
        <v>404867.19</v>
      </c>
      <c r="T76" s="98" t="n">
        <v>762315.9</v>
      </c>
    </row>
    <row customHeight="true" ht="12.75" outlineLevel="0" r="77">
      <c r="A77" s="67" t="n">
        <f aca="false" ca="false" dt2D="false" dtr="false" t="normal">+A76+1</f>
        <v>65</v>
      </c>
      <c r="B77" s="67" t="n">
        <f aca="false" ca="false" dt2D="false" dtr="false" t="normal">+B76+1</f>
        <v>65</v>
      </c>
      <c r="C77" s="68" t="s">
        <v>122</v>
      </c>
      <c r="D77" s="67" t="s">
        <v>151</v>
      </c>
      <c r="E77" s="98" t="n">
        <v>17512673.17</v>
      </c>
      <c r="F77" s="98" t="n">
        <v>9737683.61</v>
      </c>
      <c r="G77" s="98" t="n">
        <v>3937887.8</v>
      </c>
      <c r="H77" s="98" t="n"/>
      <c r="I77" s="98" t="n"/>
      <c r="J77" s="98" t="n">
        <v>1388664.82</v>
      </c>
      <c r="K77" s="99" t="n"/>
      <c r="L77" s="99" t="n">
        <v>0</v>
      </c>
      <c r="M77" s="98" t="n"/>
      <c r="N77" s="98" t="n"/>
      <c r="O77" s="98" t="n"/>
      <c r="P77" s="98" t="n"/>
      <c r="Q77" s="98" t="n"/>
      <c r="R77" s="98" t="n">
        <v>1943885.87</v>
      </c>
      <c r="S77" s="98" t="n">
        <v>175126.73</v>
      </c>
      <c r="T77" s="98" t="n">
        <v>329424.34</v>
      </c>
    </row>
    <row customHeight="true" ht="12.75" outlineLevel="0" r="78">
      <c r="A78" s="67" t="n">
        <f aca="false" ca="false" dt2D="false" dtr="false" t="normal">+A77+1</f>
        <v>66</v>
      </c>
      <c r="B78" s="67" t="n">
        <f aca="false" ca="false" dt2D="false" dtr="false" t="normal">+B77+1</f>
        <v>66</v>
      </c>
      <c r="C78" s="68" t="s">
        <v>122</v>
      </c>
      <c r="D78" s="67" t="s">
        <v>152</v>
      </c>
      <c r="E78" s="98" t="n">
        <v>17530035.19</v>
      </c>
      <c r="F78" s="98" t="n">
        <v>9747337.54</v>
      </c>
      <c r="G78" s="98" t="n">
        <v>3941791.81</v>
      </c>
      <c r="H78" s="98" t="n"/>
      <c r="I78" s="98" t="n"/>
      <c r="J78" s="98" t="n">
        <v>1390041.53</v>
      </c>
      <c r="K78" s="99" t="n"/>
      <c r="L78" s="99" t="n">
        <v>0</v>
      </c>
      <c r="M78" s="98" t="n"/>
      <c r="N78" s="98" t="n"/>
      <c r="O78" s="98" t="n"/>
      <c r="P78" s="98" t="n"/>
      <c r="Q78" s="98" t="n"/>
      <c r="R78" s="98" t="n">
        <v>1945813.03</v>
      </c>
      <c r="S78" s="98" t="n">
        <v>175300.35</v>
      </c>
      <c r="T78" s="98" t="n">
        <v>329750.93</v>
      </c>
    </row>
    <row customHeight="true" ht="12.75" outlineLevel="0" r="79">
      <c r="A79" s="67" t="n">
        <f aca="false" ca="false" dt2D="false" dtr="false" t="normal">+A78+1</f>
        <v>67</v>
      </c>
      <c r="B79" s="67" t="n">
        <f aca="false" ca="false" dt2D="false" dtr="false" t="normal">+B78+1</f>
        <v>67</v>
      </c>
      <c r="C79" s="68" t="s">
        <v>122</v>
      </c>
      <c r="D79" s="67" t="s">
        <v>153</v>
      </c>
      <c r="E79" s="98" t="n">
        <v>2564428.8</v>
      </c>
      <c r="F79" s="98" t="n"/>
      <c r="G79" s="98" t="n"/>
      <c r="H79" s="98" t="n"/>
      <c r="I79" s="98" t="n"/>
      <c r="J79" s="98" t="n">
        <v>1731589.51</v>
      </c>
      <c r="K79" s="99" t="n"/>
      <c r="L79" s="99" t="n">
        <v>0</v>
      </c>
      <c r="M79" s="98" t="n"/>
      <c r="N79" s="98" t="n"/>
      <c r="O79" s="98" t="n"/>
      <c r="P79" s="98" t="n"/>
      <c r="Q79" s="98" t="n"/>
      <c r="R79" s="98" t="n">
        <v>769328.64</v>
      </c>
      <c r="S79" s="98" t="n">
        <v>25644.29</v>
      </c>
      <c r="T79" s="98" t="n">
        <v>37866.36</v>
      </c>
    </row>
    <row customHeight="true" ht="12.75" outlineLevel="0" r="80">
      <c r="A80" s="67" t="n">
        <f aca="false" ca="false" dt2D="false" dtr="false" t="normal">+A79+1</f>
        <v>68</v>
      </c>
      <c r="B80" s="67" t="n">
        <f aca="false" ca="false" dt2D="false" dtr="false" t="normal">+B79+1</f>
        <v>68</v>
      </c>
      <c r="C80" s="68" t="s">
        <v>122</v>
      </c>
      <c r="D80" s="67" t="s">
        <v>154</v>
      </c>
      <c r="E80" s="98" t="n">
        <v>38936782.51</v>
      </c>
      <c r="F80" s="98" t="n"/>
      <c r="G80" s="98" t="n"/>
      <c r="H80" s="98" t="n"/>
      <c r="I80" s="98" t="n"/>
      <c r="J80" s="98" t="n"/>
      <c r="K80" s="99" t="n"/>
      <c r="L80" s="99" t="n">
        <v>0</v>
      </c>
      <c r="M80" s="98" t="n"/>
      <c r="N80" s="98" t="n"/>
      <c r="O80" s="98" t="n"/>
      <c r="P80" s="98" t="n">
        <v>33912146.47</v>
      </c>
      <c r="Q80" s="98" t="n"/>
      <c r="R80" s="98" t="n">
        <v>3893678.25</v>
      </c>
      <c r="S80" s="98" t="n">
        <v>389367.83</v>
      </c>
      <c r="T80" s="98" t="n">
        <v>741589.96</v>
      </c>
    </row>
    <row customHeight="true" ht="12.75" outlineLevel="0" r="81">
      <c r="A81" s="67" t="n">
        <f aca="false" ca="false" dt2D="false" dtr="false" t="normal">+A80+1</f>
        <v>69</v>
      </c>
      <c r="B81" s="67" t="n">
        <f aca="false" ca="false" dt2D="false" dtr="false" t="normal">+B80+1</f>
        <v>69</v>
      </c>
      <c r="C81" s="68" t="s">
        <v>122</v>
      </c>
      <c r="D81" s="67" t="s">
        <v>155</v>
      </c>
      <c r="E81" s="98" t="n">
        <v>2586796.47</v>
      </c>
      <c r="F81" s="98" t="n"/>
      <c r="G81" s="98" t="n"/>
      <c r="H81" s="98" t="n"/>
      <c r="I81" s="98" t="n"/>
      <c r="J81" s="98" t="n">
        <v>1746692.93</v>
      </c>
      <c r="K81" s="99" t="n"/>
      <c r="L81" s="99" t="n">
        <v>0</v>
      </c>
      <c r="M81" s="98" t="n"/>
      <c r="N81" s="98" t="n"/>
      <c r="O81" s="98" t="n"/>
      <c r="P81" s="98" t="n"/>
      <c r="Q81" s="98" t="n"/>
      <c r="R81" s="98" t="n">
        <v>776038.94</v>
      </c>
      <c r="S81" s="98" t="n">
        <v>25867.96</v>
      </c>
      <c r="T81" s="98" t="n">
        <v>38196.64</v>
      </c>
    </row>
    <row customHeight="true" ht="12.75" outlineLevel="0" r="82">
      <c r="A82" s="67" t="n">
        <f aca="false" ca="false" dt2D="false" dtr="false" t="normal">+A81+1</f>
        <v>70</v>
      </c>
      <c r="B82" s="67" t="n">
        <f aca="false" ca="false" dt2D="false" dtr="false" t="normal">+B81+1</f>
        <v>70</v>
      </c>
      <c r="C82" s="68" t="s">
        <v>122</v>
      </c>
      <c r="D82" s="67" t="s">
        <v>156</v>
      </c>
      <c r="E82" s="98" t="n">
        <v>719801.24</v>
      </c>
      <c r="F82" s="98" t="n"/>
      <c r="G82" s="98" t="n"/>
      <c r="H82" s="98" t="n"/>
      <c r="I82" s="98" t="n"/>
      <c r="J82" s="98" t="n">
        <v>486034.27</v>
      </c>
      <c r="K82" s="99" t="n"/>
      <c r="L82" s="99" t="n">
        <v>0</v>
      </c>
      <c r="M82" s="98" t="n"/>
      <c r="N82" s="98" t="n"/>
      <c r="O82" s="98" t="n"/>
      <c r="P82" s="98" t="n"/>
      <c r="Q82" s="98" t="n"/>
      <c r="R82" s="98" t="n">
        <v>215940.37</v>
      </c>
      <c r="S82" s="98" t="n">
        <v>7198.01</v>
      </c>
      <c r="T82" s="98" t="n">
        <v>10628.59</v>
      </c>
    </row>
    <row customHeight="true" ht="12.75" outlineLevel="0" r="83">
      <c r="A83" s="67" t="n">
        <f aca="false" ca="false" dt2D="false" dtr="false" t="normal">+A82+1</f>
        <v>71</v>
      </c>
      <c r="B83" s="67" t="n">
        <f aca="false" ca="false" dt2D="false" dtr="false" t="normal">+B82+1</f>
        <v>71</v>
      </c>
      <c r="C83" s="68" t="s">
        <v>122</v>
      </c>
      <c r="D83" s="67" t="s">
        <v>157</v>
      </c>
      <c r="E83" s="98" t="n">
        <v>8283513.55</v>
      </c>
      <c r="F83" s="98" t="n"/>
      <c r="G83" s="98" t="n"/>
      <c r="H83" s="98" t="n"/>
      <c r="I83" s="98" t="n"/>
      <c r="J83" s="98" t="n"/>
      <c r="K83" s="99" t="n">
        <v>4012463.55</v>
      </c>
      <c r="L83" s="99" t="n">
        <v>0</v>
      </c>
      <c r="M83" s="98" t="n">
        <v>4012463.55</v>
      </c>
      <c r="N83" s="98" t="n"/>
      <c r="O83" s="98" t="n"/>
      <c r="P83" s="98" t="n"/>
      <c r="Q83" s="98" t="n"/>
      <c r="R83" s="98" t="n">
        <v>128131.5</v>
      </c>
      <c r="S83" s="98" t="n">
        <v>42710.5</v>
      </c>
      <c r="T83" s="98" t="n">
        <v>87744.45</v>
      </c>
    </row>
    <row customHeight="true" ht="12.75" outlineLevel="0" r="84">
      <c r="A84" s="67" t="n">
        <f aca="false" ca="false" dt2D="false" dtr="false" t="normal">+A83+1</f>
        <v>72</v>
      </c>
      <c r="B84" s="67" t="n">
        <f aca="false" ca="false" dt2D="false" dtr="false" t="normal">+B83+1</f>
        <v>72</v>
      </c>
      <c r="C84" s="68" t="s">
        <v>122</v>
      </c>
      <c r="D84" s="67" t="s">
        <v>158</v>
      </c>
      <c r="E84" s="98" t="n">
        <v>2162350.05</v>
      </c>
      <c r="F84" s="98" t="n"/>
      <c r="G84" s="98" t="n"/>
      <c r="H84" s="98" t="n"/>
      <c r="I84" s="98" t="n"/>
      <c r="J84" s="98" t="n">
        <v>1460092.27</v>
      </c>
      <c r="K84" s="99" t="n"/>
      <c r="L84" s="99" t="n">
        <v>0</v>
      </c>
      <c r="M84" s="98" t="n"/>
      <c r="N84" s="98" t="n"/>
      <c r="O84" s="98" t="n"/>
      <c r="P84" s="98" t="n"/>
      <c r="Q84" s="98" t="n"/>
      <c r="R84" s="98" t="n">
        <v>648705.02</v>
      </c>
      <c r="S84" s="98" t="n">
        <v>21623.5</v>
      </c>
      <c r="T84" s="98" t="n">
        <v>31929.26</v>
      </c>
    </row>
    <row customHeight="true" ht="12.75" outlineLevel="0" r="85">
      <c r="A85" s="67" t="n">
        <f aca="false" ca="false" dt2D="false" dtr="false" t="normal">+A84+1</f>
        <v>73</v>
      </c>
      <c r="B85" s="67" t="n">
        <f aca="false" ca="false" dt2D="false" dtr="false" t="normal">+B84+1</f>
        <v>73</v>
      </c>
      <c r="C85" s="68" t="s">
        <v>122</v>
      </c>
      <c r="D85" s="67" t="s">
        <v>159</v>
      </c>
      <c r="E85" s="98" t="n">
        <v>2582718.72</v>
      </c>
      <c r="F85" s="98" t="n"/>
      <c r="G85" s="98" t="n"/>
      <c r="H85" s="98" t="n"/>
      <c r="I85" s="98" t="n"/>
      <c r="J85" s="98" t="n">
        <v>1743939.49</v>
      </c>
      <c r="K85" s="99" t="n"/>
      <c r="L85" s="99" t="n">
        <v>0</v>
      </c>
      <c r="M85" s="98" t="n"/>
      <c r="N85" s="98" t="n"/>
      <c r="O85" s="98" t="n"/>
      <c r="P85" s="98" t="n"/>
      <c r="Q85" s="98" t="n"/>
      <c r="R85" s="98" t="n">
        <v>774815.62</v>
      </c>
      <c r="S85" s="98" t="n">
        <v>25827.19</v>
      </c>
      <c r="T85" s="98" t="n">
        <v>38136.42</v>
      </c>
    </row>
    <row customHeight="true" ht="12.75" outlineLevel="0" r="86">
      <c r="A86" s="67" t="n">
        <f aca="false" ca="false" dt2D="false" dtr="false" t="normal">+A85+1</f>
        <v>74</v>
      </c>
      <c r="B86" s="67" t="n">
        <f aca="false" ca="false" dt2D="false" dtr="false" t="normal">+B85+1</f>
        <v>74</v>
      </c>
      <c r="C86" s="68" t="s">
        <v>122</v>
      </c>
      <c r="D86" s="67" t="s">
        <v>160</v>
      </c>
      <c r="E86" s="98" t="n">
        <v>2570365.53</v>
      </c>
      <c r="F86" s="98" t="n"/>
      <c r="G86" s="98" t="n"/>
      <c r="H86" s="98" t="n"/>
      <c r="I86" s="98" t="n"/>
      <c r="J86" s="98" t="n">
        <v>1735598.19</v>
      </c>
      <c r="K86" s="99" t="n"/>
      <c r="L86" s="99" t="n">
        <v>0</v>
      </c>
      <c r="M86" s="98" t="n"/>
      <c r="N86" s="98" t="n"/>
      <c r="O86" s="98" t="n"/>
      <c r="P86" s="98" t="n"/>
      <c r="Q86" s="98" t="n"/>
      <c r="R86" s="98" t="n">
        <v>771109.66</v>
      </c>
      <c r="S86" s="98" t="n">
        <v>25703.66</v>
      </c>
      <c r="T86" s="98" t="n">
        <v>37954.02</v>
      </c>
    </row>
    <row customHeight="true" ht="12.75" outlineLevel="0" r="87">
      <c r="A87" s="67" t="n">
        <f aca="false" ca="false" dt2D="false" dtr="false" t="normal">+A86+1</f>
        <v>75</v>
      </c>
      <c r="B87" s="67" t="n">
        <f aca="false" ca="false" dt2D="false" dtr="false" t="normal">+B86+1</f>
        <v>75</v>
      </c>
      <c r="C87" s="68" t="s">
        <v>122</v>
      </c>
      <c r="D87" s="67" t="s">
        <v>161</v>
      </c>
      <c r="E87" s="98" t="n">
        <v>2592913.1</v>
      </c>
      <c r="F87" s="98" t="n"/>
      <c r="G87" s="98" t="n"/>
      <c r="H87" s="98" t="n"/>
      <c r="I87" s="98" t="n"/>
      <c r="J87" s="98" t="n">
        <v>1750823.09</v>
      </c>
      <c r="K87" s="99" t="n"/>
      <c r="L87" s="99" t="n">
        <v>0</v>
      </c>
      <c r="M87" s="98" t="n"/>
      <c r="N87" s="98" t="n"/>
      <c r="O87" s="98" t="n"/>
      <c r="P87" s="98" t="n"/>
      <c r="Q87" s="98" t="n"/>
      <c r="R87" s="98" t="n">
        <v>777873.93</v>
      </c>
      <c r="S87" s="98" t="n">
        <v>25929.13</v>
      </c>
      <c r="T87" s="98" t="n">
        <v>38286.95</v>
      </c>
    </row>
    <row customHeight="true" ht="12.75" outlineLevel="0" r="88">
      <c r="A88" s="67" t="n">
        <f aca="false" ca="false" dt2D="false" dtr="false" t="normal">+A87+1</f>
        <v>76</v>
      </c>
      <c r="B88" s="67" t="n">
        <f aca="false" ca="false" dt2D="false" dtr="false" t="normal">+B87+1</f>
        <v>76</v>
      </c>
      <c r="C88" s="68" t="s">
        <v>122</v>
      </c>
      <c r="D88" s="67" t="s">
        <v>162</v>
      </c>
      <c r="E88" s="98" t="n">
        <v>2584137.03</v>
      </c>
      <c r="F88" s="98" t="n"/>
      <c r="G88" s="98" t="n">
        <v>2250664.49</v>
      </c>
      <c r="H88" s="98" t="n"/>
      <c r="I88" s="98" t="n"/>
      <c r="J88" s="98" t="n"/>
      <c r="K88" s="99" t="n"/>
      <c r="L88" s="99" t="n">
        <v>0</v>
      </c>
      <c r="M88" s="98" t="n"/>
      <c r="N88" s="98" t="n"/>
      <c r="O88" s="98" t="n"/>
      <c r="P88" s="98" t="n"/>
      <c r="Q88" s="98" t="n"/>
      <c r="R88" s="98" t="n">
        <v>258413.7</v>
      </c>
      <c r="S88" s="98" t="n">
        <v>25841.37</v>
      </c>
      <c r="T88" s="98" t="n">
        <v>49217.47</v>
      </c>
    </row>
    <row customHeight="true" ht="12.75" outlineLevel="0" r="89">
      <c r="A89" s="67" t="n">
        <f aca="false" ca="false" dt2D="false" dtr="false" t="normal">+A88+1</f>
        <v>77</v>
      </c>
      <c r="B89" s="67" t="n">
        <f aca="false" ca="false" dt2D="false" dtr="false" t="normal">+B88+1</f>
        <v>77</v>
      </c>
      <c r="C89" s="68" t="s">
        <v>122</v>
      </c>
      <c r="D89" s="67" t="s">
        <v>163</v>
      </c>
      <c r="E89" s="98" t="n">
        <v>32558304.08</v>
      </c>
      <c r="F89" s="98" t="n"/>
      <c r="G89" s="98" t="n"/>
      <c r="H89" s="98" t="n"/>
      <c r="I89" s="98" t="n"/>
      <c r="J89" s="98" t="n"/>
      <c r="K89" s="99" t="n"/>
      <c r="L89" s="99" t="n">
        <v>0</v>
      </c>
      <c r="M89" s="98" t="n"/>
      <c r="N89" s="98" t="n"/>
      <c r="O89" s="98" t="n"/>
      <c r="P89" s="98" t="n">
        <v>28356785.17</v>
      </c>
      <c r="Q89" s="98" t="n"/>
      <c r="R89" s="98" t="n">
        <v>3255830.41</v>
      </c>
      <c r="S89" s="98" t="n">
        <v>325583.04</v>
      </c>
      <c r="T89" s="98" t="n">
        <v>620105.46</v>
      </c>
    </row>
    <row customHeight="true" ht="12.75" outlineLevel="0" r="90">
      <c r="A90" s="67" t="n">
        <f aca="false" ca="false" dt2D="false" dtr="false" t="normal">+A89+1</f>
        <v>78</v>
      </c>
      <c r="B90" s="67" t="n">
        <f aca="false" ca="false" dt2D="false" dtr="false" t="normal">+B89+1</f>
        <v>78</v>
      </c>
      <c r="C90" s="68" t="s">
        <v>122</v>
      </c>
      <c r="D90" s="67" t="s">
        <v>164</v>
      </c>
      <c r="E90" s="98" t="n">
        <v>2637108.8</v>
      </c>
      <c r="F90" s="98" t="n"/>
      <c r="G90" s="98" t="n"/>
      <c r="H90" s="98" t="n"/>
      <c r="I90" s="98" t="n"/>
      <c r="J90" s="98" t="n">
        <v>1780665.52</v>
      </c>
      <c r="K90" s="99" t="n"/>
      <c r="L90" s="99" t="n">
        <v>0</v>
      </c>
      <c r="M90" s="98" t="n"/>
      <c r="N90" s="98" t="n"/>
      <c r="O90" s="98" t="n"/>
      <c r="P90" s="98" t="n"/>
      <c r="Q90" s="98" t="n"/>
      <c r="R90" s="98" t="n">
        <v>791132.64</v>
      </c>
      <c r="S90" s="98" t="n">
        <v>26371.09</v>
      </c>
      <c r="T90" s="98" t="n">
        <v>38939.55</v>
      </c>
    </row>
    <row customHeight="true" ht="12.75" outlineLevel="0" r="91">
      <c r="A91" s="67" t="n">
        <f aca="false" ca="false" dt2D="false" dtr="false" t="normal">+A90+1</f>
        <v>79</v>
      </c>
      <c r="B91" s="67" t="n">
        <f aca="false" ca="false" dt2D="false" dtr="false" t="normal">+B90+1</f>
        <v>79</v>
      </c>
      <c r="C91" s="68" t="s">
        <v>122</v>
      </c>
      <c r="D91" s="67" t="s">
        <v>165</v>
      </c>
      <c r="E91" s="98" t="n">
        <v>3708898.97</v>
      </c>
      <c r="F91" s="98" t="n"/>
      <c r="G91" s="98" t="n"/>
      <c r="H91" s="98" t="n"/>
      <c r="I91" s="98" t="n"/>
      <c r="J91" s="98" t="n">
        <v>2504374.69</v>
      </c>
      <c r="K91" s="99" t="n"/>
      <c r="L91" s="99" t="n">
        <v>0</v>
      </c>
      <c r="M91" s="98" t="n"/>
      <c r="N91" s="98" t="n"/>
      <c r="O91" s="98" t="n"/>
      <c r="P91" s="98" t="n"/>
      <c r="Q91" s="98" t="n"/>
      <c r="R91" s="98" t="n">
        <v>1112669.69</v>
      </c>
      <c r="S91" s="98" t="n">
        <v>37088.99</v>
      </c>
      <c r="T91" s="98" t="n">
        <v>54765.6</v>
      </c>
    </row>
    <row customHeight="true" ht="12.75" outlineLevel="0" r="92">
      <c r="A92" s="67" t="n">
        <f aca="false" ca="false" dt2D="false" dtr="false" t="normal">+A91+1</f>
        <v>80</v>
      </c>
      <c r="B92" s="67" t="n">
        <f aca="false" ca="false" dt2D="false" dtr="false" t="normal">+B91+1</f>
        <v>80</v>
      </c>
      <c r="C92" s="68" t="s">
        <v>122</v>
      </c>
      <c r="D92" s="67" t="s">
        <v>166</v>
      </c>
      <c r="E92" s="98" t="n">
        <v>3735044.61</v>
      </c>
      <c r="F92" s="98" t="n"/>
      <c r="G92" s="98" t="n"/>
      <c r="H92" s="98" t="n"/>
      <c r="I92" s="98" t="n"/>
      <c r="J92" s="98" t="n">
        <v>2522029.11</v>
      </c>
      <c r="K92" s="99" t="n"/>
      <c r="L92" s="99" t="n">
        <v>0</v>
      </c>
      <c r="M92" s="98" t="n"/>
      <c r="N92" s="98" t="n"/>
      <c r="O92" s="98" t="n"/>
      <c r="P92" s="98" t="n"/>
      <c r="Q92" s="98" t="n"/>
      <c r="R92" s="98" t="n">
        <v>1120513.38</v>
      </c>
      <c r="S92" s="98" t="n">
        <v>37350.45</v>
      </c>
      <c r="T92" s="98" t="n">
        <v>55151.67</v>
      </c>
    </row>
    <row customHeight="true" ht="12.75" outlineLevel="0" r="93">
      <c r="A93" s="67" t="n">
        <f aca="false" ca="false" dt2D="false" dtr="false" t="normal">+A92+1</f>
        <v>81</v>
      </c>
      <c r="B93" s="67" t="n">
        <f aca="false" ca="false" dt2D="false" dtr="false" t="normal">+B92+1</f>
        <v>81</v>
      </c>
      <c r="C93" s="68" t="s">
        <v>122</v>
      </c>
      <c r="D93" s="67" t="s">
        <v>167</v>
      </c>
      <c r="E93" s="98" t="n">
        <v>2434720.17</v>
      </c>
      <c r="F93" s="98" t="n"/>
      <c r="G93" s="98" t="n"/>
      <c r="H93" s="98" t="n"/>
      <c r="I93" s="98" t="n"/>
      <c r="J93" s="98" t="n">
        <v>1644005.84</v>
      </c>
      <c r="K93" s="99" t="n"/>
      <c r="L93" s="99" t="n">
        <v>0</v>
      </c>
      <c r="M93" s="98" t="n"/>
      <c r="N93" s="98" t="n"/>
      <c r="O93" s="98" t="n"/>
      <c r="P93" s="98" t="n"/>
      <c r="Q93" s="98" t="n"/>
      <c r="R93" s="98" t="n">
        <v>730416.05</v>
      </c>
      <c r="S93" s="98" t="n">
        <v>24347.2</v>
      </c>
      <c r="T93" s="98" t="n">
        <v>35951.08</v>
      </c>
    </row>
    <row customHeight="true" ht="12.75" outlineLevel="0" r="94">
      <c r="A94" s="67" t="n">
        <f aca="false" ca="false" dt2D="false" dtr="false" t="normal">+A93+1</f>
        <v>82</v>
      </c>
      <c r="B94" s="67" t="n">
        <f aca="false" ca="false" dt2D="false" dtr="false" t="normal">+B93+1</f>
        <v>82</v>
      </c>
      <c r="C94" s="68" t="s">
        <v>122</v>
      </c>
      <c r="D94" s="67" t="s">
        <v>168</v>
      </c>
      <c r="E94" s="98" t="n">
        <v>8283513.55</v>
      </c>
      <c r="F94" s="98" t="n"/>
      <c r="G94" s="98" t="n"/>
      <c r="H94" s="98" t="n"/>
      <c r="I94" s="98" t="n"/>
      <c r="J94" s="98" t="n"/>
      <c r="K94" s="99" t="n">
        <v>4012463.55</v>
      </c>
      <c r="L94" s="99" t="n">
        <v>0</v>
      </c>
      <c r="M94" s="98" t="n">
        <v>4012463.55</v>
      </c>
      <c r="N94" s="98" t="n"/>
      <c r="O94" s="98" t="n"/>
      <c r="P94" s="98" t="n"/>
      <c r="Q94" s="98" t="n"/>
      <c r="R94" s="98" t="n">
        <v>128131.5</v>
      </c>
      <c r="S94" s="98" t="n">
        <v>42710.5</v>
      </c>
      <c r="T94" s="98" t="n">
        <v>87744.45</v>
      </c>
    </row>
    <row customHeight="true" ht="12.75" outlineLevel="0" r="95">
      <c r="A95" s="67" t="n">
        <f aca="false" ca="false" dt2D="false" dtr="false" t="normal">+A94+1</f>
        <v>83</v>
      </c>
      <c r="B95" s="67" t="n">
        <f aca="false" ca="false" dt2D="false" dtr="false" t="normal">+B94+1</f>
        <v>83</v>
      </c>
      <c r="C95" s="68" t="s">
        <v>122</v>
      </c>
      <c r="D95" s="67" t="s">
        <v>169</v>
      </c>
      <c r="E95" s="98" t="n">
        <v>1197780.86</v>
      </c>
      <c r="F95" s="98" t="n"/>
      <c r="G95" s="98" t="n"/>
      <c r="H95" s="98" t="n"/>
      <c r="I95" s="98" t="n"/>
      <c r="J95" s="98" t="n">
        <v>808782.36</v>
      </c>
      <c r="K95" s="99" t="n"/>
      <c r="L95" s="99" t="n">
        <v>0</v>
      </c>
      <c r="M95" s="98" t="n"/>
      <c r="N95" s="98" t="n"/>
      <c r="O95" s="98" t="n"/>
      <c r="P95" s="98" t="n"/>
      <c r="Q95" s="98" t="n"/>
      <c r="R95" s="98" t="n">
        <v>359334.26</v>
      </c>
      <c r="S95" s="98" t="n">
        <v>11977.81</v>
      </c>
      <c r="T95" s="98" t="n">
        <v>17686.43</v>
      </c>
    </row>
    <row customHeight="true" ht="12.75" outlineLevel="0" r="96">
      <c r="A96" s="67" t="n">
        <f aca="false" ca="false" dt2D="false" dtr="false" t="normal">+A95+1</f>
        <v>84</v>
      </c>
      <c r="B96" s="67" t="n">
        <f aca="false" ca="false" dt2D="false" dtr="false" t="normal">+B95+1</f>
        <v>84</v>
      </c>
      <c r="C96" s="68" t="s">
        <v>122</v>
      </c>
      <c r="D96" s="67" t="s">
        <v>170</v>
      </c>
      <c r="E96" s="98" t="n">
        <v>1880265.29</v>
      </c>
      <c r="F96" s="98" t="n"/>
      <c r="G96" s="98" t="n"/>
      <c r="H96" s="98" t="n"/>
      <c r="I96" s="98" t="n"/>
      <c r="J96" s="98" t="n">
        <v>1269619.05</v>
      </c>
      <c r="K96" s="99" t="n"/>
      <c r="L96" s="99" t="n">
        <v>0</v>
      </c>
      <c r="M96" s="98" t="n"/>
      <c r="N96" s="98" t="n"/>
      <c r="O96" s="98" t="n"/>
      <c r="P96" s="98" t="n"/>
      <c r="Q96" s="98" t="n"/>
      <c r="R96" s="98" t="n">
        <v>564079.59</v>
      </c>
      <c r="S96" s="98" t="n">
        <v>18802.65</v>
      </c>
      <c r="T96" s="98" t="n">
        <v>27764</v>
      </c>
    </row>
    <row customHeight="true" ht="12.75" outlineLevel="0" r="97">
      <c r="A97" s="67" t="n">
        <f aca="false" ca="false" dt2D="false" dtr="false" t="normal">+A96+1</f>
        <v>85</v>
      </c>
      <c r="B97" s="67" t="n">
        <f aca="false" ca="false" dt2D="false" dtr="false" t="normal">+B96+1</f>
        <v>85</v>
      </c>
      <c r="C97" s="68" t="s">
        <v>122</v>
      </c>
      <c r="D97" s="67" t="s">
        <v>172</v>
      </c>
      <c r="E97" s="98" t="n">
        <v>1582769</v>
      </c>
      <c r="F97" s="98" t="n"/>
      <c r="G97" s="98" t="n"/>
      <c r="H97" s="98" t="n"/>
      <c r="I97" s="98" t="n"/>
      <c r="J97" s="98" t="n">
        <v>1068739.44</v>
      </c>
      <c r="K97" s="99" t="n"/>
      <c r="L97" s="99" t="n">
        <v>0</v>
      </c>
      <c r="M97" s="98" t="n"/>
      <c r="N97" s="98" t="n"/>
      <c r="O97" s="98" t="n"/>
      <c r="P97" s="98" t="n"/>
      <c r="Q97" s="98" t="n"/>
      <c r="R97" s="98" t="n">
        <v>474830.7</v>
      </c>
      <c r="S97" s="98" t="n">
        <v>15827.69</v>
      </c>
      <c r="T97" s="98" t="n">
        <v>23371.17</v>
      </c>
    </row>
    <row customHeight="true" ht="12.75" outlineLevel="0" r="98">
      <c r="A98" s="67" t="n">
        <f aca="false" ca="false" dt2D="false" dtr="false" t="normal">+A97+1</f>
        <v>86</v>
      </c>
      <c r="B98" s="67" t="n">
        <f aca="false" ca="false" dt2D="false" dtr="false" t="normal">+B97+1</f>
        <v>86</v>
      </c>
      <c r="C98" s="68" t="s">
        <v>122</v>
      </c>
      <c r="D98" s="67" t="s">
        <v>173</v>
      </c>
      <c r="E98" s="98" t="n">
        <v>3741101.26</v>
      </c>
      <c r="F98" s="98" t="n"/>
      <c r="G98" s="98" t="n"/>
      <c r="H98" s="98" t="n"/>
      <c r="I98" s="98" t="n"/>
      <c r="J98" s="98" t="n">
        <v>2526118.77</v>
      </c>
      <c r="K98" s="99" t="n"/>
      <c r="L98" s="99" t="n">
        <v>0</v>
      </c>
      <c r="M98" s="98" t="n"/>
      <c r="N98" s="98" t="n"/>
      <c r="O98" s="98" t="n"/>
      <c r="P98" s="98" t="n"/>
      <c r="Q98" s="98" t="n"/>
      <c r="R98" s="98" t="n">
        <v>1122330.38</v>
      </c>
      <c r="S98" s="98" t="n">
        <v>37411.01</v>
      </c>
      <c r="T98" s="98" t="n">
        <v>55241.1</v>
      </c>
    </row>
    <row customHeight="true" ht="12.75" outlineLevel="0" r="99">
      <c r="A99" s="67" t="n">
        <f aca="false" ca="false" dt2D="false" dtr="false" t="normal">+A98+1</f>
        <v>87</v>
      </c>
      <c r="B99" s="67" t="n">
        <f aca="false" ca="false" dt2D="false" dtr="false" t="normal">+B98+1</f>
        <v>87</v>
      </c>
      <c r="C99" s="68" t="s">
        <v>122</v>
      </c>
      <c r="D99" s="67" t="s">
        <v>174</v>
      </c>
      <c r="E99" s="98" t="n">
        <v>9691568.41</v>
      </c>
      <c r="F99" s="98" t="n"/>
      <c r="G99" s="98" t="n">
        <v>5801882.59</v>
      </c>
      <c r="H99" s="98" t="n"/>
      <c r="I99" s="98" t="n"/>
      <c r="J99" s="98" t="n">
        <v>2045987.76</v>
      </c>
      <c r="K99" s="99" t="n"/>
      <c r="L99" s="99" t="n">
        <v>0</v>
      </c>
      <c r="M99" s="98" t="n"/>
      <c r="N99" s="98" t="n"/>
      <c r="O99" s="98" t="n"/>
      <c r="P99" s="98" t="n"/>
      <c r="Q99" s="98" t="n"/>
      <c r="R99" s="98" t="n">
        <v>1575165.35</v>
      </c>
      <c r="S99" s="98" t="n">
        <v>96915.68</v>
      </c>
      <c r="T99" s="98" t="n">
        <v>171617.03</v>
      </c>
    </row>
    <row customHeight="true" ht="12.75" outlineLevel="0" r="100">
      <c r="A100" s="67" t="n">
        <f aca="false" ca="false" dt2D="false" dtr="false" t="normal">+A99+1</f>
        <v>88</v>
      </c>
      <c r="B100" s="67" t="n">
        <f aca="false" ca="false" dt2D="false" dtr="false" t="normal">+B99+1</f>
        <v>88</v>
      </c>
      <c r="C100" s="68" t="s">
        <v>122</v>
      </c>
      <c r="D100" s="67" t="s">
        <v>175</v>
      </c>
      <c r="E100" s="98" t="n">
        <v>1589095.52</v>
      </c>
      <c r="F100" s="98" t="n"/>
      <c r="G100" s="98" t="n"/>
      <c r="H100" s="98" t="n"/>
      <c r="I100" s="98" t="n"/>
      <c r="J100" s="98" t="n">
        <v>1073011.32</v>
      </c>
      <c r="K100" s="99" t="n"/>
      <c r="L100" s="99" t="n">
        <v>0</v>
      </c>
      <c r="M100" s="98" t="n"/>
      <c r="N100" s="98" t="n"/>
      <c r="O100" s="98" t="n"/>
      <c r="P100" s="98" t="n"/>
      <c r="Q100" s="98" t="n"/>
      <c r="R100" s="98" t="n">
        <v>476728.66</v>
      </c>
      <c r="S100" s="98" t="n">
        <v>15890.96</v>
      </c>
      <c r="T100" s="98" t="n">
        <v>23464.58</v>
      </c>
    </row>
    <row customHeight="true" ht="12.75" outlineLevel="0" r="101">
      <c r="A101" s="67" t="n">
        <f aca="false" ca="false" dt2D="false" dtr="false" t="normal">+A100+1</f>
        <v>89</v>
      </c>
      <c r="B101" s="67" t="n">
        <f aca="false" ca="false" dt2D="false" dtr="false" t="normal">+B100+1</f>
        <v>89</v>
      </c>
      <c r="C101" s="68" t="s">
        <v>122</v>
      </c>
      <c r="D101" s="67" t="s">
        <v>176</v>
      </c>
      <c r="E101" s="98" t="n">
        <v>965906.26</v>
      </c>
      <c r="F101" s="98" t="n"/>
      <c r="G101" s="98" t="n"/>
      <c r="H101" s="98" t="n"/>
      <c r="I101" s="98" t="n"/>
      <c r="J101" s="98" t="n">
        <v>652212.75</v>
      </c>
      <c r="K101" s="99" t="n"/>
      <c r="L101" s="99" t="n">
        <v>0</v>
      </c>
      <c r="M101" s="98" t="n"/>
      <c r="N101" s="98" t="n"/>
      <c r="O101" s="98" t="n"/>
      <c r="P101" s="98" t="n"/>
      <c r="Q101" s="98" t="n"/>
      <c r="R101" s="98" t="n">
        <v>289771.88</v>
      </c>
      <c r="S101" s="98" t="n">
        <v>9659.06</v>
      </c>
      <c r="T101" s="98" t="n">
        <v>14262.57</v>
      </c>
    </row>
    <row customHeight="true" ht="12.75" outlineLevel="0" r="102">
      <c r="A102" s="67" t="n">
        <f aca="false" ca="false" dt2D="false" dtr="false" t="normal">+A101+1</f>
        <v>90</v>
      </c>
      <c r="B102" s="67" t="n">
        <f aca="false" ca="false" dt2D="false" dtr="false" t="normal">+B101+1</f>
        <v>90</v>
      </c>
      <c r="C102" s="68" t="s">
        <v>122</v>
      </c>
      <c r="D102" s="67" t="s">
        <v>177</v>
      </c>
      <c r="E102" s="98" t="n">
        <v>73128154.32</v>
      </c>
      <c r="F102" s="98" t="n">
        <v>12336576.11</v>
      </c>
      <c r="G102" s="98" t="n">
        <v>4988871.53</v>
      </c>
      <c r="H102" s="98" t="n">
        <v>5273588.78</v>
      </c>
      <c r="I102" s="98" t="n">
        <v>4021125.96</v>
      </c>
      <c r="J102" s="98" t="n">
        <v>1759285.87</v>
      </c>
      <c r="K102" s="99" t="n"/>
      <c r="L102" s="99" t="n">
        <v>0</v>
      </c>
      <c r="M102" s="98" t="n"/>
      <c r="N102" s="98" t="n">
        <v>22553101.44</v>
      </c>
      <c r="O102" s="98" t="n"/>
      <c r="P102" s="98" t="n"/>
      <c r="Q102" s="98" t="n">
        <v>12630222.62</v>
      </c>
      <c r="R102" s="98" t="n">
        <v>7444111.38</v>
      </c>
      <c r="S102" s="98" t="n">
        <v>731281.54</v>
      </c>
      <c r="T102" s="98" t="n">
        <v>1389989.09</v>
      </c>
    </row>
    <row customHeight="true" ht="12.75" outlineLevel="0" r="103">
      <c r="A103" s="67" t="n">
        <f aca="false" ca="false" dt2D="false" dtr="false" t="normal">+A102+1</f>
        <v>91</v>
      </c>
      <c r="B103" s="67" t="n">
        <f aca="false" ca="false" dt2D="false" dtr="false" t="normal">+B102+1</f>
        <v>91</v>
      </c>
      <c r="C103" s="68" t="s">
        <v>122</v>
      </c>
      <c r="D103" s="67" t="s">
        <v>178</v>
      </c>
      <c r="E103" s="98" t="n">
        <v>3783797.77</v>
      </c>
      <c r="F103" s="98" t="n"/>
      <c r="G103" s="98" t="n"/>
      <c r="H103" s="98" t="n"/>
      <c r="I103" s="98" t="n"/>
      <c r="J103" s="98" t="n">
        <v>2554948.9</v>
      </c>
      <c r="K103" s="99" t="n"/>
      <c r="L103" s="99" t="n">
        <v>0</v>
      </c>
      <c r="M103" s="98" t="n"/>
      <c r="N103" s="98" t="n"/>
      <c r="O103" s="98" t="n"/>
      <c r="P103" s="98" t="n"/>
      <c r="Q103" s="98" t="n"/>
      <c r="R103" s="98" t="n">
        <v>1135139.33</v>
      </c>
      <c r="S103" s="98" t="n">
        <v>37837.98</v>
      </c>
      <c r="T103" s="98" t="n">
        <v>55871.56</v>
      </c>
    </row>
    <row customHeight="true" ht="12.75" outlineLevel="0" r="104">
      <c r="A104" s="67" t="n">
        <f aca="false" ca="false" dt2D="false" dtr="false" t="normal">+A103+1</f>
        <v>92</v>
      </c>
      <c r="B104" s="67" t="n">
        <f aca="false" ca="false" dt2D="false" dtr="false" t="normal">+B103+1</f>
        <v>92</v>
      </c>
      <c r="C104" s="68" t="s">
        <v>122</v>
      </c>
      <c r="D104" s="67" t="s">
        <v>179</v>
      </c>
      <c r="E104" s="98" t="n">
        <v>2587096.3</v>
      </c>
      <c r="F104" s="98" t="n"/>
      <c r="G104" s="98" t="n"/>
      <c r="H104" s="98" t="n"/>
      <c r="I104" s="98" t="n"/>
      <c r="J104" s="98" t="n">
        <v>1746895.39</v>
      </c>
      <c r="K104" s="99" t="n"/>
      <c r="L104" s="99" t="n">
        <v>0</v>
      </c>
      <c r="M104" s="98" t="n"/>
      <c r="N104" s="98" t="n"/>
      <c r="O104" s="98" t="n"/>
      <c r="P104" s="98" t="n"/>
      <c r="Q104" s="98" t="n"/>
      <c r="R104" s="98" t="n">
        <v>776128.89</v>
      </c>
      <c r="S104" s="98" t="n">
        <v>25870.96</v>
      </c>
      <c r="T104" s="98" t="n">
        <v>38201.06</v>
      </c>
    </row>
    <row customHeight="true" ht="12.75" outlineLevel="0" r="105">
      <c r="A105" s="67" t="n">
        <f aca="false" ca="false" dt2D="false" dtr="false" t="normal">+A104+1</f>
        <v>93</v>
      </c>
      <c r="B105" s="67" t="n">
        <f aca="false" ca="false" dt2D="false" dtr="false" t="normal">+B104+1</f>
        <v>93</v>
      </c>
      <c r="C105" s="68" t="s">
        <v>122</v>
      </c>
      <c r="D105" s="67" t="s">
        <v>180</v>
      </c>
      <c r="E105" s="98" t="n">
        <v>2575102.91</v>
      </c>
      <c r="F105" s="98" t="n"/>
      <c r="G105" s="98" t="n"/>
      <c r="H105" s="98" t="n"/>
      <c r="I105" s="98" t="n"/>
      <c r="J105" s="98" t="n">
        <v>1738797.04</v>
      </c>
      <c r="K105" s="99" t="n"/>
      <c r="L105" s="99" t="n">
        <v>0</v>
      </c>
      <c r="M105" s="98" t="n"/>
      <c r="N105" s="98" t="n"/>
      <c r="O105" s="98" t="n"/>
      <c r="P105" s="98" t="n"/>
      <c r="Q105" s="98" t="n"/>
      <c r="R105" s="98" t="n">
        <v>772530.87</v>
      </c>
      <c r="S105" s="98" t="n">
        <v>25751.03</v>
      </c>
      <c r="T105" s="98" t="n">
        <v>38023.97</v>
      </c>
    </row>
    <row customHeight="true" ht="12.75" outlineLevel="0" r="106">
      <c r="A106" s="67" t="n">
        <f aca="false" ca="false" dt2D="false" dtr="false" t="normal">+A105+1</f>
        <v>94</v>
      </c>
      <c r="B106" s="67" t="n">
        <f aca="false" ca="false" dt2D="false" dtr="false" t="normal">+B105+1</f>
        <v>94</v>
      </c>
      <c r="C106" s="68" t="s">
        <v>122</v>
      </c>
      <c r="D106" s="67" t="s">
        <v>181</v>
      </c>
      <c r="E106" s="98" t="n">
        <v>2589075.22</v>
      </c>
      <c r="F106" s="98" t="n"/>
      <c r="G106" s="98" t="n"/>
      <c r="H106" s="98" t="n"/>
      <c r="I106" s="98" t="n"/>
      <c r="J106" s="98" t="n">
        <v>1748231.62</v>
      </c>
      <c r="K106" s="99" t="n"/>
      <c r="L106" s="99" t="n">
        <v>0</v>
      </c>
      <c r="M106" s="98" t="n"/>
      <c r="N106" s="98" t="n"/>
      <c r="O106" s="98" t="n"/>
      <c r="P106" s="98" t="n"/>
      <c r="Q106" s="98" t="n"/>
      <c r="R106" s="98" t="n">
        <v>776722.57</v>
      </c>
      <c r="S106" s="98" t="n">
        <v>25890.75</v>
      </c>
      <c r="T106" s="98" t="n">
        <v>38230.28</v>
      </c>
    </row>
    <row customHeight="true" ht="12.75" outlineLevel="0" r="107">
      <c r="A107" s="67" t="n">
        <f aca="false" ca="false" dt2D="false" dtr="false" t="normal">+A106+1</f>
        <v>95</v>
      </c>
      <c r="B107" s="67" t="n">
        <f aca="false" ca="false" dt2D="false" dtr="false" t="normal">+B106+1</f>
        <v>95</v>
      </c>
      <c r="C107" s="68" t="s">
        <v>122</v>
      </c>
      <c r="D107" s="67" t="s">
        <v>182</v>
      </c>
      <c r="E107" s="98" t="n">
        <v>1504452.1</v>
      </c>
      <c r="F107" s="98" t="n"/>
      <c r="G107" s="98" t="n"/>
      <c r="H107" s="98" t="n"/>
      <c r="I107" s="98" t="n"/>
      <c r="J107" s="98" t="n">
        <v>1015857.21</v>
      </c>
      <c r="K107" s="99" t="n"/>
      <c r="L107" s="99" t="n">
        <v>0</v>
      </c>
      <c r="M107" s="98" t="n"/>
      <c r="N107" s="98" t="n"/>
      <c r="O107" s="98" t="n"/>
      <c r="P107" s="98" t="n"/>
      <c r="Q107" s="98" t="n"/>
      <c r="R107" s="98" t="n">
        <v>451335.63</v>
      </c>
      <c r="S107" s="98" t="n">
        <v>15044.52</v>
      </c>
      <c r="T107" s="98" t="n">
        <v>22214.74</v>
      </c>
    </row>
    <row customHeight="true" ht="12.75" outlineLevel="0" r="108">
      <c r="A108" s="67" t="n">
        <f aca="false" ca="false" dt2D="false" dtr="false" t="normal">+A107+1</f>
        <v>96</v>
      </c>
      <c r="B108" s="67" t="n">
        <f aca="false" ca="false" dt2D="false" dtr="false" t="normal">+B107+1</f>
        <v>96</v>
      </c>
      <c r="C108" s="68" t="s">
        <v>122</v>
      </c>
      <c r="D108" s="67" t="s">
        <v>183</v>
      </c>
      <c r="E108" s="98" t="n">
        <v>2217939.45</v>
      </c>
      <c r="F108" s="98" t="n"/>
      <c r="G108" s="98" t="n"/>
      <c r="H108" s="98" t="n"/>
      <c r="I108" s="98" t="n"/>
      <c r="J108" s="98" t="n">
        <v>1497628.13</v>
      </c>
      <c r="K108" s="99" t="n"/>
      <c r="L108" s="99" t="n">
        <v>0</v>
      </c>
      <c r="M108" s="98" t="n"/>
      <c r="N108" s="98" t="n"/>
      <c r="O108" s="98" t="n"/>
      <c r="P108" s="98" t="n"/>
      <c r="Q108" s="98" t="n"/>
      <c r="R108" s="98" t="n">
        <v>665381.84</v>
      </c>
      <c r="S108" s="98" t="n">
        <v>22179.39</v>
      </c>
      <c r="T108" s="98" t="n">
        <v>32750.09</v>
      </c>
    </row>
    <row customHeight="true" ht="12.75" outlineLevel="0" r="109">
      <c r="A109" s="67" t="n">
        <f aca="false" ca="false" dt2D="false" dtr="false" t="normal">+A108+1</f>
        <v>97</v>
      </c>
      <c r="B109" s="67" t="n">
        <f aca="false" ca="false" dt2D="false" dtr="false" t="normal">+B108+1</f>
        <v>97</v>
      </c>
      <c r="C109" s="68" t="s">
        <v>122</v>
      </c>
      <c r="D109" s="67" t="s">
        <v>184</v>
      </c>
      <c r="E109" s="98" t="n">
        <v>23220696.7</v>
      </c>
      <c r="F109" s="98" t="n"/>
      <c r="G109" s="98" t="n"/>
      <c r="H109" s="98" t="n"/>
      <c r="I109" s="98" t="n"/>
      <c r="J109" s="98" t="n">
        <v>1108988.25</v>
      </c>
      <c r="K109" s="99" t="n"/>
      <c r="L109" s="99" t="n">
        <v>0</v>
      </c>
      <c r="M109" s="98" t="n"/>
      <c r="N109" s="98" t="n"/>
      <c r="O109" s="98" t="n"/>
      <c r="P109" s="98" t="n">
        <v>18793724.55</v>
      </c>
      <c r="Q109" s="98" t="n"/>
      <c r="R109" s="98" t="n">
        <v>2650544.91</v>
      </c>
      <c r="S109" s="98" t="n">
        <v>232206.97</v>
      </c>
      <c r="T109" s="98" t="n">
        <v>435232.02</v>
      </c>
    </row>
    <row customHeight="true" ht="12.75" outlineLevel="0" r="110">
      <c r="A110" s="67" t="n">
        <f aca="false" ca="false" dt2D="false" dtr="false" t="normal">+A109+1</f>
        <v>98</v>
      </c>
      <c r="B110" s="67" t="n">
        <f aca="false" ca="false" dt2D="false" dtr="false" t="normal">+B109+1</f>
        <v>98</v>
      </c>
      <c r="C110" s="68" t="s">
        <v>122</v>
      </c>
      <c r="D110" s="67" t="s">
        <v>185</v>
      </c>
      <c r="E110" s="98" t="n">
        <v>9252804</v>
      </c>
      <c r="F110" s="98" t="n"/>
      <c r="G110" s="98" t="n"/>
      <c r="H110" s="98" t="n"/>
      <c r="I110" s="98" t="n"/>
      <c r="J110" s="98" t="n"/>
      <c r="K110" s="99" t="n"/>
      <c r="L110" s="99" t="n">
        <v>0</v>
      </c>
      <c r="M110" s="98" t="n"/>
      <c r="N110" s="98" t="n"/>
      <c r="O110" s="98" t="n"/>
      <c r="P110" s="98" t="n">
        <v>8058766.66</v>
      </c>
      <c r="Q110" s="98" t="n"/>
      <c r="R110" s="98" t="n">
        <v>925280.4</v>
      </c>
      <c r="S110" s="98" t="n">
        <v>92528.04</v>
      </c>
      <c r="T110" s="98" t="n">
        <v>176228.9</v>
      </c>
    </row>
    <row customHeight="true" ht="12.75" outlineLevel="0" r="111">
      <c r="A111" s="67" t="n">
        <f aca="false" ca="false" dt2D="false" dtr="false" t="normal">+A110+1</f>
        <v>99</v>
      </c>
      <c r="B111" s="67" t="n">
        <f aca="false" ca="false" dt2D="false" dtr="false" t="normal">+B110+1</f>
        <v>99</v>
      </c>
      <c r="C111" s="68" t="s">
        <v>122</v>
      </c>
      <c r="D111" s="67" t="s">
        <v>187</v>
      </c>
      <c r="E111" s="98" t="n">
        <v>24850540.65</v>
      </c>
      <c r="F111" s="98" t="n"/>
      <c r="G111" s="98" t="n"/>
      <c r="H111" s="98" t="n"/>
      <c r="I111" s="98" t="n"/>
      <c r="J111" s="98" t="n"/>
      <c r="K111" s="99" t="n">
        <v>12037390.65</v>
      </c>
      <c r="L111" s="99" t="n">
        <v>0</v>
      </c>
      <c r="M111" s="98" t="n">
        <v>12037390.65</v>
      </c>
      <c r="N111" s="98" t="n"/>
      <c r="O111" s="98" t="n"/>
      <c r="P111" s="98" t="n"/>
      <c r="Q111" s="98" t="n"/>
      <c r="R111" s="98" t="n">
        <v>384394.5</v>
      </c>
      <c r="S111" s="98" t="n">
        <v>128131.5</v>
      </c>
      <c r="T111" s="98" t="n">
        <v>263233.35</v>
      </c>
    </row>
    <row customHeight="true" ht="12.75" outlineLevel="0" r="112">
      <c r="A112" s="67" t="n">
        <f aca="false" ca="false" dt2D="false" dtr="false" t="normal">+A111+1</f>
        <v>100</v>
      </c>
      <c r="B112" s="67" t="n">
        <f aca="false" ca="false" dt2D="false" dtr="false" t="normal">+B111+1</f>
        <v>100</v>
      </c>
      <c r="C112" s="68" t="s">
        <v>122</v>
      </c>
      <c r="D112" s="67" t="s">
        <v>188</v>
      </c>
      <c r="E112" s="98" t="n">
        <v>12131986.61</v>
      </c>
      <c r="F112" s="98" t="n"/>
      <c r="G112" s="98" t="n">
        <v>7262845.27</v>
      </c>
      <c r="H112" s="98" t="n"/>
      <c r="I112" s="98" t="n"/>
      <c r="J112" s="98" t="n">
        <v>2561184.63</v>
      </c>
      <c r="K112" s="99" t="n"/>
      <c r="L112" s="99" t="n">
        <v>0</v>
      </c>
      <c r="M112" s="98" t="n"/>
      <c r="N112" s="98" t="n"/>
      <c r="O112" s="98" t="n"/>
      <c r="P112" s="98" t="n"/>
      <c r="Q112" s="98" t="n"/>
      <c r="R112" s="98" t="n">
        <v>1971805.2</v>
      </c>
      <c r="S112" s="98" t="n">
        <v>121319.87</v>
      </c>
      <c r="T112" s="98" t="n">
        <v>214831.64</v>
      </c>
    </row>
    <row customHeight="true" ht="12.75" outlineLevel="0" r="113">
      <c r="A113" s="67" t="n">
        <f aca="false" ca="false" dt2D="false" dtr="false" t="normal">+A112+1</f>
        <v>101</v>
      </c>
      <c r="B113" s="67" t="n">
        <f aca="false" ca="false" dt2D="false" dtr="false" t="normal">+B112+1</f>
        <v>101</v>
      </c>
      <c r="C113" s="68" t="s">
        <v>122</v>
      </c>
      <c r="D113" s="67" t="s">
        <v>189</v>
      </c>
      <c r="E113" s="98" t="n">
        <v>105614370.74</v>
      </c>
      <c r="F113" s="98" t="n">
        <v>17816937.06</v>
      </c>
      <c r="G113" s="98" t="n">
        <v>7205111.79</v>
      </c>
      <c r="H113" s="98" t="n">
        <v>7616310.93</v>
      </c>
      <c r="I113" s="98" t="n">
        <v>5807458.04</v>
      </c>
      <c r="J113" s="98" t="n">
        <v>2540825.38</v>
      </c>
      <c r="K113" s="99" t="n"/>
      <c r="L113" s="99" t="n">
        <v>0</v>
      </c>
      <c r="M113" s="98" t="n"/>
      <c r="N113" s="98" t="n">
        <v>32572018.79</v>
      </c>
      <c r="O113" s="98" t="n"/>
      <c r="P113" s="98" t="n"/>
      <c r="Q113" s="98" t="n">
        <v>18241032.15</v>
      </c>
      <c r="R113" s="98" t="n">
        <v>10751059.51</v>
      </c>
      <c r="S113" s="98" t="n">
        <v>1056143.71</v>
      </c>
      <c r="T113" s="98" t="n">
        <v>2007473.38</v>
      </c>
    </row>
    <row customHeight="true" ht="12.75" outlineLevel="0" r="114">
      <c r="A114" s="67" t="n">
        <f aca="false" ca="false" dt2D="false" dtr="false" t="normal">+A113+1</f>
        <v>102</v>
      </c>
      <c r="B114" s="67" t="n">
        <f aca="false" ca="false" dt2D="false" dtr="false" t="normal">+B113+1</f>
        <v>102</v>
      </c>
      <c r="C114" s="68" t="s">
        <v>122</v>
      </c>
      <c r="D114" s="67" t="s">
        <v>190</v>
      </c>
      <c r="E114" s="98" t="n">
        <v>104753960.34</v>
      </c>
      <c r="F114" s="98" t="n">
        <v>17671787.51</v>
      </c>
      <c r="G114" s="98" t="n">
        <v>7146413.78</v>
      </c>
      <c r="H114" s="98" t="n">
        <v>7554263</v>
      </c>
      <c r="I114" s="98" t="n">
        <v>5760146.33</v>
      </c>
      <c r="J114" s="98" t="n">
        <v>2520125.99</v>
      </c>
      <c r="K114" s="99" t="n"/>
      <c r="L114" s="99" t="n">
        <v>0</v>
      </c>
      <c r="M114" s="98" t="n"/>
      <c r="N114" s="98" t="n">
        <v>32306663.77</v>
      </c>
      <c r="O114" s="98" t="n"/>
      <c r="P114" s="98" t="n"/>
      <c r="Q114" s="98" t="n">
        <v>18092427.62</v>
      </c>
      <c r="R114" s="98" t="n">
        <v>10663473.67</v>
      </c>
      <c r="S114" s="98" t="n">
        <v>1047539.6</v>
      </c>
      <c r="T114" s="98" t="n">
        <v>1991119.07</v>
      </c>
    </row>
    <row customHeight="true" ht="12.75" outlineLevel="0" r="115">
      <c r="A115" s="67" t="n">
        <f aca="false" ca="false" dt2D="false" dtr="false" t="normal">+A114+1</f>
        <v>103</v>
      </c>
      <c r="B115" s="67" t="n">
        <f aca="false" ca="false" dt2D="false" dtr="false" t="normal">+B114+1</f>
        <v>103</v>
      </c>
      <c r="C115" s="68" t="s">
        <v>122</v>
      </c>
      <c r="D115" s="67" t="s">
        <v>191</v>
      </c>
      <c r="E115" s="98" t="n">
        <v>16567027.1</v>
      </c>
      <c r="F115" s="98" t="n"/>
      <c r="G115" s="98" t="n"/>
      <c r="H115" s="98" t="n"/>
      <c r="I115" s="98" t="n"/>
      <c r="J115" s="98" t="n"/>
      <c r="K115" s="99" t="n">
        <v>8024927.1</v>
      </c>
      <c r="L115" s="99" t="n">
        <v>0</v>
      </c>
      <c r="M115" s="98" t="n">
        <v>8024927.1</v>
      </c>
      <c r="N115" s="98" t="n"/>
      <c r="O115" s="98" t="n"/>
      <c r="P115" s="98" t="n"/>
      <c r="Q115" s="98" t="n"/>
      <c r="R115" s="98" t="n">
        <v>256263</v>
      </c>
      <c r="S115" s="98" t="n">
        <v>85421</v>
      </c>
      <c r="T115" s="98" t="n">
        <v>175488.9</v>
      </c>
    </row>
    <row customHeight="true" ht="12.75" outlineLevel="0" r="116">
      <c r="A116" s="67" t="n">
        <f aca="false" ca="false" dt2D="false" dtr="false" t="normal">+A115+1</f>
        <v>104</v>
      </c>
      <c r="B116" s="67" t="n">
        <f aca="false" ca="false" dt2D="false" dtr="false" t="normal">+B115+1</f>
        <v>104</v>
      </c>
      <c r="C116" s="68" t="s">
        <v>122</v>
      </c>
      <c r="D116" s="67" t="s">
        <v>193</v>
      </c>
      <c r="E116" s="98" t="n">
        <v>16567027.1</v>
      </c>
      <c r="F116" s="98" t="n"/>
      <c r="G116" s="98" t="n"/>
      <c r="H116" s="98" t="n"/>
      <c r="I116" s="98" t="n"/>
      <c r="J116" s="98" t="n"/>
      <c r="K116" s="99" t="n">
        <v>8024927.1</v>
      </c>
      <c r="L116" s="99" t="n">
        <v>0</v>
      </c>
      <c r="M116" s="98" t="n">
        <v>8024927.1</v>
      </c>
      <c r="N116" s="98" t="n"/>
      <c r="O116" s="98" t="n"/>
      <c r="P116" s="98" t="n"/>
      <c r="Q116" s="98" t="n"/>
      <c r="R116" s="98" t="n">
        <v>256263</v>
      </c>
      <c r="S116" s="98" t="n">
        <v>85421</v>
      </c>
      <c r="T116" s="98" t="n">
        <v>175488.9</v>
      </c>
    </row>
    <row customHeight="true" ht="12.75" outlineLevel="0" r="117">
      <c r="A117" s="67" t="n">
        <f aca="false" ca="false" dt2D="false" dtr="false" t="normal">+A116+1</f>
        <v>105</v>
      </c>
      <c r="B117" s="67" t="n">
        <f aca="false" ca="false" dt2D="false" dtr="false" t="normal">+B116+1</f>
        <v>105</v>
      </c>
      <c r="C117" s="68" t="s">
        <v>122</v>
      </c>
      <c r="D117" s="67" t="s">
        <v>194</v>
      </c>
      <c r="E117" s="98" t="n">
        <v>2454277.59</v>
      </c>
      <c r="F117" s="98" t="n"/>
      <c r="G117" s="98" t="n">
        <v>2137562.88</v>
      </c>
      <c r="H117" s="98" t="n"/>
      <c r="I117" s="98" t="n"/>
      <c r="J117" s="98" t="n"/>
      <c r="K117" s="99" t="n"/>
      <c r="L117" s="99" t="n">
        <v>0</v>
      </c>
      <c r="M117" s="98" t="n"/>
      <c r="N117" s="98" t="n"/>
      <c r="O117" s="98" t="n"/>
      <c r="P117" s="98" t="n"/>
      <c r="Q117" s="98" t="n"/>
      <c r="R117" s="98" t="n">
        <v>245427.76</v>
      </c>
      <c r="S117" s="98" t="n">
        <v>24542.78</v>
      </c>
      <c r="T117" s="98" t="n">
        <v>46744.17</v>
      </c>
    </row>
    <row customHeight="true" ht="12.75" outlineLevel="0" r="118">
      <c r="A118" s="67" t="n">
        <f aca="false" ca="false" dt2D="false" dtr="false" t="normal">+A117+1</f>
        <v>106</v>
      </c>
      <c r="B118" s="67" t="n">
        <f aca="false" ca="false" dt2D="false" dtr="false" t="normal">+B117+1</f>
        <v>106</v>
      </c>
      <c r="C118" s="68" t="s">
        <v>122</v>
      </c>
      <c r="D118" s="67" t="s">
        <v>195</v>
      </c>
      <c r="E118" s="98" t="n">
        <v>921637.24</v>
      </c>
      <c r="F118" s="98" t="n"/>
      <c r="G118" s="98" t="n"/>
      <c r="H118" s="98" t="n"/>
      <c r="I118" s="98" t="n"/>
      <c r="J118" s="98" t="n">
        <v>622320.8</v>
      </c>
      <c r="K118" s="99" t="n"/>
      <c r="L118" s="99" t="n">
        <v>0</v>
      </c>
      <c r="M118" s="98" t="n"/>
      <c r="N118" s="98" t="n"/>
      <c r="O118" s="98" t="n"/>
      <c r="P118" s="98" t="n"/>
      <c r="Q118" s="98" t="n"/>
      <c r="R118" s="98" t="n">
        <v>276491.17</v>
      </c>
      <c r="S118" s="98" t="n">
        <v>9216.37</v>
      </c>
      <c r="T118" s="98" t="n">
        <v>13608.9</v>
      </c>
    </row>
    <row customHeight="true" ht="12.75" outlineLevel="0" r="119">
      <c r="A119" s="67" t="n">
        <f aca="false" ca="false" dt2D="false" dtr="false" t="normal">+A118+1</f>
        <v>107</v>
      </c>
      <c r="B119" s="67" t="n">
        <f aca="false" ca="false" dt2D="false" dtr="false" t="normal">+B118+1</f>
        <v>107</v>
      </c>
      <c r="C119" s="68" t="s">
        <v>122</v>
      </c>
      <c r="D119" s="67" t="s">
        <v>196</v>
      </c>
      <c r="E119" s="98" t="n">
        <v>19063284.77</v>
      </c>
      <c r="F119" s="98" t="n">
        <v>14288939.8</v>
      </c>
      <c r="G119" s="98" t="n"/>
      <c r="H119" s="98" t="n"/>
      <c r="I119" s="98" t="n"/>
      <c r="J119" s="98" t="n">
        <v>2037707.19</v>
      </c>
      <c r="K119" s="99" t="n"/>
      <c r="L119" s="99" t="n">
        <v>0</v>
      </c>
      <c r="M119" s="98" t="n"/>
      <c r="N119" s="98" t="n"/>
      <c r="O119" s="98" t="n"/>
      <c r="P119" s="98" t="n"/>
      <c r="Q119" s="98" t="n"/>
      <c r="R119" s="98" t="n">
        <v>2188974.23</v>
      </c>
      <c r="S119" s="98" t="n">
        <v>190632.85</v>
      </c>
      <c r="T119" s="98" t="n">
        <v>357030.7</v>
      </c>
    </row>
    <row customHeight="true" ht="12.75" outlineLevel="0" r="120">
      <c r="A120" s="67" t="n">
        <f aca="false" ca="false" dt2D="false" dtr="false" t="normal">+A119+1</f>
        <v>108</v>
      </c>
      <c r="B120" s="67" t="n">
        <f aca="false" ca="false" dt2D="false" dtr="false" t="normal">+B119+1</f>
        <v>108</v>
      </c>
      <c r="C120" s="68" t="s">
        <v>122</v>
      </c>
      <c r="D120" s="67" t="s">
        <v>197</v>
      </c>
      <c r="E120" s="98" t="n">
        <v>3726829.12</v>
      </c>
      <c r="F120" s="98" t="n"/>
      <c r="G120" s="98" t="n"/>
      <c r="H120" s="98" t="n"/>
      <c r="I120" s="98" t="n"/>
      <c r="J120" s="98" t="n">
        <v>2516481.73</v>
      </c>
      <c r="K120" s="99" t="n"/>
      <c r="L120" s="99" t="n">
        <v>0</v>
      </c>
      <c r="M120" s="98" t="n"/>
      <c r="N120" s="98" t="n"/>
      <c r="O120" s="98" t="n"/>
      <c r="P120" s="98" t="n"/>
      <c r="Q120" s="98" t="n"/>
      <c r="R120" s="98" t="n">
        <v>1118048.74</v>
      </c>
      <c r="S120" s="98" t="n">
        <v>37268.29</v>
      </c>
      <c r="T120" s="98" t="n">
        <v>55030.36</v>
      </c>
    </row>
    <row customHeight="true" ht="12.75" outlineLevel="0" r="121">
      <c r="A121" s="67" t="n">
        <f aca="false" ca="false" dt2D="false" dtr="false" t="normal">+A120+1</f>
        <v>109</v>
      </c>
      <c r="B121" s="67" t="n">
        <f aca="false" ca="false" dt2D="false" dtr="false" t="normal">+B120+1</f>
        <v>109</v>
      </c>
      <c r="C121" s="68" t="s">
        <v>122</v>
      </c>
      <c r="D121" s="67" t="s">
        <v>198</v>
      </c>
      <c r="E121" s="98" t="n">
        <v>2150716.46</v>
      </c>
      <c r="F121" s="98" t="n"/>
      <c r="G121" s="98" t="n"/>
      <c r="H121" s="98" t="n"/>
      <c r="I121" s="98" t="n"/>
      <c r="J121" s="98" t="n">
        <v>1452236.88</v>
      </c>
      <c r="K121" s="99" t="n"/>
      <c r="L121" s="99" t="n">
        <v>0</v>
      </c>
      <c r="M121" s="98" t="n"/>
      <c r="N121" s="98" t="n"/>
      <c r="O121" s="98" t="n"/>
      <c r="P121" s="98" t="n"/>
      <c r="Q121" s="98" t="n"/>
      <c r="R121" s="98" t="n">
        <v>645214.94</v>
      </c>
      <c r="S121" s="98" t="n">
        <v>21507.16</v>
      </c>
      <c r="T121" s="98" t="n">
        <v>31757.48</v>
      </c>
    </row>
    <row customHeight="true" ht="12.75" outlineLevel="0" r="122">
      <c r="A122" s="67" t="n">
        <f aca="false" ca="false" dt2D="false" dtr="false" t="normal">+A121+1</f>
        <v>110</v>
      </c>
      <c r="B122" s="67" t="n">
        <f aca="false" ca="false" dt2D="false" dtr="false" t="normal">+B121+1</f>
        <v>110</v>
      </c>
      <c r="C122" s="68" t="s">
        <v>122</v>
      </c>
      <c r="D122" s="67" t="s">
        <v>200</v>
      </c>
      <c r="E122" s="98" t="n">
        <v>993271.73</v>
      </c>
      <c r="F122" s="98" t="n"/>
      <c r="G122" s="98" t="n"/>
      <c r="H122" s="98" t="n"/>
      <c r="I122" s="98" t="n"/>
      <c r="J122" s="98" t="n">
        <v>670690.84</v>
      </c>
      <c r="K122" s="99" t="n"/>
      <c r="L122" s="99" t="n">
        <v>0</v>
      </c>
      <c r="M122" s="98" t="n"/>
      <c r="N122" s="98" t="n"/>
      <c r="O122" s="98" t="n"/>
      <c r="P122" s="98" t="n"/>
      <c r="Q122" s="98" t="n"/>
      <c r="R122" s="98" t="n">
        <v>297981.52</v>
      </c>
      <c r="S122" s="98" t="n">
        <v>9932.72</v>
      </c>
      <c r="T122" s="98" t="n">
        <v>14666.65</v>
      </c>
    </row>
    <row customHeight="true" ht="12.75" outlineLevel="0" r="123">
      <c r="A123" s="67" t="n">
        <f aca="false" ca="false" dt2D="false" dtr="false" t="normal">+A122+1</f>
        <v>111</v>
      </c>
      <c r="B123" s="67" t="n">
        <f aca="false" ca="false" dt2D="false" dtr="false" t="normal">+B122+1</f>
        <v>111</v>
      </c>
      <c r="C123" s="68" t="s">
        <v>122</v>
      </c>
      <c r="D123" s="67" t="s">
        <v>201</v>
      </c>
      <c r="E123" s="98" t="n">
        <v>16567027.1</v>
      </c>
      <c r="F123" s="98" t="n"/>
      <c r="G123" s="98" t="n"/>
      <c r="H123" s="98" t="n"/>
      <c r="I123" s="98" t="n"/>
      <c r="J123" s="98" t="n"/>
      <c r="K123" s="99" t="n">
        <v>8024927.1</v>
      </c>
      <c r="L123" s="99" t="n">
        <v>0</v>
      </c>
      <c r="M123" s="98" t="n">
        <v>8024927.1</v>
      </c>
      <c r="N123" s="98" t="n"/>
      <c r="O123" s="98" t="n"/>
      <c r="P123" s="98" t="n"/>
      <c r="Q123" s="98" t="n"/>
      <c r="R123" s="98" t="n">
        <v>256263</v>
      </c>
      <c r="S123" s="98" t="n">
        <v>85421</v>
      </c>
      <c r="T123" s="98" t="n">
        <v>175488.9</v>
      </c>
    </row>
    <row customHeight="true" ht="12.75" outlineLevel="0" r="124">
      <c r="A124" s="67" t="n">
        <f aca="false" ca="false" dt2D="false" dtr="false" t="normal">+A123+1</f>
        <v>112</v>
      </c>
      <c r="B124" s="67" t="n">
        <f aca="false" ca="false" dt2D="false" dtr="false" t="normal">+B123+1</f>
        <v>112</v>
      </c>
      <c r="C124" s="68" t="s">
        <v>122</v>
      </c>
      <c r="D124" s="67" t="s">
        <v>202</v>
      </c>
      <c r="E124" s="98" t="n">
        <v>1160961.12</v>
      </c>
      <c r="F124" s="98" t="n"/>
      <c r="G124" s="98" t="n"/>
      <c r="H124" s="98" t="n"/>
      <c r="I124" s="98" t="n"/>
      <c r="J124" s="98" t="n">
        <v>783920.42</v>
      </c>
      <c r="K124" s="99" t="n"/>
      <c r="L124" s="99" t="n">
        <v>0</v>
      </c>
      <c r="M124" s="98" t="n"/>
      <c r="N124" s="98" t="n"/>
      <c r="O124" s="98" t="n"/>
      <c r="P124" s="98" t="n"/>
      <c r="Q124" s="98" t="n"/>
      <c r="R124" s="98" t="n">
        <v>348288.34</v>
      </c>
      <c r="S124" s="98" t="n">
        <v>11609.61</v>
      </c>
      <c r="T124" s="98" t="n">
        <v>17142.75</v>
      </c>
    </row>
    <row customHeight="true" ht="12.75" outlineLevel="0" r="125">
      <c r="A125" s="67" t="n">
        <f aca="false" ca="false" dt2D="false" dtr="false" t="normal">+A124+1</f>
        <v>113</v>
      </c>
      <c r="B125" s="67" t="n">
        <f aca="false" ca="false" dt2D="false" dtr="false" t="normal">+B124+1</f>
        <v>113</v>
      </c>
      <c r="C125" s="68" t="s">
        <v>203</v>
      </c>
      <c r="D125" s="67" t="s">
        <v>204</v>
      </c>
      <c r="E125" s="98" t="n">
        <v>5044759.03</v>
      </c>
      <c r="F125" s="98" t="n"/>
      <c r="G125" s="98" t="n">
        <v>3020509.15</v>
      </c>
      <c r="H125" s="98" t="n"/>
      <c r="I125" s="98" t="n"/>
      <c r="J125" s="98" t="n">
        <v>1064649.77</v>
      </c>
      <c r="K125" s="99" t="n"/>
      <c r="L125" s="99" t="n">
        <v>0</v>
      </c>
      <c r="M125" s="98" t="n"/>
      <c r="N125" s="98" t="n"/>
      <c r="O125" s="98" t="n"/>
      <c r="P125" s="98" t="n"/>
      <c r="Q125" s="98" t="n"/>
      <c r="R125" s="98" t="n">
        <v>819818.37</v>
      </c>
      <c r="S125" s="98" t="n">
        <v>50447.59</v>
      </c>
      <c r="T125" s="98" t="n">
        <v>89334.15</v>
      </c>
    </row>
    <row customHeight="true" ht="12.75" outlineLevel="0" r="126">
      <c r="A126" s="67" t="n">
        <f aca="false" ca="false" dt2D="false" dtr="false" t="normal">+A125+1</f>
        <v>114</v>
      </c>
      <c r="B126" s="67" t="n">
        <f aca="false" ca="false" dt2D="false" dtr="false" t="normal">+B125+1</f>
        <v>114</v>
      </c>
      <c r="C126" s="68" t="s">
        <v>203</v>
      </c>
      <c r="D126" s="67" t="s">
        <v>205</v>
      </c>
      <c r="E126" s="98" t="n">
        <v>551500.86</v>
      </c>
      <c r="F126" s="98" t="n"/>
      <c r="G126" s="98" t="n"/>
      <c r="H126" s="98" t="n"/>
      <c r="I126" s="98" t="n"/>
      <c r="J126" s="98" t="n">
        <v>372392.13</v>
      </c>
      <c r="K126" s="99" t="n"/>
      <c r="L126" s="99" t="n">
        <v>0</v>
      </c>
      <c r="M126" s="98" t="n"/>
      <c r="N126" s="98" t="n"/>
      <c r="O126" s="98" t="n"/>
      <c r="P126" s="98" t="n"/>
      <c r="Q126" s="98" t="n"/>
      <c r="R126" s="98" t="n">
        <v>165450.26</v>
      </c>
      <c r="S126" s="98" t="n">
        <v>5515.01</v>
      </c>
      <c r="T126" s="98" t="n">
        <v>8143.46</v>
      </c>
    </row>
    <row customHeight="true" ht="12.75" outlineLevel="0" r="127">
      <c r="A127" s="67" t="n">
        <f aca="false" ca="false" dt2D="false" dtr="false" t="normal">+A126+1</f>
        <v>115</v>
      </c>
      <c r="B127" s="67" t="n">
        <f aca="false" ca="false" dt2D="false" dtr="false" t="normal">+B126+1</f>
        <v>115</v>
      </c>
      <c r="C127" s="68" t="s">
        <v>207</v>
      </c>
      <c r="D127" s="67" t="s">
        <v>208</v>
      </c>
      <c r="E127" s="98" t="n">
        <v>4809704.83</v>
      </c>
      <c r="F127" s="98" t="n">
        <v>1970289.39</v>
      </c>
      <c r="G127" s="98" t="n">
        <v>1198891.18</v>
      </c>
      <c r="H127" s="98" t="n">
        <v>564920.71</v>
      </c>
      <c r="I127" s="98" t="n">
        <v>481439.06</v>
      </c>
      <c r="J127" s="98" t="n"/>
      <c r="K127" s="99" t="n"/>
      <c r="L127" s="99" t="n">
        <v>0</v>
      </c>
      <c r="M127" s="98" t="n"/>
      <c r="N127" s="98" t="n"/>
      <c r="O127" s="98" t="n"/>
      <c r="P127" s="98" t="n"/>
      <c r="Q127" s="98" t="n"/>
      <c r="R127" s="98" t="n">
        <v>453882.11</v>
      </c>
      <c r="S127" s="98" t="n">
        <v>48097.05</v>
      </c>
      <c r="T127" s="98" t="n">
        <v>92185.33</v>
      </c>
    </row>
    <row customHeight="true" ht="12.75" outlineLevel="0" r="128">
      <c r="A128" s="67" t="n">
        <f aca="false" ca="false" dt2D="false" dtr="false" t="normal">+A127+1</f>
        <v>116</v>
      </c>
      <c r="B128" s="67" t="n">
        <f aca="false" ca="false" dt2D="false" dtr="false" t="normal">+B127+1</f>
        <v>116</v>
      </c>
      <c r="C128" s="68" t="s">
        <v>210</v>
      </c>
      <c r="D128" s="67" t="s">
        <v>211</v>
      </c>
      <c r="E128" s="98" t="n">
        <v>21612451.54</v>
      </c>
      <c r="F128" s="98" t="n"/>
      <c r="G128" s="98" t="n"/>
      <c r="H128" s="98" t="n"/>
      <c r="I128" s="98" t="n"/>
      <c r="J128" s="98" t="n"/>
      <c r="K128" s="99" t="n"/>
      <c r="L128" s="99" t="n">
        <v>0</v>
      </c>
      <c r="M128" s="98" t="n"/>
      <c r="N128" s="98" t="n">
        <v>19034950.56</v>
      </c>
      <c r="O128" s="98" t="n"/>
      <c r="P128" s="98" t="n"/>
      <c r="Q128" s="98" t="n"/>
      <c r="R128" s="98" t="n">
        <v>1945120.64</v>
      </c>
      <c r="S128" s="98" t="n">
        <v>216124.52</v>
      </c>
      <c r="T128" s="98" t="n">
        <v>416255.82</v>
      </c>
    </row>
    <row customHeight="true" ht="12.75" outlineLevel="0" r="129">
      <c r="A129" s="67" t="n">
        <f aca="false" ca="false" dt2D="false" dtr="false" t="normal">+A128+1</f>
        <v>117</v>
      </c>
      <c r="B129" s="67" t="n">
        <f aca="false" ca="false" dt2D="false" dtr="false" t="normal">+B128+1</f>
        <v>117</v>
      </c>
      <c r="C129" s="68" t="s">
        <v>210</v>
      </c>
      <c r="D129" s="67" t="s">
        <v>212</v>
      </c>
      <c r="E129" s="98" t="n">
        <v>12256559.86</v>
      </c>
      <c r="F129" s="98" t="n"/>
      <c r="G129" s="98" t="n"/>
      <c r="H129" s="98" t="n"/>
      <c r="I129" s="98" t="n"/>
      <c r="J129" s="98" t="n"/>
      <c r="K129" s="99" t="n"/>
      <c r="L129" s="99" t="n">
        <v>0</v>
      </c>
      <c r="M129" s="98" t="n"/>
      <c r="N129" s="98" t="n">
        <v>10794842.53</v>
      </c>
      <c r="O129" s="98" t="n"/>
      <c r="P129" s="98" t="n"/>
      <c r="Q129" s="98" t="n"/>
      <c r="R129" s="98" t="n">
        <v>1103090.39</v>
      </c>
      <c r="S129" s="98" t="n">
        <v>122565.6</v>
      </c>
      <c r="T129" s="98" t="n">
        <v>236061.34</v>
      </c>
    </row>
    <row customHeight="true" ht="12.75" outlineLevel="0" r="130">
      <c r="A130" s="67" t="n">
        <f aca="false" ca="false" dt2D="false" dtr="false" t="normal">+A129+1</f>
        <v>118</v>
      </c>
      <c r="B130" s="67" t="n">
        <f aca="false" ca="false" dt2D="false" dtr="false" t="normal">+B129+1</f>
        <v>118</v>
      </c>
      <c r="C130" s="68" t="s">
        <v>210</v>
      </c>
      <c r="D130" s="67" t="s">
        <v>213</v>
      </c>
      <c r="E130" s="98" t="n">
        <v>12020213.03</v>
      </c>
      <c r="F130" s="98" t="n"/>
      <c r="G130" s="98" t="n"/>
      <c r="H130" s="98" t="n"/>
      <c r="I130" s="98" t="n"/>
      <c r="J130" s="98" t="n"/>
      <c r="K130" s="99" t="n"/>
      <c r="L130" s="99" t="n">
        <v>0</v>
      </c>
      <c r="M130" s="98" t="n"/>
      <c r="N130" s="98" t="n"/>
      <c r="O130" s="98" t="n"/>
      <c r="P130" s="98" t="n"/>
      <c r="Q130" s="98" t="n">
        <v>10469052.62</v>
      </c>
      <c r="R130" s="98" t="n">
        <v>1202021.3</v>
      </c>
      <c r="S130" s="98" t="n">
        <v>120202.13</v>
      </c>
      <c r="T130" s="98" t="n">
        <v>228936.98</v>
      </c>
    </row>
    <row customHeight="true" ht="12.75" outlineLevel="0" r="131">
      <c r="A131" s="67" t="n">
        <f aca="false" ca="false" dt2D="false" dtr="false" t="normal">+A130+1</f>
        <v>119</v>
      </c>
      <c r="B131" s="67" t="n">
        <f aca="false" ca="false" dt2D="false" dtr="false" t="normal">+B130+1</f>
        <v>119</v>
      </c>
      <c r="C131" s="68" t="s">
        <v>210</v>
      </c>
      <c r="D131" s="67" t="s">
        <v>214</v>
      </c>
      <c r="E131" s="98" t="n">
        <v>6205872.09</v>
      </c>
      <c r="F131" s="98" t="n"/>
      <c r="G131" s="98" t="n"/>
      <c r="H131" s="98" t="n">
        <v>3236201.3</v>
      </c>
      <c r="I131" s="98" t="n">
        <v>2095721.26</v>
      </c>
      <c r="J131" s="98" t="n"/>
      <c r="K131" s="99" t="n"/>
      <c r="L131" s="99" t="n">
        <v>0</v>
      </c>
      <c r="M131" s="98" t="n"/>
      <c r="N131" s="98" t="n"/>
      <c r="O131" s="98" t="n"/>
      <c r="P131" s="98" t="n"/>
      <c r="Q131" s="98" t="n"/>
      <c r="R131" s="98" t="n">
        <v>695292.46</v>
      </c>
      <c r="S131" s="98" t="n">
        <v>62058.72</v>
      </c>
      <c r="T131" s="98" t="n">
        <v>116598.35</v>
      </c>
    </row>
    <row customHeight="true" ht="12.75" outlineLevel="0" r="132">
      <c r="A132" s="67" t="n">
        <f aca="false" ca="false" dt2D="false" dtr="false" t="normal">+A131+1</f>
        <v>120</v>
      </c>
      <c r="B132" s="67" t="n">
        <f aca="false" ca="false" dt2D="false" dtr="false" t="normal">+B131+1</f>
        <v>120</v>
      </c>
      <c r="C132" s="68" t="s">
        <v>210</v>
      </c>
      <c r="D132" s="67" t="s">
        <v>215</v>
      </c>
      <c r="E132" s="98" t="n">
        <v>7300514.39</v>
      </c>
      <c r="F132" s="98" t="n"/>
      <c r="G132" s="98" t="n"/>
      <c r="H132" s="98" t="n">
        <v>3807028.87</v>
      </c>
      <c r="I132" s="98" t="n">
        <v>2465381.66</v>
      </c>
      <c r="J132" s="98" t="n"/>
      <c r="K132" s="99" t="n"/>
      <c r="L132" s="99" t="n">
        <v>0</v>
      </c>
      <c r="M132" s="98" t="n"/>
      <c r="N132" s="98" t="n"/>
      <c r="O132" s="98" t="n"/>
      <c r="P132" s="98" t="n"/>
      <c r="Q132" s="98" t="n"/>
      <c r="R132" s="98" t="n">
        <v>817933.81</v>
      </c>
      <c r="S132" s="98" t="n">
        <v>73005.14</v>
      </c>
      <c r="T132" s="98" t="n">
        <v>137164.91</v>
      </c>
    </row>
    <row customHeight="true" ht="12.75" outlineLevel="0" r="133">
      <c r="A133" s="67" t="n">
        <f aca="false" ca="false" dt2D="false" dtr="false" t="normal">+A132+1</f>
        <v>121</v>
      </c>
      <c r="B133" s="67" t="n">
        <f aca="false" ca="false" dt2D="false" dtr="false" t="normal">+B132+1</f>
        <v>121</v>
      </c>
      <c r="C133" s="68" t="s">
        <v>210</v>
      </c>
      <c r="D133" s="67" t="s">
        <v>216</v>
      </c>
      <c r="E133" s="98" t="n">
        <v>7398282.44</v>
      </c>
      <c r="F133" s="98" t="n"/>
      <c r="G133" s="98" t="n"/>
      <c r="H133" s="98" t="n">
        <v>3858012.37</v>
      </c>
      <c r="I133" s="98" t="n">
        <v>2498397.9</v>
      </c>
      <c r="J133" s="98" t="n"/>
      <c r="K133" s="99" t="n"/>
      <c r="L133" s="99" t="n">
        <v>0</v>
      </c>
      <c r="M133" s="98" t="n"/>
      <c r="N133" s="98" t="n"/>
      <c r="O133" s="98" t="n"/>
      <c r="P133" s="98" t="n"/>
      <c r="Q133" s="98" t="n"/>
      <c r="R133" s="98" t="n">
        <v>828887.53</v>
      </c>
      <c r="S133" s="98" t="n">
        <v>73982.82</v>
      </c>
      <c r="T133" s="98" t="n">
        <v>139001.82</v>
      </c>
    </row>
    <row customHeight="true" ht="12.75" outlineLevel="0" r="134">
      <c r="A134" s="67" t="n">
        <f aca="false" ca="false" dt2D="false" dtr="false" t="normal">+A133+1</f>
        <v>122</v>
      </c>
      <c r="B134" s="67" t="n">
        <f aca="false" ca="false" dt2D="false" dtr="false" t="normal">+B133+1</f>
        <v>122</v>
      </c>
      <c r="C134" s="68" t="s">
        <v>210</v>
      </c>
      <c r="D134" s="67" t="s">
        <v>217</v>
      </c>
      <c r="E134" s="98" t="n">
        <v>9664258.13</v>
      </c>
      <c r="F134" s="98" t="n">
        <v>1199440.69</v>
      </c>
      <c r="G134" s="98" t="n">
        <v>552657.94</v>
      </c>
      <c r="H134" s="98" t="n">
        <v>559645.6</v>
      </c>
      <c r="I134" s="98" t="n">
        <v>362419.1</v>
      </c>
      <c r="J134" s="98" t="n"/>
      <c r="K134" s="99" t="n"/>
      <c r="L134" s="99" t="n">
        <v>0</v>
      </c>
      <c r="M134" s="98" t="n"/>
      <c r="N134" s="98" t="n">
        <v>2834765.1</v>
      </c>
      <c r="O134" s="98" t="n"/>
      <c r="P134" s="98" t="n">
        <v>1456428.71</v>
      </c>
      <c r="Q134" s="98" t="n">
        <v>1496983.33</v>
      </c>
      <c r="R134" s="98" t="n">
        <v>920220.83</v>
      </c>
      <c r="S134" s="98" t="n">
        <v>96642.58</v>
      </c>
      <c r="T134" s="98" t="n">
        <v>185054.25</v>
      </c>
    </row>
    <row customHeight="true" ht="12.75" outlineLevel="0" r="135">
      <c r="A135" s="67" t="n">
        <f aca="false" ca="false" dt2D="false" dtr="false" t="normal">+A134+1</f>
        <v>123</v>
      </c>
      <c r="B135" s="67" t="n">
        <f aca="false" ca="false" dt2D="false" dtr="false" t="normal">+B134+1</f>
        <v>123</v>
      </c>
      <c r="C135" s="68" t="s">
        <v>210</v>
      </c>
      <c r="D135" s="67" t="s">
        <v>218</v>
      </c>
      <c r="E135" s="98" t="n">
        <v>7342200.76</v>
      </c>
      <c r="F135" s="98" t="n"/>
      <c r="G135" s="98" t="n"/>
      <c r="H135" s="98" t="n">
        <v>3828767.23</v>
      </c>
      <c r="I135" s="98" t="n">
        <v>2479459.13</v>
      </c>
      <c r="J135" s="98" t="n"/>
      <c r="K135" s="99" t="n"/>
      <c r="L135" s="99" t="n">
        <v>0</v>
      </c>
      <c r="M135" s="98" t="n"/>
      <c r="N135" s="98" t="n"/>
      <c r="O135" s="98" t="n"/>
      <c r="P135" s="98" t="n"/>
      <c r="Q135" s="98" t="n"/>
      <c r="R135" s="98" t="n">
        <v>822604.26</v>
      </c>
      <c r="S135" s="98" t="n">
        <v>73422.01</v>
      </c>
      <c r="T135" s="98" t="n">
        <v>137948.13</v>
      </c>
    </row>
    <row customHeight="true" ht="12.75" outlineLevel="0" r="136">
      <c r="A136" s="67" t="n">
        <f aca="false" ca="false" dt2D="false" dtr="false" t="normal">+A135+1</f>
        <v>124</v>
      </c>
      <c r="B136" s="67" t="n">
        <f aca="false" ca="false" dt2D="false" dtr="false" t="normal">+B135+1</f>
        <v>124</v>
      </c>
      <c r="C136" s="68" t="s">
        <v>210</v>
      </c>
      <c r="D136" s="67" t="s">
        <v>219</v>
      </c>
      <c r="E136" s="98" t="n">
        <v>3803797.14</v>
      </c>
      <c r="F136" s="98" t="n"/>
      <c r="G136" s="98" t="n">
        <v>1973568.75</v>
      </c>
      <c r="H136" s="98" t="n"/>
      <c r="I136" s="98" t="n">
        <v>1294216.5</v>
      </c>
      <c r="J136" s="98" t="n"/>
      <c r="K136" s="99" t="n"/>
      <c r="L136" s="99" t="n">
        <v>0</v>
      </c>
      <c r="M136" s="98" t="n"/>
      <c r="N136" s="98" t="n"/>
      <c r="O136" s="98" t="n"/>
      <c r="P136" s="98" t="n"/>
      <c r="Q136" s="98" t="n"/>
      <c r="R136" s="98" t="n">
        <v>426514.08</v>
      </c>
      <c r="S136" s="98" t="n">
        <v>38037.97</v>
      </c>
      <c r="T136" s="98" t="n">
        <v>71459.84</v>
      </c>
    </row>
    <row customHeight="true" ht="12.75" outlineLevel="0" r="137">
      <c r="A137" s="67" t="n">
        <f aca="false" ca="false" dt2D="false" dtr="false" t="normal">+A136+1</f>
        <v>125</v>
      </c>
      <c r="B137" s="67" t="n">
        <f aca="false" ca="false" dt2D="false" dtr="false" t="normal">+B136+1</f>
        <v>125</v>
      </c>
      <c r="C137" s="68" t="s">
        <v>210</v>
      </c>
      <c r="D137" s="67" t="s">
        <v>220</v>
      </c>
      <c r="E137" s="98" t="n">
        <v>15738805.86</v>
      </c>
      <c r="F137" s="98" t="n">
        <v>6180044.01</v>
      </c>
      <c r="G137" s="98" t="n">
        <v>2847535.85</v>
      </c>
      <c r="H137" s="98" t="n">
        <v>2883539.34</v>
      </c>
      <c r="I137" s="98" t="n">
        <v>1867342.02</v>
      </c>
      <c r="J137" s="98" t="n"/>
      <c r="K137" s="99" t="n"/>
      <c r="L137" s="99" t="n">
        <v>0</v>
      </c>
      <c r="M137" s="98" t="n"/>
      <c r="N137" s="98" t="n"/>
      <c r="O137" s="98" t="n"/>
      <c r="P137" s="98" t="n"/>
      <c r="Q137" s="98" t="n"/>
      <c r="R137" s="98" t="n">
        <v>1501649.54</v>
      </c>
      <c r="S137" s="98" t="n">
        <v>157388.06</v>
      </c>
      <c r="T137" s="98" t="n">
        <v>301307.04</v>
      </c>
    </row>
    <row customHeight="true" ht="12.75" outlineLevel="0" r="138">
      <c r="A138" s="67" t="n">
        <f aca="false" ca="false" dt2D="false" dtr="false" t="normal">+A137+1</f>
        <v>126</v>
      </c>
      <c r="B138" s="67" t="n">
        <f aca="false" ca="false" dt2D="false" dtr="false" t="normal">+B137+1</f>
        <v>126</v>
      </c>
      <c r="C138" s="68" t="s">
        <v>210</v>
      </c>
      <c r="D138" s="67" t="s">
        <v>221</v>
      </c>
      <c r="E138" s="98" t="n">
        <v>2404132.55</v>
      </c>
      <c r="F138" s="98" t="n"/>
      <c r="G138" s="98" t="n"/>
      <c r="H138" s="98" t="n"/>
      <c r="I138" s="98" t="n">
        <v>2023308.33</v>
      </c>
      <c r="J138" s="98" t="n"/>
      <c r="K138" s="99" t="n"/>
      <c r="L138" s="99" t="n">
        <v>0</v>
      </c>
      <c r="M138" s="98" t="n"/>
      <c r="N138" s="98" t="n"/>
      <c r="O138" s="98" t="n"/>
      <c r="P138" s="98" t="n"/>
      <c r="Q138" s="98" t="n"/>
      <c r="R138" s="98" t="n">
        <v>312537.23</v>
      </c>
      <c r="S138" s="98" t="n">
        <v>24041.33</v>
      </c>
      <c r="T138" s="98" t="n">
        <v>44245.66</v>
      </c>
    </row>
    <row customHeight="true" ht="12.75" outlineLevel="0" r="139">
      <c r="A139" s="67" t="n">
        <f aca="false" ca="false" dt2D="false" dtr="false" t="normal">+A138+1</f>
        <v>127</v>
      </c>
      <c r="B139" s="67" t="n">
        <f aca="false" ca="false" dt2D="false" dtr="false" t="normal">+B138+1</f>
        <v>127</v>
      </c>
      <c r="C139" s="68" t="s">
        <v>210</v>
      </c>
      <c r="D139" s="67" t="s">
        <v>222</v>
      </c>
      <c r="E139" s="98" t="n">
        <v>6291044.25</v>
      </c>
      <c r="F139" s="98" t="n"/>
      <c r="G139" s="98" t="n"/>
      <c r="H139" s="98" t="n">
        <v>3280616.38</v>
      </c>
      <c r="I139" s="98" t="n">
        <v>2124483.87</v>
      </c>
      <c r="J139" s="98" t="n"/>
      <c r="K139" s="99" t="n"/>
      <c r="L139" s="99" t="n">
        <v>0</v>
      </c>
      <c r="M139" s="98" t="n"/>
      <c r="N139" s="98" t="n"/>
      <c r="O139" s="98" t="n"/>
      <c r="P139" s="98" t="n"/>
      <c r="Q139" s="98" t="n"/>
      <c r="R139" s="98" t="n">
        <v>704834.96</v>
      </c>
      <c r="S139" s="98" t="n">
        <v>62910.44</v>
      </c>
      <c r="T139" s="98" t="n">
        <v>118198.6</v>
      </c>
    </row>
    <row customHeight="true" ht="12.75" outlineLevel="0" r="140">
      <c r="A140" s="67" t="n">
        <f aca="false" ca="false" dt2D="false" dtr="false" t="normal">+A139+1</f>
        <v>128</v>
      </c>
      <c r="B140" s="67" t="n">
        <f aca="false" ca="false" dt2D="false" dtr="false" t="normal">+B139+1</f>
        <v>128</v>
      </c>
      <c r="C140" s="68" t="s">
        <v>223</v>
      </c>
      <c r="D140" s="67" t="s">
        <v>224</v>
      </c>
      <c r="E140" s="98" t="n">
        <v>25385642.58</v>
      </c>
      <c r="F140" s="98" t="n"/>
      <c r="G140" s="98" t="n"/>
      <c r="H140" s="98" t="n"/>
      <c r="I140" s="98" t="n">
        <v>2617497.42</v>
      </c>
      <c r="J140" s="98" t="n"/>
      <c r="K140" s="99" t="n"/>
      <c r="L140" s="99" t="n">
        <v>0</v>
      </c>
      <c r="M140" s="98" t="n"/>
      <c r="N140" s="98" t="n"/>
      <c r="O140" s="98" t="n"/>
      <c r="P140" s="98" t="n">
        <v>19400921.47</v>
      </c>
      <c r="Q140" s="98" t="n"/>
      <c r="R140" s="98" t="n">
        <v>2631869.03</v>
      </c>
      <c r="S140" s="98" t="n">
        <v>253856.43</v>
      </c>
      <c r="T140" s="98" t="n">
        <v>481498.23</v>
      </c>
    </row>
    <row customHeight="true" ht="12.75" outlineLevel="0" r="141">
      <c r="A141" s="67" t="n">
        <f aca="false" ca="false" dt2D="false" dtr="false" t="normal">+A140+1</f>
        <v>129</v>
      </c>
      <c r="B141" s="67" t="n">
        <f aca="false" ca="false" dt2D="false" dtr="false" t="normal">+B140+1</f>
        <v>129</v>
      </c>
      <c r="C141" s="68" t="s">
        <v>223</v>
      </c>
      <c r="D141" s="67" t="s">
        <v>225</v>
      </c>
      <c r="E141" s="98" t="n">
        <v>43785085.02</v>
      </c>
      <c r="F141" s="98" t="n"/>
      <c r="G141" s="98" t="n"/>
      <c r="H141" s="98" t="n"/>
      <c r="I141" s="98" t="n"/>
      <c r="J141" s="98" t="n"/>
      <c r="K141" s="99" t="n"/>
      <c r="L141" s="99" t="n">
        <v>0</v>
      </c>
      <c r="M141" s="98" t="n"/>
      <c r="N141" s="98" t="n"/>
      <c r="O141" s="98" t="n"/>
      <c r="P141" s="98" t="n">
        <v>38134794.94</v>
      </c>
      <c r="Q141" s="98" t="n"/>
      <c r="R141" s="98" t="n">
        <v>4378508.5</v>
      </c>
      <c r="S141" s="98" t="n">
        <v>437850.85</v>
      </c>
      <c r="T141" s="98" t="n">
        <v>833930.73</v>
      </c>
    </row>
    <row customHeight="true" ht="12.75" outlineLevel="0" r="142">
      <c r="A142" s="67" t="n">
        <f aca="false" ca="false" dt2D="false" dtr="false" t="normal">+A141+1</f>
        <v>130</v>
      </c>
      <c r="B142" s="67" t="n">
        <f aca="false" ca="false" dt2D="false" dtr="false" t="normal">+B141+1</f>
        <v>130</v>
      </c>
      <c r="C142" s="68" t="s">
        <v>226</v>
      </c>
      <c r="D142" s="67" t="s">
        <v>227</v>
      </c>
      <c r="E142" s="98" t="n">
        <v>2512360.8</v>
      </c>
      <c r="F142" s="98" t="n"/>
      <c r="G142" s="98" t="n">
        <v>2188150.69</v>
      </c>
      <c r="H142" s="98" t="n"/>
      <c r="I142" s="98" t="n"/>
      <c r="J142" s="98" t="n"/>
      <c r="K142" s="99" t="n"/>
      <c r="L142" s="99" t="n">
        <v>0</v>
      </c>
      <c r="M142" s="98" t="n"/>
      <c r="N142" s="98" t="n"/>
      <c r="O142" s="98" t="n"/>
      <c r="P142" s="98" t="n"/>
      <c r="Q142" s="98" t="n"/>
      <c r="R142" s="98" t="n">
        <v>251236.08</v>
      </c>
      <c r="S142" s="98" t="n">
        <v>25123.61</v>
      </c>
      <c r="T142" s="98" t="n">
        <v>47850.42</v>
      </c>
    </row>
    <row customHeight="true" ht="12.75" outlineLevel="0" r="143">
      <c r="A143" s="67" t="n">
        <f aca="false" ca="false" dt2D="false" dtr="false" t="normal">+A142+1</f>
        <v>131</v>
      </c>
      <c r="B143" s="67" t="n">
        <f aca="false" ca="false" dt2D="false" dtr="false" t="normal">+B142+1</f>
        <v>131</v>
      </c>
      <c r="C143" s="68" t="s">
        <v>226</v>
      </c>
      <c r="D143" s="68" t="s">
        <v>229</v>
      </c>
      <c r="E143" s="98" t="n">
        <v>66049802.68</v>
      </c>
      <c r="F143" s="98" t="n">
        <v>9261276.75</v>
      </c>
      <c r="G143" s="98" t="n">
        <v>3814879.82</v>
      </c>
      <c r="H143" s="98" t="n">
        <v>4082245.12</v>
      </c>
      <c r="I143" s="98" t="n">
        <v>3074900.59</v>
      </c>
      <c r="J143" s="98" t="n"/>
      <c r="K143" s="99" t="n"/>
      <c r="L143" s="99" t="n">
        <v>0</v>
      </c>
      <c r="M143" s="98" t="n"/>
      <c r="N143" s="98" t="n">
        <v>17141195.88</v>
      </c>
      <c r="O143" s="98" t="n"/>
      <c r="P143" s="98" t="n">
        <v>10839225.78</v>
      </c>
      <c r="Q143" s="98" t="n">
        <v>9599354.2</v>
      </c>
      <c r="R143" s="98" t="n">
        <v>6311971.58</v>
      </c>
      <c r="S143" s="98" t="n">
        <v>660498.03</v>
      </c>
      <c r="T143" s="98" t="n">
        <v>1264254.93</v>
      </c>
    </row>
    <row customHeight="true" ht="12.75" outlineLevel="0" r="144">
      <c r="A144" s="67" t="n">
        <f aca="false" ca="false" dt2D="false" dtr="false" t="normal">+A143+1</f>
        <v>132</v>
      </c>
      <c r="B144" s="67" t="n">
        <f aca="false" ca="false" dt2D="false" dtr="false" t="normal">+B143+1</f>
        <v>132</v>
      </c>
      <c r="C144" s="68" t="s">
        <v>226</v>
      </c>
      <c r="D144" s="67" t="s">
        <v>230</v>
      </c>
      <c r="E144" s="98" t="n">
        <v>27858148.56</v>
      </c>
      <c r="F144" s="98" t="n"/>
      <c r="G144" s="98" t="n"/>
      <c r="H144" s="98" t="n"/>
      <c r="I144" s="98" t="n">
        <v>5320929.05</v>
      </c>
      <c r="J144" s="98" t="n"/>
      <c r="K144" s="99" t="n"/>
      <c r="L144" s="99" t="n">
        <v>0</v>
      </c>
      <c r="M144" s="98" t="n"/>
      <c r="N144" s="98" t="n"/>
      <c r="O144" s="98" t="n"/>
      <c r="P144" s="98" t="n">
        <v>18756623.06</v>
      </c>
      <c r="Q144" s="98" t="n"/>
      <c r="R144" s="98" t="n">
        <v>2975487.66</v>
      </c>
      <c r="S144" s="98" t="n">
        <v>278581.49</v>
      </c>
      <c r="T144" s="98" t="n">
        <v>526527.3</v>
      </c>
    </row>
    <row customHeight="true" ht="12.75" outlineLevel="0" r="145">
      <c r="A145" s="67" t="n">
        <f aca="false" ca="false" dt2D="false" dtr="false" t="normal">+A144+1</f>
        <v>133</v>
      </c>
      <c r="B145" s="67" t="n">
        <f aca="false" ca="false" dt2D="false" dtr="false" t="normal">+B144+1</f>
        <v>133</v>
      </c>
      <c r="C145" s="68" t="s">
        <v>226</v>
      </c>
      <c r="D145" s="67" t="s">
        <v>231</v>
      </c>
      <c r="E145" s="98" t="n">
        <v>40791334.35</v>
      </c>
      <c r="F145" s="98" t="n">
        <v>3709234.29</v>
      </c>
      <c r="G145" s="98" t="n">
        <v>2257013.65</v>
      </c>
      <c r="H145" s="98" t="n">
        <v>1063540.14</v>
      </c>
      <c r="I145" s="98" t="n">
        <v>906342.7</v>
      </c>
      <c r="J145" s="98" t="n"/>
      <c r="K145" s="99" t="n"/>
      <c r="L145" s="99" t="n">
        <v>0</v>
      </c>
      <c r="M145" s="98" t="n"/>
      <c r="N145" s="98" t="n">
        <v>10730178.17</v>
      </c>
      <c r="O145" s="98" t="n"/>
      <c r="P145" s="98" t="n">
        <v>8773695.64</v>
      </c>
      <c r="Q145" s="98" t="n">
        <v>8256500.46</v>
      </c>
      <c r="R145" s="98" t="n">
        <v>3906305.69</v>
      </c>
      <c r="S145" s="98" t="n">
        <v>407913.34</v>
      </c>
      <c r="T145" s="98" t="n">
        <v>780610.27</v>
      </c>
    </row>
    <row customHeight="true" ht="12.75" outlineLevel="0" r="146">
      <c r="A146" s="67" t="n">
        <f aca="false" ca="false" dt2D="false" dtr="false" t="normal">+A145+1</f>
        <v>134</v>
      </c>
      <c r="B146" s="67" t="n">
        <f aca="false" ca="false" dt2D="false" dtr="false" t="normal">+B145+1</f>
        <v>134</v>
      </c>
      <c r="C146" s="68" t="s">
        <v>226</v>
      </c>
      <c r="D146" s="67" t="s">
        <v>232</v>
      </c>
      <c r="E146" s="98" t="n">
        <v>24850540.65</v>
      </c>
      <c r="F146" s="98" t="n"/>
      <c r="G146" s="98" t="n"/>
      <c r="H146" s="98" t="n"/>
      <c r="I146" s="98" t="n"/>
      <c r="J146" s="98" t="n"/>
      <c r="K146" s="99" t="n">
        <v>12037390.65</v>
      </c>
      <c r="L146" s="99" t="n">
        <v>0</v>
      </c>
      <c r="M146" s="98" t="n">
        <v>12037390.65</v>
      </c>
      <c r="N146" s="98" t="n"/>
      <c r="O146" s="98" t="n"/>
      <c r="P146" s="98" t="n"/>
      <c r="Q146" s="98" t="n"/>
      <c r="R146" s="98" t="n">
        <v>384394.5</v>
      </c>
      <c r="S146" s="98" t="n">
        <v>128131.5</v>
      </c>
      <c r="T146" s="98" t="n">
        <v>263233.35</v>
      </c>
    </row>
    <row customHeight="true" ht="12.75" outlineLevel="0" r="147">
      <c r="A147" s="67" t="n">
        <f aca="false" ca="false" dt2D="false" dtr="false" t="normal">+A146+1</f>
        <v>135</v>
      </c>
      <c r="B147" s="67" t="n">
        <f aca="false" ca="false" dt2D="false" dtr="false" t="normal">+B146+1</f>
        <v>135</v>
      </c>
      <c r="C147" s="68" t="s">
        <v>233</v>
      </c>
      <c r="D147" s="67" t="s">
        <v>234</v>
      </c>
      <c r="E147" s="98" t="n">
        <v>54158447.57</v>
      </c>
      <c r="F147" s="98" t="n">
        <v>12558076.36</v>
      </c>
      <c r="G147" s="98" t="n"/>
      <c r="H147" s="98" t="n">
        <v>5924802.5</v>
      </c>
      <c r="I147" s="98" t="n"/>
      <c r="J147" s="98" t="n"/>
      <c r="K147" s="99" t="n"/>
      <c r="L147" s="99" t="n">
        <v>0</v>
      </c>
      <c r="M147" s="98" t="n"/>
      <c r="N147" s="98" t="n"/>
      <c r="O147" s="98" t="n"/>
      <c r="P147" s="98" t="n">
        <v>15731832.3</v>
      </c>
      <c r="Q147" s="98" t="n">
        <v>13230807.06</v>
      </c>
      <c r="R147" s="98" t="n">
        <v>5133807.48</v>
      </c>
      <c r="S147" s="98" t="n">
        <v>541584.48</v>
      </c>
      <c r="T147" s="98" t="n">
        <v>1037537.39</v>
      </c>
    </row>
    <row customHeight="true" ht="12.75" outlineLevel="0" r="148">
      <c r="A148" s="67" t="n">
        <f aca="false" ca="false" dt2D="false" dtr="false" t="normal">+A147+1</f>
        <v>136</v>
      </c>
      <c r="B148" s="67" t="n">
        <f aca="false" ca="false" dt2D="false" dtr="false" t="normal">+B147+1</f>
        <v>136</v>
      </c>
      <c r="C148" s="68" t="s">
        <v>233</v>
      </c>
      <c r="D148" s="67" t="s">
        <v>235</v>
      </c>
      <c r="E148" s="98" t="n">
        <v>24850540.65</v>
      </c>
      <c r="F148" s="98" t="n"/>
      <c r="G148" s="98" t="n"/>
      <c r="H148" s="98" t="n"/>
      <c r="I148" s="98" t="n"/>
      <c r="J148" s="98" t="n"/>
      <c r="K148" s="99" t="n">
        <v>12037390.65</v>
      </c>
      <c r="L148" s="99" t="n">
        <v>0</v>
      </c>
      <c r="M148" s="98" t="n">
        <v>12037390.65</v>
      </c>
      <c r="N148" s="98" t="n"/>
      <c r="O148" s="98" t="n"/>
      <c r="P148" s="98" t="n"/>
      <c r="Q148" s="98" t="n"/>
      <c r="R148" s="98" t="n">
        <v>384394.5</v>
      </c>
      <c r="S148" s="98" t="n">
        <v>128131.5</v>
      </c>
      <c r="T148" s="98" t="n">
        <v>263233.35</v>
      </c>
    </row>
    <row customHeight="true" ht="12.75" outlineLevel="0" r="149">
      <c r="A149" s="67" t="n">
        <f aca="false" ca="false" dt2D="false" dtr="false" t="normal">+A148+1</f>
        <v>137</v>
      </c>
      <c r="B149" s="67" t="n">
        <f aca="false" ca="false" dt2D="false" dtr="false" t="normal">+B148+1</f>
        <v>137</v>
      </c>
      <c r="C149" s="68" t="s">
        <v>233</v>
      </c>
      <c r="D149" s="68" t="s">
        <v>236</v>
      </c>
      <c r="E149" s="98" t="n">
        <v>31800918.89</v>
      </c>
      <c r="F149" s="98" t="n"/>
      <c r="G149" s="98" t="n"/>
      <c r="H149" s="98" t="n"/>
      <c r="I149" s="98" t="n"/>
      <c r="J149" s="98" t="n"/>
      <c r="K149" s="99" t="n"/>
      <c r="L149" s="99" t="n">
        <v>0</v>
      </c>
      <c r="M149" s="98" t="n"/>
      <c r="N149" s="98" t="n"/>
      <c r="O149" s="98" t="n"/>
      <c r="P149" s="98" t="n">
        <v>21930019.12</v>
      </c>
      <c r="Q149" s="98" t="n">
        <v>5767118.39</v>
      </c>
      <c r="R149" s="98" t="n">
        <v>3180091.89</v>
      </c>
      <c r="S149" s="98" t="n">
        <v>318009.19</v>
      </c>
      <c r="T149" s="98" t="n">
        <v>605680.3</v>
      </c>
    </row>
    <row customHeight="true" ht="12.75" outlineLevel="0" r="150">
      <c r="A150" s="67" t="n">
        <f aca="false" ca="false" dt2D="false" dtr="false" t="normal">+A149+1</f>
        <v>138</v>
      </c>
      <c r="B150" s="67" t="n">
        <f aca="false" ca="false" dt2D="false" dtr="false" t="normal">+B149+1</f>
        <v>138</v>
      </c>
      <c r="C150" s="68" t="s">
        <v>233</v>
      </c>
      <c r="D150" s="67" t="s">
        <v>237</v>
      </c>
      <c r="E150" s="98" t="n">
        <v>49936384.33</v>
      </c>
      <c r="F150" s="98" t="n">
        <v>5489080.97</v>
      </c>
      <c r="G150" s="98" t="n">
        <v>3767176.63</v>
      </c>
      <c r="H150" s="98" t="n">
        <v>2855478.34</v>
      </c>
      <c r="I150" s="98" t="n">
        <v>2068949.35</v>
      </c>
      <c r="J150" s="98" t="n"/>
      <c r="K150" s="99" t="n"/>
      <c r="L150" s="99" t="n">
        <v>0</v>
      </c>
      <c r="M150" s="98" t="n"/>
      <c r="N150" s="98" t="n"/>
      <c r="O150" s="98" t="n"/>
      <c r="P150" s="98" t="n">
        <v>23246698.45</v>
      </c>
      <c r="Q150" s="98" t="n">
        <v>6113376.43</v>
      </c>
      <c r="R150" s="98" t="n">
        <v>4944112.08</v>
      </c>
      <c r="S150" s="98" t="n">
        <v>499363.84</v>
      </c>
      <c r="T150" s="98" t="n">
        <v>952148.24</v>
      </c>
    </row>
    <row customHeight="true" ht="12.75" outlineLevel="0" r="151">
      <c r="A151" s="67" t="n">
        <f aca="false" ca="false" dt2D="false" dtr="false" t="normal">+A150+1</f>
        <v>139</v>
      </c>
      <c r="B151" s="67" t="n">
        <f aca="false" ca="false" dt2D="false" dtr="false" t="normal">+B150+1</f>
        <v>139</v>
      </c>
      <c r="C151" s="68" t="s">
        <v>233</v>
      </c>
      <c r="D151" s="67" t="s">
        <v>238</v>
      </c>
      <c r="E151" s="98" t="n">
        <v>49738486.16</v>
      </c>
      <c r="F151" s="98" t="n">
        <v>5467327.71</v>
      </c>
      <c r="G151" s="98" t="n">
        <v>3752247.29</v>
      </c>
      <c r="H151" s="98" t="n">
        <v>2844162.06</v>
      </c>
      <c r="I151" s="98" t="n">
        <v>2060750.09</v>
      </c>
      <c r="J151" s="98" t="n"/>
      <c r="K151" s="99" t="n"/>
      <c r="L151" s="99" t="n">
        <v>0</v>
      </c>
      <c r="M151" s="98" t="n"/>
      <c r="N151" s="98" t="n"/>
      <c r="O151" s="98" t="n"/>
      <c r="P151" s="98" t="n">
        <v>23154571.66</v>
      </c>
      <c r="Q151" s="98" t="n">
        <v>6089149.08</v>
      </c>
      <c r="R151" s="98" t="n">
        <v>4924518.54</v>
      </c>
      <c r="S151" s="98" t="n">
        <v>497384.86</v>
      </c>
      <c r="T151" s="98" t="n">
        <v>948374.87</v>
      </c>
    </row>
    <row customHeight="true" ht="12.75" outlineLevel="0" r="152">
      <c r="A152" s="67" t="n">
        <f aca="false" ca="false" dt2D="false" dtr="false" t="normal">+A151+1</f>
        <v>140</v>
      </c>
      <c r="B152" s="67" t="n">
        <f aca="false" ca="false" dt2D="false" dtr="false" t="normal">+B151+1</f>
        <v>140</v>
      </c>
      <c r="C152" s="68" t="s">
        <v>233</v>
      </c>
      <c r="D152" s="67" t="s">
        <v>239</v>
      </c>
      <c r="E152" s="98" t="n">
        <v>2288670.33</v>
      </c>
      <c r="F152" s="98" t="n"/>
      <c r="G152" s="98" t="n">
        <v>1993326.58</v>
      </c>
      <c r="H152" s="98" t="n"/>
      <c r="I152" s="98" t="n"/>
      <c r="J152" s="98" t="n"/>
      <c r="K152" s="99" t="n"/>
      <c r="L152" s="99" t="n">
        <v>0</v>
      </c>
      <c r="M152" s="98" t="n"/>
      <c r="N152" s="98" t="n"/>
      <c r="O152" s="98" t="n"/>
      <c r="P152" s="98" t="n"/>
      <c r="Q152" s="98" t="n"/>
      <c r="R152" s="98" t="n">
        <v>228867.03</v>
      </c>
      <c r="S152" s="98" t="n">
        <v>22886.7</v>
      </c>
      <c r="T152" s="98" t="n">
        <v>43590.02</v>
      </c>
    </row>
    <row customHeight="true" ht="12.75" outlineLevel="0" r="153">
      <c r="A153" s="67" t="n">
        <f aca="false" ca="false" dt2D="false" dtr="false" t="normal">+A152+1</f>
        <v>141</v>
      </c>
      <c r="B153" s="67" t="n">
        <f aca="false" ca="false" dt2D="false" dtr="false" t="normal">+B152+1</f>
        <v>141</v>
      </c>
      <c r="C153" s="68" t="s">
        <v>233</v>
      </c>
      <c r="D153" s="67" t="s">
        <v>240</v>
      </c>
      <c r="E153" s="98" t="n">
        <v>128421177.99</v>
      </c>
      <c r="F153" s="98" t="n">
        <v>18690402.96</v>
      </c>
      <c r="G153" s="98" t="n"/>
      <c r="H153" s="98" t="n">
        <v>8817986.37</v>
      </c>
      <c r="I153" s="98" t="n">
        <v>6642073.84</v>
      </c>
      <c r="J153" s="98" t="n"/>
      <c r="K153" s="99" t="n"/>
      <c r="L153" s="99" t="n">
        <v>0</v>
      </c>
      <c r="M153" s="98" t="n"/>
      <c r="N153" s="98" t="n">
        <v>35162650.72</v>
      </c>
      <c r="O153" s="98" t="n"/>
      <c r="P153" s="98" t="n">
        <v>23413958.98</v>
      </c>
      <c r="Q153" s="98" t="n">
        <v>19691639.74</v>
      </c>
      <c r="R153" s="98" t="n">
        <v>12259884.04</v>
      </c>
      <c r="S153" s="98" t="n">
        <v>1284211.78</v>
      </c>
      <c r="T153" s="98" t="n">
        <v>2458369.56</v>
      </c>
    </row>
    <row customHeight="true" ht="12.75" outlineLevel="0" r="154">
      <c r="A154" s="67" t="n">
        <f aca="false" ca="false" dt2D="false" dtr="false" t="normal">+A153+1</f>
        <v>142</v>
      </c>
      <c r="B154" s="67" t="n">
        <f aca="false" ca="false" dt2D="false" dtr="false" t="normal">+B153+1</f>
        <v>142</v>
      </c>
      <c r="C154" s="68" t="s">
        <v>233</v>
      </c>
      <c r="D154" s="67" t="s">
        <v>241</v>
      </c>
      <c r="E154" s="98" t="n">
        <v>8283513.55</v>
      </c>
      <c r="F154" s="98" t="n"/>
      <c r="G154" s="98" t="n"/>
      <c r="H154" s="98" t="n"/>
      <c r="I154" s="98" t="n"/>
      <c r="J154" s="98" t="n"/>
      <c r="K154" s="99" t="n">
        <v>4012463.55</v>
      </c>
      <c r="L154" s="99" t="n">
        <v>0</v>
      </c>
      <c r="M154" s="98" t="n">
        <v>4012463.55</v>
      </c>
      <c r="N154" s="98" t="n"/>
      <c r="O154" s="98" t="n"/>
      <c r="P154" s="98" t="n"/>
      <c r="Q154" s="98" t="n"/>
      <c r="R154" s="98" t="n">
        <v>128131.5</v>
      </c>
      <c r="S154" s="98" t="n">
        <v>42710.5</v>
      </c>
      <c r="T154" s="98" t="n">
        <v>87744.45</v>
      </c>
    </row>
    <row customHeight="true" ht="12.75" outlineLevel="0" r="155">
      <c r="A155" s="67" t="n">
        <f aca="false" ca="false" dt2D="false" dtr="false" t="normal">+A154+1</f>
        <v>143</v>
      </c>
      <c r="B155" s="67" t="n">
        <f aca="false" ca="false" dt2D="false" dtr="false" t="normal">+B154+1</f>
        <v>143</v>
      </c>
      <c r="C155" s="68" t="s">
        <v>233</v>
      </c>
      <c r="D155" s="67" t="s">
        <v>242</v>
      </c>
      <c r="E155" s="98" t="n">
        <v>8283513.55</v>
      </c>
      <c r="F155" s="98" t="n"/>
      <c r="G155" s="98" t="n"/>
      <c r="H155" s="98" t="n"/>
      <c r="I155" s="98" t="n"/>
      <c r="J155" s="98" t="n"/>
      <c r="K155" s="99" t="n">
        <v>4012463.55</v>
      </c>
      <c r="L155" s="99" t="n">
        <v>0</v>
      </c>
      <c r="M155" s="98" t="n">
        <v>4012463.55</v>
      </c>
      <c r="N155" s="98" t="n"/>
      <c r="O155" s="98" t="n"/>
      <c r="P155" s="98" t="n"/>
      <c r="Q155" s="98" t="n"/>
      <c r="R155" s="98" t="n">
        <v>128131.5</v>
      </c>
      <c r="S155" s="98" t="n">
        <v>42710.5</v>
      </c>
      <c r="T155" s="98" t="n">
        <v>87744.45</v>
      </c>
    </row>
    <row customHeight="true" ht="12.75" outlineLevel="0" r="156">
      <c r="A156" s="67" t="n">
        <f aca="false" ca="false" dt2D="false" dtr="false" t="normal">+A155+1</f>
        <v>144</v>
      </c>
      <c r="B156" s="67" t="n">
        <f aca="false" ca="false" dt2D="false" dtr="false" t="normal">+B155+1</f>
        <v>144</v>
      </c>
      <c r="C156" s="68" t="s">
        <v>233</v>
      </c>
      <c r="D156" s="67" t="s">
        <v>243</v>
      </c>
      <c r="E156" s="98" t="n">
        <v>8283513.55</v>
      </c>
      <c r="F156" s="98" t="n"/>
      <c r="G156" s="98" t="n"/>
      <c r="H156" s="98" t="n"/>
      <c r="I156" s="98" t="n"/>
      <c r="J156" s="98" t="n"/>
      <c r="K156" s="99" t="n">
        <v>4012463.55</v>
      </c>
      <c r="L156" s="99" t="n">
        <v>0</v>
      </c>
      <c r="M156" s="98" t="n">
        <v>4012463.55</v>
      </c>
      <c r="N156" s="98" t="n"/>
      <c r="O156" s="98" t="n"/>
      <c r="P156" s="98" t="n"/>
      <c r="Q156" s="98" t="n"/>
      <c r="R156" s="98" t="n">
        <v>128131.5</v>
      </c>
      <c r="S156" s="98" t="n">
        <v>42710.5</v>
      </c>
      <c r="T156" s="98" t="n">
        <v>87744.45</v>
      </c>
    </row>
    <row customHeight="true" ht="12.75" outlineLevel="0" r="157">
      <c r="A157" s="67" t="n">
        <f aca="false" ca="false" dt2D="false" dtr="false" t="normal">+A156+1</f>
        <v>145</v>
      </c>
      <c r="B157" s="67" t="n">
        <f aca="false" ca="false" dt2D="false" dtr="false" t="normal">+B156+1</f>
        <v>145</v>
      </c>
      <c r="C157" s="68" t="s">
        <v>244</v>
      </c>
      <c r="D157" s="67" t="s">
        <v>245</v>
      </c>
      <c r="E157" s="98" t="n">
        <v>15874769.89</v>
      </c>
      <c r="F157" s="98" t="n"/>
      <c r="G157" s="98" t="n"/>
      <c r="H157" s="98" t="n"/>
      <c r="I157" s="98" t="n"/>
      <c r="J157" s="98" t="n"/>
      <c r="K157" s="99" t="n"/>
      <c r="L157" s="99" t="n">
        <v>0</v>
      </c>
      <c r="M157" s="98" t="n"/>
      <c r="N157" s="98" t="n"/>
      <c r="O157" s="98" t="n"/>
      <c r="P157" s="98" t="n">
        <v>13826194.33</v>
      </c>
      <c r="Q157" s="98" t="n"/>
      <c r="R157" s="98" t="n">
        <v>1587476.99</v>
      </c>
      <c r="S157" s="98" t="n">
        <v>158747.7</v>
      </c>
      <c r="T157" s="98" t="n">
        <v>302350.87</v>
      </c>
    </row>
    <row customHeight="true" ht="12.75" outlineLevel="0" r="158">
      <c r="A158" s="67" t="n">
        <f aca="false" ca="false" dt2D="false" dtr="false" t="normal">+A157+1</f>
        <v>146</v>
      </c>
      <c r="B158" s="67" t="n">
        <f aca="false" ca="false" dt2D="false" dtr="false" t="normal">+B157+1</f>
        <v>146</v>
      </c>
      <c r="C158" s="68" t="s">
        <v>244</v>
      </c>
      <c r="D158" s="67" t="s">
        <v>246</v>
      </c>
      <c r="E158" s="98" t="n">
        <v>6942854.46</v>
      </c>
      <c r="F158" s="98" t="n"/>
      <c r="G158" s="98" t="n"/>
      <c r="H158" s="98" t="n"/>
      <c r="I158" s="98" t="n"/>
      <c r="J158" s="98" t="n"/>
      <c r="K158" s="99" t="n"/>
      <c r="L158" s="99" t="n">
        <v>0</v>
      </c>
      <c r="M158" s="98" t="n"/>
      <c r="N158" s="98" t="n"/>
      <c r="O158" s="98" t="n"/>
      <c r="P158" s="98" t="n">
        <v>6046906.86</v>
      </c>
      <c r="Q158" s="98" t="n"/>
      <c r="R158" s="98" t="n">
        <v>694285.45</v>
      </c>
      <c r="S158" s="98" t="n">
        <v>69428.54</v>
      </c>
      <c r="T158" s="98" t="n">
        <v>132233.61</v>
      </c>
    </row>
    <row customHeight="true" ht="12.75" outlineLevel="0" r="159">
      <c r="A159" s="67" t="n">
        <f aca="false" ca="false" dt2D="false" dtr="false" t="normal">+A158+1</f>
        <v>147</v>
      </c>
      <c r="B159" s="67" t="n">
        <f aca="false" ca="false" dt2D="false" dtr="false" t="normal">+B158+1</f>
        <v>147</v>
      </c>
      <c r="C159" s="68" t="s">
        <v>247</v>
      </c>
      <c r="D159" s="67" t="s">
        <v>248</v>
      </c>
      <c r="E159" s="98" t="n">
        <v>47344403.86</v>
      </c>
      <c r="F159" s="98" t="n">
        <v>7106244.97</v>
      </c>
      <c r="G159" s="98" t="n">
        <v>3867188.99</v>
      </c>
      <c r="H159" s="98" t="n">
        <v>4087895.2</v>
      </c>
      <c r="I159" s="98" t="n">
        <v>3117075.35</v>
      </c>
      <c r="J159" s="98" t="n"/>
      <c r="K159" s="99" t="n"/>
      <c r="L159" s="99" t="n">
        <v>0</v>
      </c>
      <c r="M159" s="98" t="n"/>
      <c r="N159" s="98" t="n"/>
      <c r="O159" s="98" t="n"/>
      <c r="P159" s="98" t="n">
        <v>23103839.43</v>
      </c>
      <c r="Q159" s="98" t="n"/>
      <c r="R159" s="98" t="n">
        <v>4685956.82</v>
      </c>
      <c r="S159" s="98" t="n">
        <v>473444.04</v>
      </c>
      <c r="T159" s="98" t="n">
        <v>902759.06</v>
      </c>
    </row>
    <row customHeight="true" ht="12.75" outlineLevel="0" r="160">
      <c r="A160" s="67" t="n">
        <f aca="false" ca="false" dt2D="false" dtr="false" t="normal">+A159+1</f>
        <v>148</v>
      </c>
      <c r="B160" s="67" t="n">
        <f aca="false" ca="false" dt2D="false" dtr="false" t="normal">+B159+1</f>
        <v>148</v>
      </c>
      <c r="C160" s="68" t="s">
        <v>249</v>
      </c>
      <c r="D160" s="67" t="s">
        <v>250</v>
      </c>
      <c r="E160" s="98" t="n">
        <v>12265260.46</v>
      </c>
      <c r="F160" s="98" t="n">
        <v>1255531.57</v>
      </c>
      <c r="G160" s="98" t="n"/>
      <c r="H160" s="98" t="n">
        <v>360316.67</v>
      </c>
      <c r="I160" s="98" t="n"/>
      <c r="J160" s="98" t="n"/>
      <c r="K160" s="99" t="n"/>
      <c r="L160" s="99" t="n">
        <v>0</v>
      </c>
      <c r="M160" s="98" t="n"/>
      <c r="N160" s="98" t="n">
        <v>3560381.88</v>
      </c>
      <c r="O160" s="98" t="n"/>
      <c r="P160" s="98" t="n">
        <v>2949719.96</v>
      </c>
      <c r="Q160" s="98" t="n">
        <v>2623681.48</v>
      </c>
      <c r="R160" s="98" t="n">
        <v>1157903.63</v>
      </c>
      <c r="S160" s="98" t="n">
        <v>122652.6</v>
      </c>
      <c r="T160" s="98" t="n">
        <v>235072.67</v>
      </c>
    </row>
    <row customHeight="true" ht="12.75" outlineLevel="0" r="161">
      <c r="A161" s="67" t="n">
        <f aca="false" ca="false" dt2D="false" dtr="false" t="normal">+A160+1</f>
        <v>149</v>
      </c>
      <c r="B161" s="67" t="n">
        <f aca="false" ca="false" dt2D="false" dtr="false" t="normal">+B160+1</f>
        <v>149</v>
      </c>
      <c r="C161" s="68" t="s">
        <v>251</v>
      </c>
      <c r="D161" s="68" t="s">
        <v>252</v>
      </c>
      <c r="E161" s="98" t="n">
        <v>23847436.48</v>
      </c>
      <c r="F161" s="98" t="n"/>
      <c r="G161" s="98" t="n"/>
      <c r="H161" s="98" t="n">
        <v>4273778.88</v>
      </c>
      <c r="I161" s="98" t="n">
        <v>2760799.29</v>
      </c>
      <c r="J161" s="98" t="n">
        <v>1705206.12</v>
      </c>
      <c r="K161" s="99" t="n"/>
      <c r="L161" s="99" t="n">
        <v>0</v>
      </c>
      <c r="M161" s="98" t="n"/>
      <c r="N161" s="98" t="n"/>
      <c r="O161" s="98" t="n"/>
      <c r="P161" s="98" t="n"/>
      <c r="Q161" s="98" t="n">
        <v>11439666.31</v>
      </c>
      <c r="R161" s="98" t="n">
        <v>2988227.81</v>
      </c>
      <c r="S161" s="98" t="n">
        <v>238474.36</v>
      </c>
      <c r="T161" s="98" t="n">
        <v>441283.71</v>
      </c>
    </row>
    <row customHeight="true" ht="12.75" outlineLevel="0" r="162">
      <c r="A162" s="67" t="n">
        <f aca="false" ca="false" dt2D="false" dtr="false" t="normal">+A161+1</f>
        <v>150</v>
      </c>
      <c r="B162" s="67" t="n">
        <f aca="false" ca="false" dt2D="false" dtr="false" t="normal">+B161+1</f>
        <v>150</v>
      </c>
      <c r="C162" s="68" t="s">
        <v>251</v>
      </c>
      <c r="D162" s="68" t="s">
        <v>253</v>
      </c>
      <c r="E162" s="98" t="n">
        <v>943461.76</v>
      </c>
      <c r="F162" s="98" t="n"/>
      <c r="G162" s="98" t="n"/>
      <c r="H162" s="98" t="n"/>
      <c r="I162" s="98" t="n"/>
      <c r="J162" s="98" t="n">
        <v>637057.45</v>
      </c>
      <c r="K162" s="99" t="n"/>
      <c r="L162" s="99" t="n">
        <v>0</v>
      </c>
      <c r="M162" s="98" t="n"/>
      <c r="N162" s="98" t="n"/>
      <c r="O162" s="98" t="n"/>
      <c r="P162" s="98" t="n"/>
      <c r="Q162" s="98" t="n"/>
      <c r="R162" s="98" t="n">
        <v>283038.53</v>
      </c>
      <c r="S162" s="98" t="n">
        <v>9434.62</v>
      </c>
      <c r="T162" s="98" t="n">
        <v>13931.16</v>
      </c>
    </row>
    <row customHeight="true" ht="12.75" outlineLevel="0" r="163">
      <c r="A163" s="67" t="n">
        <f aca="false" ca="false" dt2D="false" dtr="false" t="normal">+A162+1</f>
        <v>151</v>
      </c>
      <c r="B163" s="67" t="n">
        <f aca="false" ca="false" dt2D="false" dtr="false" t="normal">+B162+1</f>
        <v>151</v>
      </c>
      <c r="C163" s="68" t="s">
        <v>251</v>
      </c>
      <c r="D163" s="68" t="s">
        <v>254</v>
      </c>
      <c r="E163" s="98" t="n">
        <v>256698.63</v>
      </c>
      <c r="F163" s="98" t="n"/>
      <c r="G163" s="98" t="n"/>
      <c r="H163" s="98" t="n"/>
      <c r="I163" s="98" t="n"/>
      <c r="J163" s="98" t="n">
        <v>173331.64</v>
      </c>
      <c r="K163" s="99" t="n"/>
      <c r="L163" s="99" t="n">
        <v>0</v>
      </c>
      <c r="M163" s="98" t="n"/>
      <c r="N163" s="98" t="n"/>
      <c r="O163" s="98" t="n"/>
      <c r="P163" s="98" t="n"/>
      <c r="Q163" s="98" t="n"/>
      <c r="R163" s="98" t="n">
        <v>77009.59</v>
      </c>
      <c r="S163" s="98" t="n">
        <v>2566.99</v>
      </c>
      <c r="T163" s="98" t="n">
        <v>3790.41</v>
      </c>
    </row>
    <row customHeight="true" ht="12.75" outlineLevel="0" r="164">
      <c r="A164" s="67" t="n">
        <f aca="false" ca="false" dt2D="false" dtr="false" t="normal">+A163+1</f>
        <v>152</v>
      </c>
      <c r="B164" s="67" t="n">
        <f aca="false" ca="false" dt2D="false" dtr="false" t="normal">+B163+1</f>
        <v>152</v>
      </c>
      <c r="C164" s="68" t="s">
        <v>251</v>
      </c>
      <c r="D164" s="67" t="s">
        <v>255</v>
      </c>
      <c r="E164" s="98" t="n">
        <v>34159210.85</v>
      </c>
      <c r="F164" s="98" t="n">
        <v>9146989.54</v>
      </c>
      <c r="G164" s="98" t="n"/>
      <c r="H164" s="98" t="n">
        <v>4281006.29</v>
      </c>
      <c r="I164" s="98" t="n">
        <v>2765468.1</v>
      </c>
      <c r="J164" s="98" t="n">
        <v>1708089.81</v>
      </c>
      <c r="K164" s="99" t="n"/>
      <c r="L164" s="99" t="n">
        <v>0</v>
      </c>
      <c r="M164" s="98" t="n"/>
      <c r="N164" s="98" t="n"/>
      <c r="O164" s="98" t="n"/>
      <c r="P164" s="98" t="n"/>
      <c r="Q164" s="98" t="n">
        <v>11459012.01</v>
      </c>
      <c r="R164" s="98" t="n">
        <v>3814996.88</v>
      </c>
      <c r="S164" s="98" t="n">
        <v>341592.11</v>
      </c>
      <c r="T164" s="98" t="n">
        <v>642056.11</v>
      </c>
    </row>
    <row customHeight="true" ht="12.75" outlineLevel="0" r="165">
      <c r="A165" s="67" t="n">
        <f aca="false" ca="false" dt2D="false" dtr="false" t="normal">+A164+1</f>
        <v>153</v>
      </c>
      <c r="B165" s="67" t="n">
        <f aca="false" ca="false" dt2D="false" dtr="false" t="normal">+B164+1</f>
        <v>153</v>
      </c>
      <c r="C165" s="68" t="s">
        <v>251</v>
      </c>
      <c r="D165" s="68" t="s">
        <v>256</v>
      </c>
      <c r="E165" s="98" t="n">
        <v>1716627.71</v>
      </c>
      <c r="F165" s="98" t="n"/>
      <c r="G165" s="98" t="n"/>
      <c r="H165" s="98" t="n"/>
      <c r="I165" s="98" t="n">
        <v>1444707.01</v>
      </c>
      <c r="J165" s="98" t="n"/>
      <c r="K165" s="99" t="n"/>
      <c r="L165" s="99" t="n">
        <v>0</v>
      </c>
      <c r="M165" s="98" t="n"/>
      <c r="N165" s="98" t="n"/>
      <c r="O165" s="98" t="n"/>
      <c r="P165" s="98" t="n"/>
      <c r="Q165" s="98" t="n"/>
      <c r="R165" s="98" t="n">
        <v>223161.6</v>
      </c>
      <c r="S165" s="98" t="n">
        <v>17166.28</v>
      </c>
      <c r="T165" s="98" t="n">
        <v>31592.82</v>
      </c>
    </row>
    <row customHeight="true" ht="12.75" outlineLevel="0" r="166">
      <c r="A166" s="67" t="n">
        <f aca="false" ca="false" dt2D="false" dtr="false" t="normal">+A165+1</f>
        <v>154</v>
      </c>
      <c r="B166" s="67" t="n">
        <f aca="false" ca="false" dt2D="false" dtr="false" t="normal">+B165+1</f>
        <v>154</v>
      </c>
      <c r="C166" s="68" t="s">
        <v>257</v>
      </c>
      <c r="D166" s="67" t="s">
        <v>258</v>
      </c>
      <c r="E166" s="98" t="n">
        <v>19247611.75</v>
      </c>
      <c r="F166" s="98" t="n"/>
      <c r="G166" s="98" t="n"/>
      <c r="H166" s="98" t="n"/>
      <c r="I166" s="98" t="n"/>
      <c r="J166" s="98" t="n">
        <v>622204.5</v>
      </c>
      <c r="K166" s="99" t="n"/>
      <c r="L166" s="99" t="n">
        <v>0</v>
      </c>
      <c r="M166" s="98" t="n"/>
      <c r="N166" s="98" t="n">
        <v>7829506.57</v>
      </c>
      <c r="O166" s="98" t="n"/>
      <c r="P166" s="98" t="n">
        <v>4044553.67</v>
      </c>
      <c r="Q166" s="98" t="n">
        <v>4174165.09</v>
      </c>
      <c r="R166" s="98" t="n">
        <v>2020157.26</v>
      </c>
      <c r="S166" s="98" t="n">
        <v>192476.12</v>
      </c>
      <c r="T166" s="98" t="n">
        <v>364548.54</v>
      </c>
    </row>
    <row customHeight="true" ht="12.75" outlineLevel="0" r="167">
      <c r="A167" s="67" t="n">
        <f aca="false" ca="false" dt2D="false" dtr="false" t="normal">+A166+1</f>
        <v>155</v>
      </c>
      <c r="B167" s="67" t="n">
        <f aca="false" ca="false" dt2D="false" dtr="false" t="normal">+B166+1</f>
        <v>155</v>
      </c>
      <c r="C167" s="68" t="s">
        <v>257</v>
      </c>
      <c r="D167" s="67" t="s">
        <v>259</v>
      </c>
      <c r="E167" s="98" t="n">
        <v>913157.73</v>
      </c>
      <c r="F167" s="98" t="n"/>
      <c r="G167" s="98" t="n"/>
      <c r="H167" s="98" t="n"/>
      <c r="I167" s="98" t="n"/>
      <c r="J167" s="98" t="n">
        <v>616595.14</v>
      </c>
      <c r="K167" s="99" t="n"/>
      <c r="L167" s="99" t="n">
        <v>0</v>
      </c>
      <c r="M167" s="98" t="n"/>
      <c r="N167" s="98" t="n"/>
      <c r="O167" s="98" t="n"/>
      <c r="P167" s="98" t="n"/>
      <c r="Q167" s="98" t="n"/>
      <c r="R167" s="98" t="n">
        <v>273947.32</v>
      </c>
      <c r="S167" s="98" t="n">
        <v>9131.58</v>
      </c>
      <c r="T167" s="98" t="n">
        <v>13483.69</v>
      </c>
    </row>
    <row customHeight="true" ht="12.75" outlineLevel="0" r="168">
      <c r="A168" s="67" t="n">
        <f aca="false" ca="false" dt2D="false" dtr="false" t="normal">+A167+1</f>
        <v>156</v>
      </c>
      <c r="B168" s="67" t="n">
        <f aca="false" ca="false" dt2D="false" dtr="false" t="normal">+B167+1</f>
        <v>156</v>
      </c>
      <c r="C168" s="68" t="s">
        <v>257</v>
      </c>
      <c r="D168" s="67" t="s">
        <v>260</v>
      </c>
      <c r="E168" s="98" t="n">
        <v>2911878.56</v>
      </c>
      <c r="F168" s="98" t="n"/>
      <c r="G168" s="98" t="n"/>
      <c r="H168" s="98" t="n"/>
      <c r="I168" s="98" t="n"/>
      <c r="J168" s="98" t="n">
        <v>1966199.4</v>
      </c>
      <c r="K168" s="99" t="n"/>
      <c r="L168" s="99" t="n">
        <v>0</v>
      </c>
      <c r="M168" s="98" t="n"/>
      <c r="N168" s="98" t="n"/>
      <c r="O168" s="98" t="n"/>
      <c r="P168" s="98" t="n"/>
      <c r="Q168" s="98" t="n"/>
      <c r="R168" s="98" t="n">
        <v>873563.57</v>
      </c>
      <c r="S168" s="98" t="n">
        <v>29118.79</v>
      </c>
      <c r="T168" s="98" t="n">
        <v>42996.8</v>
      </c>
    </row>
    <row customHeight="true" ht="12.75" outlineLevel="0" r="169">
      <c r="A169" s="67" t="n">
        <f aca="false" ca="false" dt2D="false" dtr="false" t="normal">+A168+1</f>
        <v>157</v>
      </c>
      <c r="B169" s="67" t="n">
        <f aca="false" ca="false" dt2D="false" dtr="false" t="normal">+B168+1</f>
        <v>157</v>
      </c>
      <c r="C169" s="68" t="s">
        <v>257</v>
      </c>
      <c r="D169" s="67" t="s">
        <v>261</v>
      </c>
      <c r="E169" s="98" t="n">
        <v>1971517.4</v>
      </c>
      <c r="F169" s="98" t="n"/>
      <c r="G169" s="98" t="n"/>
      <c r="H169" s="98" t="n"/>
      <c r="I169" s="98" t="n"/>
      <c r="J169" s="98" t="n">
        <v>1331235.58</v>
      </c>
      <c r="K169" s="99" t="n"/>
      <c r="L169" s="99" t="n">
        <v>0</v>
      </c>
      <c r="M169" s="98" t="n"/>
      <c r="N169" s="98" t="n"/>
      <c r="O169" s="98" t="n"/>
      <c r="P169" s="98" t="n"/>
      <c r="Q169" s="98" t="n"/>
      <c r="R169" s="98" t="n">
        <v>591455.22</v>
      </c>
      <c r="S169" s="98" t="n">
        <v>19715.17</v>
      </c>
      <c r="T169" s="98" t="n">
        <v>29111.43</v>
      </c>
    </row>
    <row customHeight="true" ht="12.75" outlineLevel="0" r="170">
      <c r="A170" s="67" t="n">
        <f aca="false" ca="false" dt2D="false" dtr="false" t="normal">+A169+1</f>
        <v>158</v>
      </c>
      <c r="B170" s="67" t="n">
        <f aca="false" ca="false" dt2D="false" dtr="false" t="normal">+B169+1</f>
        <v>158</v>
      </c>
      <c r="C170" s="68" t="s">
        <v>257</v>
      </c>
      <c r="D170" s="67" t="s">
        <v>262</v>
      </c>
      <c r="E170" s="98" t="n">
        <v>1802797.63</v>
      </c>
      <c r="F170" s="98" t="n"/>
      <c r="G170" s="98" t="n"/>
      <c r="H170" s="98" t="n"/>
      <c r="I170" s="98" t="n"/>
      <c r="J170" s="98" t="n">
        <v>1217310.25</v>
      </c>
      <c r="K170" s="99" t="n"/>
      <c r="L170" s="99" t="n">
        <v>0</v>
      </c>
      <c r="M170" s="98" t="n"/>
      <c r="N170" s="98" t="n"/>
      <c r="O170" s="98" t="n"/>
      <c r="P170" s="98" t="n"/>
      <c r="Q170" s="98" t="n"/>
      <c r="R170" s="98" t="n">
        <v>540839.29</v>
      </c>
      <c r="S170" s="98" t="n">
        <v>18027.98</v>
      </c>
      <c r="T170" s="98" t="n">
        <v>26620.11</v>
      </c>
    </row>
    <row customHeight="true" ht="12.75" outlineLevel="0" r="171">
      <c r="A171" s="67" t="n">
        <f aca="false" ca="false" dt2D="false" dtr="false" t="normal">+A170+1</f>
        <v>159</v>
      </c>
      <c r="B171" s="67" t="n">
        <f aca="false" ca="false" dt2D="false" dtr="false" t="normal">+B170+1</f>
        <v>159</v>
      </c>
      <c r="C171" s="68" t="s">
        <v>257</v>
      </c>
      <c r="D171" s="67" t="s">
        <v>263</v>
      </c>
      <c r="E171" s="98" t="n">
        <v>4302846.37</v>
      </c>
      <c r="F171" s="98" t="n"/>
      <c r="G171" s="98" t="n">
        <v>2463322.21</v>
      </c>
      <c r="H171" s="98" t="n"/>
      <c r="I171" s="98" t="n"/>
      <c r="J171" s="98" t="n">
        <v>995661.51</v>
      </c>
      <c r="K171" s="99" t="n"/>
      <c r="L171" s="99" t="n">
        <v>0</v>
      </c>
      <c r="M171" s="98" t="n"/>
      <c r="N171" s="98" t="n"/>
      <c r="O171" s="98" t="n"/>
      <c r="P171" s="98" t="n"/>
      <c r="Q171" s="98" t="n"/>
      <c r="R171" s="98" t="n">
        <v>725193.22</v>
      </c>
      <c r="S171" s="98" t="n">
        <v>43028.46</v>
      </c>
      <c r="T171" s="98" t="n">
        <v>75640.97</v>
      </c>
    </row>
    <row customHeight="true" ht="12.75" outlineLevel="0" r="172">
      <c r="A172" s="67" t="n">
        <f aca="false" ca="false" dt2D="false" dtr="false" t="normal">+A171+1</f>
        <v>160</v>
      </c>
      <c r="B172" s="67" t="n">
        <f aca="false" ca="false" dt2D="false" dtr="false" t="normal">+B171+1</f>
        <v>160</v>
      </c>
      <c r="C172" s="68" t="s">
        <v>257</v>
      </c>
      <c r="D172" s="67" t="s">
        <v>265</v>
      </c>
      <c r="E172" s="98" t="n">
        <v>4326746.32</v>
      </c>
      <c r="F172" s="98" t="n"/>
      <c r="G172" s="98" t="n">
        <v>2477004.62</v>
      </c>
      <c r="H172" s="98" t="n"/>
      <c r="I172" s="98" t="n"/>
      <c r="J172" s="98" t="n">
        <v>1001191.86</v>
      </c>
      <c r="K172" s="99" t="n"/>
      <c r="L172" s="99" t="n">
        <v>0</v>
      </c>
      <c r="M172" s="98" t="n"/>
      <c r="N172" s="98" t="n"/>
      <c r="O172" s="98" t="n"/>
      <c r="P172" s="98" t="n"/>
      <c r="Q172" s="98" t="n"/>
      <c r="R172" s="98" t="n">
        <v>729221.27</v>
      </c>
      <c r="S172" s="98" t="n">
        <v>43267.46</v>
      </c>
      <c r="T172" s="98" t="n">
        <v>76061.11</v>
      </c>
    </row>
    <row customHeight="true" ht="12.75" outlineLevel="0" r="173">
      <c r="A173" s="67" t="n">
        <f aca="false" ca="false" dt2D="false" dtr="false" t="normal">+A172+1</f>
        <v>161</v>
      </c>
      <c r="B173" s="67" t="n">
        <f aca="false" ca="false" dt2D="false" dtr="false" t="normal">+B172+1</f>
        <v>161</v>
      </c>
      <c r="C173" s="68" t="s">
        <v>257</v>
      </c>
      <c r="D173" s="67" t="s">
        <v>267</v>
      </c>
      <c r="E173" s="98" t="n">
        <v>6631452.8</v>
      </c>
      <c r="F173" s="98" t="n">
        <v>4738495.97</v>
      </c>
      <c r="G173" s="98" t="n"/>
      <c r="H173" s="98" t="n"/>
      <c r="I173" s="98" t="n"/>
      <c r="J173" s="98" t="n">
        <v>884856.88</v>
      </c>
      <c r="K173" s="99" t="n"/>
      <c r="L173" s="99" t="n">
        <v>0</v>
      </c>
      <c r="M173" s="98" t="n"/>
      <c r="N173" s="98" t="n"/>
      <c r="O173" s="98" t="n"/>
      <c r="P173" s="98" t="n"/>
      <c r="Q173" s="98" t="n"/>
      <c r="R173" s="98" t="n">
        <v>818814.08</v>
      </c>
      <c r="S173" s="98" t="n">
        <v>66314.53</v>
      </c>
      <c r="T173" s="98" t="n">
        <v>122971.34</v>
      </c>
    </row>
    <row customHeight="true" ht="12.75" outlineLevel="0" r="174">
      <c r="A174" s="67" t="n">
        <f aca="false" ca="false" dt2D="false" dtr="false" t="normal">+A173+1</f>
        <v>162</v>
      </c>
      <c r="B174" s="67" t="n">
        <f aca="false" ca="false" dt2D="false" dtr="false" t="normal">+B173+1</f>
        <v>162</v>
      </c>
      <c r="C174" s="68" t="s">
        <v>257</v>
      </c>
      <c r="D174" s="67" t="s">
        <v>268</v>
      </c>
      <c r="E174" s="98" t="n">
        <v>1274641.58</v>
      </c>
      <c r="F174" s="98" t="n"/>
      <c r="G174" s="98" t="n"/>
      <c r="H174" s="98" t="n"/>
      <c r="I174" s="98" t="n"/>
      <c r="J174" s="98" t="n">
        <v>860681.33</v>
      </c>
      <c r="K174" s="99" t="n"/>
      <c r="L174" s="99" t="n">
        <v>0</v>
      </c>
      <c r="M174" s="98" t="n"/>
      <c r="N174" s="98" t="n"/>
      <c r="O174" s="98" t="n"/>
      <c r="P174" s="98" t="n"/>
      <c r="Q174" s="98" t="n"/>
      <c r="R174" s="98" t="n">
        <v>382392.47</v>
      </c>
      <c r="S174" s="98" t="n">
        <v>12746.42</v>
      </c>
      <c r="T174" s="98" t="n">
        <v>18821.36</v>
      </c>
    </row>
    <row customHeight="true" ht="12.75" outlineLevel="0" r="175">
      <c r="A175" s="67" t="n">
        <f aca="false" ca="false" dt2D="false" dtr="false" t="normal">+A174+1</f>
        <v>163</v>
      </c>
      <c r="B175" s="67" t="n">
        <f aca="false" ca="false" dt2D="false" dtr="false" t="normal">+B174+1</f>
        <v>163</v>
      </c>
      <c r="C175" s="68" t="s">
        <v>257</v>
      </c>
      <c r="D175" s="67" t="s">
        <v>269</v>
      </c>
      <c r="E175" s="98" t="n">
        <v>16399986.16</v>
      </c>
      <c r="F175" s="98" t="n"/>
      <c r="G175" s="98" t="n"/>
      <c r="H175" s="98" t="n"/>
      <c r="I175" s="98" t="n"/>
      <c r="J175" s="98" t="n">
        <v>985153.83</v>
      </c>
      <c r="K175" s="99" t="n"/>
      <c r="L175" s="99" t="n">
        <v>0</v>
      </c>
      <c r="M175" s="98" t="n"/>
      <c r="N175" s="98" t="n"/>
      <c r="O175" s="98" t="n"/>
      <c r="P175" s="98" t="n">
        <v>6403855.25</v>
      </c>
      <c r="Q175" s="98" t="n">
        <v>6609072.63</v>
      </c>
      <c r="R175" s="98" t="n">
        <v>1931794.89</v>
      </c>
      <c r="S175" s="98" t="n">
        <v>163999.86</v>
      </c>
      <c r="T175" s="98" t="n">
        <v>306109.7</v>
      </c>
    </row>
    <row customHeight="true" ht="12.75" outlineLevel="0" r="176">
      <c r="A176" s="67" t="n">
        <f aca="false" ca="false" dt2D="false" dtr="false" t="normal">+A175+1</f>
        <v>164</v>
      </c>
      <c r="B176" s="67" t="n">
        <f aca="false" ca="false" dt2D="false" dtr="false" t="normal">+B175+1</f>
        <v>164</v>
      </c>
      <c r="C176" s="68" t="s">
        <v>257</v>
      </c>
      <c r="D176" s="67" t="s">
        <v>270</v>
      </c>
      <c r="E176" s="98" t="n">
        <v>2734149.46</v>
      </c>
      <c r="F176" s="98" t="n"/>
      <c r="G176" s="98" t="n"/>
      <c r="H176" s="98" t="n"/>
      <c r="I176" s="98" t="n"/>
      <c r="J176" s="98" t="n">
        <v>1846190.68</v>
      </c>
      <c r="K176" s="99" t="n"/>
      <c r="L176" s="99" t="n">
        <v>0</v>
      </c>
      <c r="M176" s="98" t="n"/>
      <c r="N176" s="98" t="n"/>
      <c r="O176" s="98" t="n"/>
      <c r="P176" s="98" t="n"/>
      <c r="Q176" s="98" t="n"/>
      <c r="R176" s="98" t="n">
        <v>820244.84</v>
      </c>
      <c r="S176" s="98" t="n">
        <v>27341.49</v>
      </c>
      <c r="T176" s="98" t="n">
        <v>40372.45</v>
      </c>
    </row>
    <row customHeight="true" ht="12.75" outlineLevel="0" r="177">
      <c r="A177" s="67" t="n">
        <f aca="false" ca="false" dt2D="false" dtr="false" t="normal">+A176+1</f>
        <v>165</v>
      </c>
      <c r="B177" s="67" t="n">
        <f aca="false" ca="false" dt2D="false" dtr="false" t="normal">+B176+1</f>
        <v>165</v>
      </c>
      <c r="C177" s="68" t="s">
        <v>257</v>
      </c>
      <c r="D177" s="67" t="s">
        <v>271</v>
      </c>
      <c r="E177" s="98" t="n">
        <v>22941830.75</v>
      </c>
      <c r="F177" s="98" t="n"/>
      <c r="G177" s="98" t="n"/>
      <c r="H177" s="98" t="n"/>
      <c r="I177" s="98" t="n"/>
      <c r="J177" s="98" t="n">
        <v>1378125.09</v>
      </c>
      <c r="K177" s="99" t="n"/>
      <c r="L177" s="99" t="n">
        <v>0</v>
      </c>
      <c r="M177" s="98" t="n"/>
      <c r="N177" s="98" t="n"/>
      <c r="O177" s="98" t="n"/>
      <c r="P177" s="98" t="n">
        <v>8958310.2</v>
      </c>
      <c r="Q177" s="98" t="n">
        <v>9245387.42</v>
      </c>
      <c r="R177" s="98" t="n">
        <v>2702374.93</v>
      </c>
      <c r="S177" s="98" t="n">
        <v>229418.31</v>
      </c>
      <c r="T177" s="98" t="n">
        <v>428214.8</v>
      </c>
    </row>
    <row customHeight="true" ht="12.75" outlineLevel="0" r="178">
      <c r="A178" s="67" t="n">
        <f aca="false" ca="false" dt2D="false" dtr="false" t="normal">+A177+1</f>
        <v>166</v>
      </c>
      <c r="B178" s="67" t="n">
        <f aca="false" ca="false" dt2D="false" dtr="false" t="normal">+B177+1</f>
        <v>166</v>
      </c>
      <c r="C178" s="68" t="s">
        <v>272</v>
      </c>
      <c r="D178" s="67" t="s">
        <v>273</v>
      </c>
      <c r="E178" s="98" t="n">
        <v>7157183.15</v>
      </c>
      <c r="F178" s="98" t="n"/>
      <c r="G178" s="98" t="n"/>
      <c r="H178" s="98" t="n"/>
      <c r="I178" s="98" t="n"/>
      <c r="J178" s="98" t="n"/>
      <c r="K178" s="99" t="n"/>
      <c r="L178" s="99" t="n">
        <v>0</v>
      </c>
      <c r="M178" s="98" t="n"/>
      <c r="N178" s="98" t="n"/>
      <c r="O178" s="98" t="n"/>
      <c r="P178" s="98" t="n"/>
      <c r="Q178" s="98" t="n">
        <v>6233577.29</v>
      </c>
      <c r="R178" s="98" t="n">
        <v>715718.32</v>
      </c>
      <c r="S178" s="98" t="n">
        <v>71571.83</v>
      </c>
      <c r="T178" s="98" t="n">
        <v>136315.71</v>
      </c>
    </row>
    <row customHeight="true" ht="12.75" outlineLevel="0" r="179">
      <c r="A179" s="67" t="n">
        <f aca="false" ca="false" dt2D="false" dtr="false" t="normal">+A178+1</f>
        <v>167</v>
      </c>
      <c r="B179" s="67" t="n">
        <f aca="false" ca="false" dt2D="false" dtr="false" t="normal">+B178+1</f>
        <v>167</v>
      </c>
      <c r="C179" s="68" t="s">
        <v>272</v>
      </c>
      <c r="D179" s="67" t="s">
        <v>274</v>
      </c>
      <c r="E179" s="98" t="n">
        <v>7307554.91</v>
      </c>
      <c r="F179" s="98" t="n"/>
      <c r="G179" s="98" t="n"/>
      <c r="H179" s="98" t="n"/>
      <c r="I179" s="98" t="n"/>
      <c r="J179" s="98" t="n"/>
      <c r="K179" s="99" t="n"/>
      <c r="L179" s="99" t="n">
        <v>0</v>
      </c>
      <c r="M179" s="98" t="n"/>
      <c r="N179" s="98" t="n"/>
      <c r="O179" s="98" t="n"/>
      <c r="P179" s="98" t="n"/>
      <c r="Q179" s="98" t="n">
        <v>6364544.18</v>
      </c>
      <c r="R179" s="98" t="n">
        <v>730755.49</v>
      </c>
      <c r="S179" s="98" t="n">
        <v>73075.55</v>
      </c>
      <c r="T179" s="98" t="n">
        <v>139179.69</v>
      </c>
    </row>
    <row customHeight="true" ht="12.75" outlineLevel="0" r="180">
      <c r="A180" s="67" t="n">
        <f aca="false" ca="false" dt2D="false" dtr="false" t="normal">+A179+1</f>
        <v>168</v>
      </c>
      <c r="B180" s="67" t="n">
        <f aca="false" ca="false" dt2D="false" dtr="false" t="normal">+B179+1</f>
        <v>168</v>
      </c>
      <c r="C180" s="68" t="s">
        <v>275</v>
      </c>
      <c r="D180" s="67" t="s">
        <v>276</v>
      </c>
      <c r="E180" s="98" t="n">
        <v>7817874.8</v>
      </c>
      <c r="F180" s="98" t="n"/>
      <c r="G180" s="98" t="n"/>
      <c r="H180" s="98" t="n"/>
      <c r="I180" s="98" t="n"/>
      <c r="J180" s="98" t="n"/>
      <c r="K180" s="99" t="n"/>
      <c r="L180" s="99" t="n">
        <v>0</v>
      </c>
      <c r="M180" s="98" t="n"/>
      <c r="N180" s="98" t="n">
        <v>6885515.05</v>
      </c>
      <c r="O180" s="98" t="n"/>
      <c r="P180" s="98" t="n"/>
      <c r="Q180" s="98" t="n"/>
      <c r="R180" s="98" t="n">
        <v>703608.73</v>
      </c>
      <c r="S180" s="98" t="n">
        <v>78178.75</v>
      </c>
      <c r="T180" s="98" t="n">
        <v>150572.27</v>
      </c>
    </row>
    <row customHeight="true" ht="12.75" outlineLevel="0" r="181">
      <c r="A181" s="67" t="n">
        <f aca="false" ca="false" dt2D="false" dtr="false" t="normal">+A180+1</f>
        <v>169</v>
      </c>
      <c r="B181" s="67" t="n">
        <f aca="false" ca="false" dt2D="false" dtr="false" t="normal">+B180+1</f>
        <v>169</v>
      </c>
      <c r="C181" s="68" t="s">
        <v>275</v>
      </c>
      <c r="D181" s="67" t="s">
        <v>278</v>
      </c>
      <c r="E181" s="98" t="n">
        <v>15469241.38</v>
      </c>
      <c r="F181" s="98" t="n">
        <v>3364721.34</v>
      </c>
      <c r="G181" s="98" t="n"/>
      <c r="H181" s="98" t="n"/>
      <c r="I181" s="98" t="n"/>
      <c r="J181" s="98" t="n">
        <v>441815.67</v>
      </c>
      <c r="K181" s="99" t="n"/>
      <c r="L181" s="99" t="n">
        <v>0</v>
      </c>
      <c r="M181" s="98" t="n"/>
      <c r="N181" s="98" t="n">
        <v>9720351.96</v>
      </c>
      <c r="O181" s="98" t="n"/>
      <c r="P181" s="98" t="n"/>
      <c r="Q181" s="98" t="n"/>
      <c r="R181" s="98" t="n">
        <v>1491854.33</v>
      </c>
      <c r="S181" s="98" t="n">
        <v>154692.41</v>
      </c>
      <c r="T181" s="98" t="n">
        <v>295805.67</v>
      </c>
    </row>
    <row customHeight="true" ht="12.75" outlineLevel="0" r="182">
      <c r="A182" s="67" t="n">
        <f aca="false" ca="false" dt2D="false" dtr="false" t="normal">+A181+1</f>
        <v>170</v>
      </c>
      <c r="B182" s="67" t="n">
        <f aca="false" ca="false" dt2D="false" dtr="false" t="normal">+B181+1</f>
        <v>170</v>
      </c>
      <c r="C182" s="68" t="s">
        <v>279</v>
      </c>
      <c r="D182" s="67" t="s">
        <v>280</v>
      </c>
      <c r="E182" s="98" t="n">
        <v>13373449.38</v>
      </c>
      <c r="F182" s="98" t="n">
        <v>5244499.65</v>
      </c>
      <c r="G182" s="98" t="n">
        <v>2422959.1</v>
      </c>
      <c r="H182" s="98" t="n">
        <v>2454549.21</v>
      </c>
      <c r="I182" s="98" t="n">
        <v>1585603.26</v>
      </c>
      <c r="J182" s="98" t="n"/>
      <c r="K182" s="99" t="n"/>
      <c r="L182" s="99" t="n">
        <v>0</v>
      </c>
      <c r="M182" s="98" t="n"/>
      <c r="N182" s="98" t="n"/>
      <c r="O182" s="98" t="n"/>
      <c r="P182" s="98" t="n"/>
      <c r="Q182" s="98" t="n"/>
      <c r="R182" s="98" t="n">
        <v>1276081.92</v>
      </c>
      <c r="S182" s="98" t="n">
        <v>133734.49</v>
      </c>
      <c r="T182" s="98" t="n">
        <v>256021.75</v>
      </c>
    </row>
    <row customHeight="true" ht="12.75" outlineLevel="0" r="183">
      <c r="A183" s="67" t="n">
        <f aca="false" ca="false" dt2D="false" dtr="false" t="normal">+A182+1</f>
        <v>171</v>
      </c>
      <c r="B183" s="67" t="n">
        <f aca="false" ca="false" dt2D="false" dtr="false" t="normal">+B182+1</f>
        <v>171</v>
      </c>
      <c r="C183" s="68" t="s">
        <v>281</v>
      </c>
      <c r="D183" s="67" t="s">
        <v>282</v>
      </c>
      <c r="E183" s="98" t="n">
        <v>5668164.57</v>
      </c>
      <c r="F183" s="98" t="n"/>
      <c r="G183" s="98" t="n">
        <v>880860.54</v>
      </c>
      <c r="H183" s="98" t="n"/>
      <c r="I183" s="98" t="n"/>
      <c r="J183" s="98" t="n"/>
      <c r="K183" s="99" t="n"/>
      <c r="L183" s="99" t="n">
        <v>0</v>
      </c>
      <c r="M183" s="98" t="n"/>
      <c r="N183" s="98" t="n">
        <v>4101421.41</v>
      </c>
      <c r="O183" s="98" t="n"/>
      <c r="P183" s="98" t="n"/>
      <c r="Q183" s="98" t="n"/>
      <c r="R183" s="98" t="n">
        <v>520248.55</v>
      </c>
      <c r="S183" s="98" t="n">
        <v>56681.65</v>
      </c>
      <c r="T183" s="98" t="n">
        <v>108952.42</v>
      </c>
    </row>
    <row customFormat="true" ht="12.75" outlineLevel="0" r="184" s="81">
      <c r="A184" s="82" t="n"/>
      <c r="B184" s="82" t="n"/>
      <c r="C184" s="82" t="n"/>
      <c r="D184" s="58" t="n">
        <v>2026</v>
      </c>
      <c r="E184" s="96" t="n">
        <v>4690314380.95</v>
      </c>
      <c r="F184" s="96" t="n">
        <v>638101665.83</v>
      </c>
      <c r="G184" s="96" t="n">
        <v>354774206.29</v>
      </c>
      <c r="H184" s="96" t="n">
        <v>286498437.29</v>
      </c>
      <c r="I184" s="96" t="n">
        <v>204383741.25</v>
      </c>
      <c r="J184" s="96" t="n">
        <v>86351174.69</v>
      </c>
      <c r="K184" s="97" t="n">
        <v>16049854.2</v>
      </c>
      <c r="L184" s="97" t="n">
        <f aca="false" ca="false" dt2D="false" dtr="false" t="normal">SUM(L185:L488)</f>
        <v>0</v>
      </c>
      <c r="M184" s="96" t="n">
        <f aca="false" ca="false" dt2D="false" dtr="false" t="normal">SUM(M185:M488)</f>
        <v>16049854.2</v>
      </c>
      <c r="N184" s="96" t="n">
        <v>798980067.5</v>
      </c>
      <c r="O184" s="96" t="n">
        <v>232271412.44</v>
      </c>
      <c r="P184" s="96" t="n">
        <v>932315917.9</v>
      </c>
      <c r="Q184" s="96" t="n">
        <v>513255988.32</v>
      </c>
      <c r="R184" s="96" t="n">
        <v>475690218.05</v>
      </c>
      <c r="S184" s="96" t="n">
        <v>46742645.27</v>
      </c>
      <c r="T184" s="96" t="n">
        <v>88849197.6</v>
      </c>
    </row>
    <row customHeight="true" ht="12.75" outlineLevel="0" r="185">
      <c r="A185" s="67" t="n">
        <f aca="false" ca="false" dt2D="false" dtr="false" t="normal">+A183+1</f>
        <v>172</v>
      </c>
      <c r="B185" s="67" t="n">
        <v>1</v>
      </c>
      <c r="C185" s="68" t="s">
        <v>207</v>
      </c>
      <c r="D185" s="67" t="s">
        <v>283</v>
      </c>
      <c r="E185" s="98" t="n">
        <v>7881413.41</v>
      </c>
      <c r="F185" s="98" t="n">
        <v>3228610.86</v>
      </c>
      <c r="G185" s="98" t="n">
        <v>1964560.68</v>
      </c>
      <c r="H185" s="98" t="n">
        <v>925706.22</v>
      </c>
      <c r="I185" s="98" t="n">
        <v>788909.17</v>
      </c>
      <c r="J185" s="98" t="n"/>
      <c r="K185" s="99" t="n"/>
      <c r="L185" s="99" t="n">
        <v>0</v>
      </c>
      <c r="M185" s="98" t="n"/>
      <c r="N185" s="98" t="n"/>
      <c r="O185" s="98" t="n"/>
      <c r="P185" s="98" t="n"/>
      <c r="Q185" s="98" t="n"/>
      <c r="R185" s="98" t="n">
        <v>743753.04</v>
      </c>
      <c r="S185" s="98" t="n">
        <v>78814.13</v>
      </c>
      <c r="T185" s="98" t="n">
        <v>151059.31</v>
      </c>
    </row>
    <row customHeight="true" ht="12.75" outlineLevel="0" r="186">
      <c r="A186" s="67" t="n">
        <f aca="false" ca="false" dt2D="false" dtr="false" t="normal">+A185+1</f>
        <v>173</v>
      </c>
      <c r="B186" s="67" t="n">
        <f aca="false" ca="false" dt2D="false" dtr="false" t="normal">+B185+1</f>
        <v>2</v>
      </c>
      <c r="C186" s="68" t="s">
        <v>207</v>
      </c>
      <c r="D186" s="67" t="s">
        <v>284</v>
      </c>
      <c r="E186" s="98" t="n">
        <v>1832501.03</v>
      </c>
      <c r="F186" s="98" t="n"/>
      <c r="G186" s="98" t="n">
        <v>1084843.14</v>
      </c>
      <c r="H186" s="98" t="n">
        <v>511180.97</v>
      </c>
      <c r="I186" s="98" t="n"/>
      <c r="J186" s="98" t="n"/>
      <c r="K186" s="99" t="n"/>
      <c r="L186" s="99" t="n">
        <v>0</v>
      </c>
      <c r="M186" s="98" t="n"/>
      <c r="N186" s="98" t="n"/>
      <c r="O186" s="98" t="n"/>
      <c r="P186" s="98" t="n"/>
      <c r="Q186" s="98" t="n"/>
      <c r="R186" s="98" t="n">
        <v>183250.1</v>
      </c>
      <c r="S186" s="98" t="n">
        <v>18325.01</v>
      </c>
      <c r="T186" s="98" t="n">
        <v>34901.81</v>
      </c>
    </row>
    <row customHeight="true" ht="12.75" outlineLevel="0" r="187">
      <c r="A187" s="67" t="n">
        <f aca="false" ca="false" dt2D="false" dtr="false" t="normal">+A186+1</f>
        <v>174</v>
      </c>
      <c r="B187" s="67" t="n">
        <f aca="false" ca="false" dt2D="false" dtr="false" t="normal">+B186+1</f>
        <v>3</v>
      </c>
      <c r="C187" s="68" t="s">
        <v>207</v>
      </c>
      <c r="D187" s="67" t="s">
        <v>286</v>
      </c>
      <c r="E187" s="98" t="n">
        <v>2259281.16</v>
      </c>
      <c r="F187" s="98" t="n"/>
      <c r="G187" s="98" t="n">
        <v>1337497.55</v>
      </c>
      <c r="H187" s="98" t="n">
        <v>630232.41</v>
      </c>
      <c r="I187" s="98" t="n"/>
      <c r="J187" s="98" t="n"/>
      <c r="K187" s="99" t="n"/>
      <c r="L187" s="99" t="n">
        <v>0</v>
      </c>
      <c r="M187" s="98" t="n"/>
      <c r="N187" s="98" t="n"/>
      <c r="O187" s="98" t="n"/>
      <c r="P187" s="98" t="n"/>
      <c r="Q187" s="98" t="n"/>
      <c r="R187" s="98" t="n">
        <v>225928.12</v>
      </c>
      <c r="S187" s="98" t="n">
        <v>22592.81</v>
      </c>
      <c r="T187" s="98" t="n">
        <v>43030.27</v>
      </c>
    </row>
    <row customHeight="true" ht="12.75" outlineLevel="0" r="188">
      <c r="A188" s="67" t="n">
        <f aca="false" ca="false" dt2D="false" dtr="false" t="normal">+A187+1</f>
        <v>175</v>
      </c>
      <c r="B188" s="67" t="n">
        <f aca="false" ca="false" dt2D="false" dtr="false" t="normal">+B187+1</f>
        <v>4</v>
      </c>
      <c r="C188" s="68" t="s">
        <v>207</v>
      </c>
      <c r="D188" s="67" t="s">
        <v>287</v>
      </c>
      <c r="E188" s="98" t="n">
        <v>2483042.11</v>
      </c>
      <c r="F188" s="98" t="n"/>
      <c r="G188" s="98" t="n">
        <v>1469964.35</v>
      </c>
      <c r="H188" s="98" t="n">
        <v>692651.11</v>
      </c>
      <c r="I188" s="98" t="n"/>
      <c r="J188" s="98" t="n"/>
      <c r="K188" s="99" t="n"/>
      <c r="L188" s="99" t="n">
        <v>0</v>
      </c>
      <c r="M188" s="98" t="n"/>
      <c r="N188" s="98" t="n"/>
      <c r="O188" s="98" t="n"/>
      <c r="P188" s="98" t="n"/>
      <c r="Q188" s="98" t="n"/>
      <c r="R188" s="98" t="n">
        <v>248304.21</v>
      </c>
      <c r="S188" s="98" t="n">
        <v>24830.42</v>
      </c>
      <c r="T188" s="98" t="n">
        <v>47292.02</v>
      </c>
    </row>
    <row customHeight="true" ht="12.75" outlineLevel="0" r="189">
      <c r="A189" s="67" t="n">
        <f aca="false" ca="false" dt2D="false" dtr="false" t="normal">+A188+1</f>
        <v>176</v>
      </c>
      <c r="B189" s="67" t="n">
        <f aca="false" ca="false" dt2D="false" dtr="false" t="normal">+B188+1</f>
        <v>5</v>
      </c>
      <c r="C189" s="68" t="s">
        <v>207</v>
      </c>
      <c r="D189" s="67" t="s">
        <v>288</v>
      </c>
      <c r="E189" s="98" t="n">
        <v>6112246.53</v>
      </c>
      <c r="F189" s="98" t="n">
        <v>2503873.92</v>
      </c>
      <c r="G189" s="98" t="n">
        <v>1523569.26</v>
      </c>
      <c r="H189" s="98" t="n">
        <v>717909.88</v>
      </c>
      <c r="I189" s="98" t="n">
        <v>611820.13</v>
      </c>
      <c r="J189" s="98" t="n"/>
      <c r="K189" s="99" t="n"/>
      <c r="L189" s="99" t="n">
        <v>0</v>
      </c>
      <c r="M189" s="98" t="n"/>
      <c r="N189" s="98" t="n"/>
      <c r="O189" s="98" t="n"/>
      <c r="P189" s="98" t="n"/>
      <c r="Q189" s="98" t="n"/>
      <c r="R189" s="98" t="n">
        <v>576800.34</v>
      </c>
      <c r="S189" s="98" t="n">
        <v>61122.47</v>
      </c>
      <c r="T189" s="98" t="n">
        <v>117150.53</v>
      </c>
    </row>
    <row customHeight="true" ht="12.75" outlineLevel="0" r="190">
      <c r="A190" s="67" t="n">
        <f aca="false" ca="false" dt2D="false" dtr="false" t="normal">+A189+1</f>
        <v>177</v>
      </c>
      <c r="B190" s="67" t="n">
        <f aca="false" ca="false" dt2D="false" dtr="false" t="normal">+B189+1</f>
        <v>6</v>
      </c>
      <c r="C190" s="68" t="s">
        <v>207</v>
      </c>
      <c r="D190" s="67" t="s">
        <v>289</v>
      </c>
      <c r="E190" s="98" t="n">
        <v>5452244.95</v>
      </c>
      <c r="F190" s="98" t="n">
        <v>2535013.6</v>
      </c>
      <c r="G190" s="98" t="n">
        <v>1542517.29</v>
      </c>
      <c r="H190" s="98" t="n">
        <v>726838.24</v>
      </c>
      <c r="I190" s="98" t="n"/>
      <c r="J190" s="98" t="n"/>
      <c r="K190" s="99" t="n"/>
      <c r="L190" s="99" t="n">
        <v>0</v>
      </c>
      <c r="M190" s="98" t="n"/>
      <c r="N190" s="98" t="n"/>
      <c r="O190" s="98" t="n"/>
      <c r="P190" s="98" t="n"/>
      <c r="Q190" s="98" t="n"/>
      <c r="R190" s="98" t="n">
        <v>488291.55</v>
      </c>
      <c r="S190" s="98" t="n">
        <v>54522.45</v>
      </c>
      <c r="T190" s="98" t="n">
        <v>105061.82</v>
      </c>
    </row>
    <row customHeight="true" ht="12.75" outlineLevel="0" r="191">
      <c r="A191" s="67" t="n">
        <f aca="false" ca="false" dt2D="false" dtr="false" t="normal">+A190+1</f>
        <v>178</v>
      </c>
      <c r="B191" s="67" t="n">
        <f aca="false" ca="false" dt2D="false" dtr="false" t="normal">+B190+1</f>
        <v>7</v>
      </c>
      <c r="C191" s="68" t="s">
        <v>207</v>
      </c>
      <c r="D191" s="67" t="s">
        <v>290</v>
      </c>
      <c r="E191" s="98" t="n">
        <v>5306566.4</v>
      </c>
      <c r="F191" s="98" t="n">
        <v>2173828.09</v>
      </c>
      <c r="G191" s="98" t="n">
        <v>1322741.39</v>
      </c>
      <c r="H191" s="98" t="n">
        <v>623279.26</v>
      </c>
      <c r="I191" s="98" t="n">
        <v>531173.62</v>
      </c>
      <c r="J191" s="98" t="n"/>
      <c r="K191" s="99" t="n"/>
      <c r="L191" s="99" t="n">
        <v>0</v>
      </c>
      <c r="M191" s="98" t="n"/>
      <c r="N191" s="98" t="n"/>
      <c r="O191" s="98" t="n"/>
      <c r="P191" s="98" t="n"/>
      <c r="Q191" s="98" t="n"/>
      <c r="R191" s="98" t="n">
        <v>500769.94</v>
      </c>
      <c r="S191" s="98" t="n">
        <v>53065.66</v>
      </c>
      <c r="T191" s="98" t="n">
        <v>101708.44</v>
      </c>
    </row>
    <row customHeight="true" ht="12.75" outlineLevel="0" r="192">
      <c r="A192" s="67" t="n">
        <f aca="false" ca="false" dt2D="false" dtr="false" t="normal">+A191+1</f>
        <v>179</v>
      </c>
      <c r="B192" s="67" t="n">
        <f aca="false" ca="false" dt2D="false" dtr="false" t="normal">+B191+1</f>
        <v>8</v>
      </c>
      <c r="C192" s="68" t="s">
        <v>207</v>
      </c>
      <c r="D192" s="67" t="s">
        <v>291</v>
      </c>
      <c r="E192" s="98" t="n">
        <v>5672630.21</v>
      </c>
      <c r="F192" s="98" t="n">
        <v>2323785.66</v>
      </c>
      <c r="G192" s="98" t="n">
        <v>1413988.29</v>
      </c>
      <c r="H192" s="98" t="n">
        <v>666275.05</v>
      </c>
      <c r="I192" s="98" t="n">
        <v>567815.66</v>
      </c>
      <c r="J192" s="98" t="n"/>
      <c r="K192" s="99" t="n"/>
      <c r="L192" s="99" t="n">
        <v>0</v>
      </c>
      <c r="M192" s="98" t="n"/>
      <c r="N192" s="98" t="n"/>
      <c r="O192" s="98" t="n"/>
      <c r="P192" s="98" t="n"/>
      <c r="Q192" s="98" t="n"/>
      <c r="R192" s="98" t="n">
        <v>535314.64</v>
      </c>
      <c r="S192" s="98" t="n">
        <v>56726.3</v>
      </c>
      <c r="T192" s="98" t="n">
        <v>108724.61</v>
      </c>
    </row>
    <row customHeight="true" ht="12.75" outlineLevel="0" r="193">
      <c r="A193" s="67" t="n">
        <f aca="false" ca="false" dt2D="false" dtr="false" t="normal">+A192+1</f>
        <v>180</v>
      </c>
      <c r="B193" s="67" t="n">
        <f aca="false" ca="false" dt2D="false" dtr="false" t="normal">+B192+1</f>
        <v>9</v>
      </c>
      <c r="C193" s="68" t="s">
        <v>207</v>
      </c>
      <c r="D193" s="67" t="s">
        <v>292</v>
      </c>
      <c r="E193" s="98" t="n">
        <v>6137301.94</v>
      </c>
      <c r="F193" s="98" t="n">
        <v>2514137.84</v>
      </c>
      <c r="G193" s="98" t="n">
        <v>1529814.7</v>
      </c>
      <c r="H193" s="98" t="n">
        <v>720852.75</v>
      </c>
      <c r="I193" s="98" t="n">
        <v>614328.11</v>
      </c>
      <c r="J193" s="98" t="n"/>
      <c r="K193" s="99" t="n"/>
      <c r="L193" s="99" t="n">
        <v>0</v>
      </c>
      <c r="M193" s="98" t="n"/>
      <c r="N193" s="98" t="n"/>
      <c r="O193" s="98" t="n"/>
      <c r="P193" s="98" t="n"/>
      <c r="Q193" s="98" t="n"/>
      <c r="R193" s="98" t="n">
        <v>579164.77</v>
      </c>
      <c r="S193" s="98" t="n">
        <v>61373.02</v>
      </c>
      <c r="T193" s="98" t="n">
        <v>117630.75</v>
      </c>
    </row>
    <row customHeight="true" ht="12.75" outlineLevel="0" r="194">
      <c r="A194" s="67" t="n">
        <f aca="false" ca="false" dt2D="false" dtr="false" t="normal">+A193+1</f>
        <v>181</v>
      </c>
      <c r="B194" s="67" t="n">
        <f aca="false" ca="false" dt2D="false" dtr="false" t="normal">+B193+1</f>
        <v>10</v>
      </c>
      <c r="C194" s="68" t="s">
        <v>207</v>
      </c>
      <c r="D194" s="67" t="s">
        <v>293</v>
      </c>
      <c r="E194" s="98" t="n">
        <v>5378335.27</v>
      </c>
      <c r="F194" s="98" t="n">
        <v>2203228.12</v>
      </c>
      <c r="G194" s="98" t="n">
        <v>1340630.86</v>
      </c>
      <c r="H194" s="98" t="n">
        <v>631708.82</v>
      </c>
      <c r="I194" s="98" t="n">
        <v>538357.5</v>
      </c>
      <c r="J194" s="98" t="n"/>
      <c r="K194" s="99" t="n"/>
      <c r="L194" s="99" t="n">
        <v>0</v>
      </c>
      <c r="M194" s="98" t="n"/>
      <c r="N194" s="98" t="n"/>
      <c r="O194" s="98" t="n"/>
      <c r="P194" s="98" t="n"/>
      <c r="Q194" s="98" t="n"/>
      <c r="R194" s="98" t="n">
        <v>507542.62</v>
      </c>
      <c r="S194" s="98" t="n">
        <v>53783.35</v>
      </c>
      <c r="T194" s="98" t="n">
        <v>103084</v>
      </c>
    </row>
    <row customHeight="true" ht="12.75" outlineLevel="0" r="195">
      <c r="A195" s="67" t="n">
        <f aca="false" ca="false" dt2D="false" dtr="false" t="normal">+A194+1</f>
        <v>182</v>
      </c>
      <c r="B195" s="67" t="n">
        <f aca="false" ca="false" dt2D="false" dtr="false" t="normal">+B194+1</f>
        <v>11</v>
      </c>
      <c r="C195" s="68" t="s">
        <v>207</v>
      </c>
      <c r="D195" s="67" t="s">
        <v>294</v>
      </c>
      <c r="E195" s="98" t="n">
        <v>6130337.38</v>
      </c>
      <c r="F195" s="98" t="n">
        <v>2511284.82</v>
      </c>
      <c r="G195" s="98" t="n">
        <v>1528078.68</v>
      </c>
      <c r="H195" s="98" t="n">
        <v>720034.73</v>
      </c>
      <c r="I195" s="98" t="n">
        <v>613630.97</v>
      </c>
      <c r="J195" s="98" t="n"/>
      <c r="K195" s="99" t="n"/>
      <c r="L195" s="99" t="n">
        <v>0</v>
      </c>
      <c r="M195" s="98" t="n"/>
      <c r="N195" s="98" t="n"/>
      <c r="O195" s="98" t="n"/>
      <c r="P195" s="98" t="n"/>
      <c r="Q195" s="98" t="n"/>
      <c r="R195" s="98" t="n">
        <v>578507.54</v>
      </c>
      <c r="S195" s="98" t="n">
        <v>61303.37</v>
      </c>
      <c r="T195" s="98" t="n">
        <v>117497.27</v>
      </c>
    </row>
    <row customHeight="true" ht="12.75" outlineLevel="0" r="196">
      <c r="A196" s="67" t="n">
        <f aca="false" ca="false" dt2D="false" dtr="false" t="normal">+A195+1</f>
        <v>183</v>
      </c>
      <c r="B196" s="67" t="n">
        <f aca="false" ca="false" dt2D="false" dtr="false" t="normal">+B195+1</f>
        <v>12</v>
      </c>
      <c r="C196" s="68" t="s">
        <v>207</v>
      </c>
      <c r="D196" s="67" t="s">
        <v>295</v>
      </c>
      <c r="E196" s="98" t="n">
        <v>5731489.2</v>
      </c>
      <c r="F196" s="98" t="n">
        <v>2347897.17</v>
      </c>
      <c r="G196" s="98" t="n">
        <v>1428659.78</v>
      </c>
      <c r="H196" s="98" t="n">
        <v>673188.29</v>
      </c>
      <c r="I196" s="98" t="n">
        <v>573707.3</v>
      </c>
      <c r="J196" s="98" t="n"/>
      <c r="K196" s="99" t="n"/>
      <c r="L196" s="99" t="n">
        <v>0</v>
      </c>
      <c r="M196" s="98" t="n"/>
      <c r="N196" s="98" t="n"/>
      <c r="O196" s="98" t="n"/>
      <c r="P196" s="98" t="n"/>
      <c r="Q196" s="98" t="n"/>
      <c r="R196" s="98" t="n">
        <v>540869.04</v>
      </c>
      <c r="S196" s="98" t="n">
        <v>57314.89</v>
      </c>
      <c r="T196" s="98" t="n">
        <v>109852.73</v>
      </c>
    </row>
    <row customHeight="true" ht="12.75" outlineLevel="0" r="197">
      <c r="A197" s="67" t="n">
        <f aca="false" ca="false" dt2D="false" dtr="false" t="normal">+A196+1</f>
        <v>184</v>
      </c>
      <c r="B197" s="67" t="n">
        <f aca="false" ca="false" dt2D="false" dtr="false" t="normal">+B196+1</f>
        <v>13</v>
      </c>
      <c r="C197" s="68" t="s">
        <v>207</v>
      </c>
      <c r="D197" s="67" t="s">
        <v>296</v>
      </c>
      <c r="E197" s="98" t="n">
        <v>5254502.09</v>
      </c>
      <c r="F197" s="98" t="n">
        <v>2152500.02</v>
      </c>
      <c r="G197" s="98" t="n">
        <v>1309763.57</v>
      </c>
      <c r="H197" s="98" t="n">
        <v>617164.08</v>
      </c>
      <c r="I197" s="98" t="n">
        <v>525962.12</v>
      </c>
      <c r="J197" s="98" t="n"/>
      <c r="K197" s="99" t="n"/>
      <c r="L197" s="99" t="n">
        <v>0</v>
      </c>
      <c r="M197" s="98" t="n"/>
      <c r="N197" s="98" t="n"/>
      <c r="O197" s="98" t="n"/>
      <c r="P197" s="98" t="n"/>
      <c r="Q197" s="98" t="n"/>
      <c r="R197" s="98" t="n">
        <v>495856.73</v>
      </c>
      <c r="S197" s="98" t="n">
        <v>52545.02</v>
      </c>
      <c r="T197" s="98" t="n">
        <v>100710.55</v>
      </c>
    </row>
    <row customHeight="true" ht="12.75" outlineLevel="0" r="198">
      <c r="A198" s="67" t="n">
        <f aca="false" ca="false" dt2D="false" dtr="false" t="normal">+A197+1</f>
        <v>185</v>
      </c>
      <c r="B198" s="67" t="n">
        <f aca="false" ca="false" dt2D="false" dtr="false" t="normal">+B197+1</f>
        <v>14</v>
      </c>
      <c r="C198" s="68" t="s">
        <v>207</v>
      </c>
      <c r="D198" s="67" t="s">
        <v>297</v>
      </c>
      <c r="E198" s="98" t="n">
        <v>5254162.36</v>
      </c>
      <c r="F198" s="98" t="n">
        <v>2152360.85</v>
      </c>
      <c r="G198" s="98" t="n">
        <v>1309678.89</v>
      </c>
      <c r="H198" s="98" t="n">
        <v>617124.18</v>
      </c>
      <c r="I198" s="98" t="n">
        <v>525928.11</v>
      </c>
      <c r="J198" s="98" t="n"/>
      <c r="K198" s="99" t="n"/>
      <c r="L198" s="99" t="n">
        <v>0</v>
      </c>
      <c r="M198" s="98" t="n"/>
      <c r="N198" s="98" t="n"/>
      <c r="O198" s="98" t="n"/>
      <c r="P198" s="98" t="n"/>
      <c r="Q198" s="98" t="n"/>
      <c r="R198" s="98" t="n">
        <v>495824.67</v>
      </c>
      <c r="S198" s="98" t="n">
        <v>52541.62</v>
      </c>
      <c r="T198" s="98" t="n">
        <v>100704.04</v>
      </c>
    </row>
    <row customHeight="true" ht="12.75" outlineLevel="0" r="199">
      <c r="A199" s="67" t="n">
        <f aca="false" ca="false" dt2D="false" dtr="false" t="normal">+A198+1</f>
        <v>186</v>
      </c>
      <c r="B199" s="67" t="n">
        <f aca="false" ca="false" dt2D="false" dtr="false" t="normal">+B198+1</f>
        <v>15</v>
      </c>
      <c r="C199" s="68" t="s">
        <v>207</v>
      </c>
      <c r="D199" s="67" t="s">
        <v>298</v>
      </c>
      <c r="E199" s="98" t="n">
        <v>39589086.39</v>
      </c>
      <c r="F199" s="98" t="n">
        <v>16018659.56</v>
      </c>
      <c r="G199" s="98" t="n">
        <v>6478063.91</v>
      </c>
      <c r="H199" s="98" t="n">
        <v>6931939.36</v>
      </c>
      <c r="I199" s="98" t="n">
        <v>5221522.63</v>
      </c>
      <c r="J199" s="98" t="n"/>
      <c r="K199" s="99" t="n"/>
      <c r="L199" s="99" t="n">
        <v>0</v>
      </c>
      <c r="M199" s="98" t="n"/>
      <c r="N199" s="98" t="n"/>
      <c r="O199" s="98" t="n"/>
      <c r="P199" s="98" t="n"/>
      <c r="Q199" s="98" t="n"/>
      <c r="R199" s="98" t="n">
        <v>3785280.69</v>
      </c>
      <c r="S199" s="98" t="n">
        <v>395890.86</v>
      </c>
      <c r="T199" s="98" t="n">
        <v>757729.38</v>
      </c>
    </row>
    <row customHeight="true" ht="12.75" outlineLevel="0" r="200">
      <c r="A200" s="67" t="n">
        <f aca="false" ca="false" dt2D="false" dtr="false" t="normal">+A199+1</f>
        <v>187</v>
      </c>
      <c r="B200" s="67" t="n">
        <f aca="false" ca="false" dt2D="false" dtr="false" t="normal">+B199+1</f>
        <v>16</v>
      </c>
      <c r="C200" s="68" t="s">
        <v>207</v>
      </c>
      <c r="D200" s="67" t="s">
        <v>299</v>
      </c>
      <c r="E200" s="98" t="n">
        <v>5302829.31</v>
      </c>
      <c r="F200" s="98" t="n">
        <v>2172297.2</v>
      </c>
      <c r="G200" s="98" t="n">
        <v>1321809.86</v>
      </c>
      <c r="H200" s="98" t="n">
        <v>622840.33</v>
      </c>
      <c r="I200" s="98" t="n">
        <v>530799.55</v>
      </c>
      <c r="J200" s="98" t="n"/>
      <c r="K200" s="99" t="n"/>
      <c r="L200" s="99" t="n">
        <v>0</v>
      </c>
      <c r="M200" s="98" t="n"/>
      <c r="N200" s="98" t="n"/>
      <c r="O200" s="98" t="n"/>
      <c r="P200" s="98" t="n"/>
      <c r="Q200" s="98" t="n"/>
      <c r="R200" s="98" t="n">
        <v>500417.27</v>
      </c>
      <c r="S200" s="98" t="n">
        <v>53028.29</v>
      </c>
      <c r="T200" s="98" t="n">
        <v>101636.81</v>
      </c>
    </row>
    <row customHeight="true" ht="12.75" outlineLevel="0" r="201">
      <c r="A201" s="67" t="n">
        <f aca="false" ca="false" dt2D="false" dtr="false" t="normal">+A200+1</f>
        <v>188</v>
      </c>
      <c r="B201" s="67" t="n">
        <f aca="false" ca="false" dt2D="false" dtr="false" t="normal">+B200+1</f>
        <v>17</v>
      </c>
      <c r="C201" s="68" t="s">
        <v>207</v>
      </c>
      <c r="D201" s="67" t="s">
        <v>300</v>
      </c>
      <c r="E201" s="98" t="n">
        <v>3205394.06</v>
      </c>
      <c r="F201" s="98" t="n">
        <v>1313085.55</v>
      </c>
      <c r="G201" s="98" t="n">
        <v>798992.62</v>
      </c>
      <c r="H201" s="98" t="n">
        <v>376487.45</v>
      </c>
      <c r="I201" s="98" t="n">
        <v>320851.68</v>
      </c>
      <c r="J201" s="98" t="n"/>
      <c r="K201" s="99" t="n"/>
      <c r="L201" s="99" t="n">
        <v>0</v>
      </c>
      <c r="M201" s="98" t="n"/>
      <c r="N201" s="98" t="n"/>
      <c r="O201" s="98" t="n"/>
      <c r="P201" s="98" t="n"/>
      <c r="Q201" s="98" t="n"/>
      <c r="R201" s="98" t="n">
        <v>302486.55</v>
      </c>
      <c r="S201" s="98" t="n">
        <v>32053.94</v>
      </c>
      <c r="T201" s="98" t="n">
        <v>61436.27</v>
      </c>
    </row>
    <row customHeight="true" ht="12.75" outlineLevel="0" r="202">
      <c r="A202" s="67" t="n">
        <f aca="false" ca="false" dt2D="false" dtr="false" t="normal">+A201+1</f>
        <v>189</v>
      </c>
      <c r="B202" s="67" t="n">
        <f aca="false" ca="false" dt2D="false" dtr="false" t="normal">+B201+1</f>
        <v>18</v>
      </c>
      <c r="C202" s="68" t="s">
        <v>207</v>
      </c>
      <c r="D202" s="67" t="s">
        <v>301</v>
      </c>
      <c r="E202" s="98" t="n">
        <v>4471827.59</v>
      </c>
      <c r="F202" s="98" t="n">
        <v>2117428.74</v>
      </c>
      <c r="G202" s="98" t="n">
        <v>1288423.23</v>
      </c>
      <c r="H202" s="98" t="n"/>
      <c r="I202" s="98" t="n">
        <v>517392.47</v>
      </c>
      <c r="J202" s="98" t="n"/>
      <c r="K202" s="99" t="n"/>
      <c r="L202" s="99" t="n">
        <v>0</v>
      </c>
      <c r="M202" s="98" t="n"/>
      <c r="N202" s="98" t="n"/>
      <c r="O202" s="98" t="n"/>
      <c r="P202" s="98" t="n"/>
      <c r="Q202" s="98" t="n"/>
      <c r="R202" s="98" t="n">
        <v>418071.46</v>
      </c>
      <c r="S202" s="98" t="n">
        <v>44718.28</v>
      </c>
      <c r="T202" s="98" t="n">
        <v>85793.41</v>
      </c>
    </row>
    <row outlineLevel="0" r="203">
      <c r="A203" s="67" t="n">
        <f aca="false" ca="false" dt2D="false" dtr="false" t="normal">+A202+1</f>
        <v>190</v>
      </c>
      <c r="B203" s="67" t="n">
        <f aca="false" ca="false" dt2D="false" dtr="false" t="normal">+B202+1</f>
        <v>19</v>
      </c>
      <c r="C203" s="68" t="s">
        <v>207</v>
      </c>
      <c r="D203" s="67" t="s">
        <v>302</v>
      </c>
      <c r="E203" s="98" t="n">
        <v>6183505.81</v>
      </c>
      <c r="F203" s="98" t="n">
        <v>2533065.19</v>
      </c>
      <c r="G203" s="98" t="n">
        <v>1541331.71</v>
      </c>
      <c r="H203" s="98" t="n">
        <v>726279.6</v>
      </c>
      <c r="I203" s="98" t="n">
        <v>618953</v>
      </c>
      <c r="J203" s="98" t="n"/>
      <c r="K203" s="99" t="n"/>
      <c r="L203" s="99" t="n">
        <v>0</v>
      </c>
      <c r="M203" s="98" t="n"/>
      <c r="N203" s="98" t="n"/>
      <c r="O203" s="98" t="n"/>
      <c r="P203" s="98" t="n"/>
      <c r="Q203" s="98" t="n"/>
      <c r="R203" s="98" t="n">
        <v>583524.93</v>
      </c>
      <c r="S203" s="98" t="n">
        <v>61835.06</v>
      </c>
      <c r="T203" s="98" t="n">
        <v>118516.32</v>
      </c>
    </row>
    <row customHeight="true" ht="12.75" outlineLevel="0" r="204">
      <c r="A204" s="67" t="n">
        <f aca="false" ca="false" dt2D="false" dtr="false" t="normal">+A203+1</f>
        <v>191</v>
      </c>
      <c r="B204" s="67" t="n">
        <f aca="false" ca="false" dt2D="false" dtr="false" t="normal">+B203+1</f>
        <v>20</v>
      </c>
      <c r="C204" s="68" t="s">
        <v>207</v>
      </c>
      <c r="D204" s="67" t="s">
        <v>303</v>
      </c>
      <c r="E204" s="98" t="n">
        <v>13001803.04</v>
      </c>
      <c r="F204" s="98" t="n">
        <v>2270796.02</v>
      </c>
      <c r="G204" s="98" t="n">
        <v>1381744.89</v>
      </c>
      <c r="H204" s="98" t="n">
        <v>651081.87</v>
      </c>
      <c r="I204" s="98" t="n">
        <v>554867.68</v>
      </c>
      <c r="J204" s="98" t="n"/>
      <c r="K204" s="99" t="n"/>
      <c r="L204" s="99" t="n">
        <v>0</v>
      </c>
      <c r="M204" s="98" t="n"/>
      <c r="N204" s="98" t="n">
        <v>6569022.8</v>
      </c>
      <c r="O204" s="98" t="n"/>
      <c r="P204" s="98" t="n"/>
      <c r="Q204" s="98" t="n"/>
      <c r="R204" s="98" t="n">
        <v>1194375.18</v>
      </c>
      <c r="S204" s="98" t="n">
        <v>130018.03</v>
      </c>
      <c r="T204" s="98" t="n">
        <v>249896.57</v>
      </c>
    </row>
    <row outlineLevel="0" r="205">
      <c r="A205" s="67" t="n">
        <f aca="false" ca="false" dt2D="false" dtr="false" t="normal">+A204+1</f>
        <v>192</v>
      </c>
      <c r="B205" s="67" t="n">
        <f aca="false" ca="false" dt2D="false" dtr="false" t="normal">+B204+1</f>
        <v>21</v>
      </c>
      <c r="C205" s="68" t="s">
        <v>207</v>
      </c>
      <c r="D205" s="67" t="s">
        <v>304</v>
      </c>
      <c r="E205" s="98" t="n">
        <v>18832745.98</v>
      </c>
      <c r="F205" s="98" t="n">
        <v>2274101.35</v>
      </c>
      <c r="G205" s="98" t="n">
        <v>1383756.14</v>
      </c>
      <c r="H205" s="98" t="n">
        <v>652029.57</v>
      </c>
      <c r="I205" s="98" t="n">
        <v>555675.33</v>
      </c>
      <c r="J205" s="98" t="n"/>
      <c r="K205" s="99" t="n"/>
      <c r="L205" s="99" t="n">
        <v>0</v>
      </c>
      <c r="M205" s="98" t="n"/>
      <c r="N205" s="98" t="n">
        <v>6578584.54</v>
      </c>
      <c r="O205" s="98" t="n"/>
      <c r="P205" s="98" t="n"/>
      <c r="Q205" s="98" t="n">
        <v>5062000.12</v>
      </c>
      <c r="R205" s="98" t="n">
        <v>1777315.46</v>
      </c>
      <c r="S205" s="98" t="n">
        <v>188327.46</v>
      </c>
      <c r="T205" s="98" t="n">
        <v>360956.01</v>
      </c>
    </row>
    <row outlineLevel="0" r="206">
      <c r="A206" s="67" t="n">
        <f aca="false" ca="false" dt2D="false" dtr="false" t="normal">+A205+1</f>
        <v>193</v>
      </c>
      <c r="B206" s="67" t="n">
        <f aca="false" ca="false" dt2D="false" dtr="false" t="normal">+B205+1</f>
        <v>22</v>
      </c>
      <c r="C206" s="68" t="s">
        <v>207</v>
      </c>
      <c r="D206" s="67" t="s">
        <v>305</v>
      </c>
      <c r="E206" s="98" t="n">
        <v>7004012.55</v>
      </c>
      <c r="F206" s="98" t="n"/>
      <c r="G206" s="98" t="n"/>
      <c r="H206" s="98" t="n"/>
      <c r="I206" s="98" t="n"/>
      <c r="J206" s="98" t="n"/>
      <c r="K206" s="99" t="n"/>
      <c r="L206" s="99" t="n">
        <v>0</v>
      </c>
      <c r="M206" s="98" t="n"/>
      <c r="N206" s="98" t="n">
        <v>6168714.01</v>
      </c>
      <c r="O206" s="98" t="n"/>
      <c r="P206" s="98" t="n"/>
      <c r="Q206" s="98" t="n"/>
      <c r="R206" s="98" t="n">
        <v>630361.13</v>
      </c>
      <c r="S206" s="98" t="n">
        <v>70040.13</v>
      </c>
      <c r="T206" s="98" t="n">
        <v>134897.28</v>
      </c>
    </row>
    <row customHeight="true" ht="12.75" outlineLevel="0" r="207">
      <c r="A207" s="67" t="n">
        <f aca="false" ca="false" dt2D="false" dtr="false" t="normal">+A206+1</f>
        <v>194</v>
      </c>
      <c r="B207" s="67" t="n">
        <f aca="false" ca="false" dt2D="false" dtr="false" t="normal">+B206+1</f>
        <v>23</v>
      </c>
      <c r="C207" s="68" t="s">
        <v>207</v>
      </c>
      <c r="D207" s="67" t="s">
        <v>306</v>
      </c>
      <c r="E207" s="98" t="n">
        <v>12418907.24</v>
      </c>
      <c r="F207" s="98" t="n">
        <v>2168991.87</v>
      </c>
      <c r="G207" s="98" t="n">
        <v>1319798.62</v>
      </c>
      <c r="H207" s="98" t="n">
        <v>621892.62</v>
      </c>
      <c r="I207" s="98" t="n">
        <v>529991.89</v>
      </c>
      <c r="J207" s="98" t="n"/>
      <c r="K207" s="99" t="n"/>
      <c r="L207" s="99" t="n">
        <v>0</v>
      </c>
      <c r="M207" s="98" t="n"/>
      <c r="N207" s="98" t="n">
        <v>6274520.9</v>
      </c>
      <c r="O207" s="98" t="n"/>
      <c r="P207" s="98" t="n"/>
      <c r="Q207" s="98" t="n"/>
      <c r="R207" s="98" t="n">
        <v>1140829.04</v>
      </c>
      <c r="S207" s="98" t="n">
        <v>124189.07</v>
      </c>
      <c r="T207" s="98" t="n">
        <v>238693.23</v>
      </c>
    </row>
    <row customHeight="true" ht="12.75" outlineLevel="0" r="208">
      <c r="A208" s="67" t="n">
        <f aca="false" ca="false" dt2D="false" dtr="false" t="normal">+A207+1</f>
        <v>195</v>
      </c>
      <c r="B208" s="67" t="n">
        <f aca="false" ca="false" dt2D="false" dtr="false" t="normal">+B207+1</f>
        <v>24</v>
      </c>
      <c r="C208" s="68" t="s">
        <v>207</v>
      </c>
      <c r="D208" s="67" t="s">
        <v>308</v>
      </c>
      <c r="E208" s="98" t="n">
        <v>14151657.58</v>
      </c>
      <c r="F208" s="98" t="n">
        <v>2471620.86</v>
      </c>
      <c r="G208" s="98" t="n">
        <v>1503943.77</v>
      </c>
      <c r="H208" s="98" t="n">
        <v>708662.3</v>
      </c>
      <c r="I208" s="98" t="n">
        <v>603939.11</v>
      </c>
      <c r="J208" s="98" t="n"/>
      <c r="K208" s="99" t="n"/>
      <c r="L208" s="99" t="n">
        <v>0</v>
      </c>
      <c r="M208" s="98" t="n"/>
      <c r="N208" s="98" t="n">
        <v>7149974.59</v>
      </c>
      <c r="O208" s="98" t="n"/>
      <c r="P208" s="98" t="n"/>
      <c r="Q208" s="98" t="n"/>
      <c r="R208" s="98" t="n">
        <v>1300003.43</v>
      </c>
      <c r="S208" s="98" t="n">
        <v>141516.58</v>
      </c>
      <c r="T208" s="98" t="n">
        <v>271996.94</v>
      </c>
    </row>
    <row outlineLevel="0" r="209">
      <c r="A209" s="67" t="n">
        <f aca="false" ca="false" dt2D="false" dtr="false" t="normal">+A208+1</f>
        <v>196</v>
      </c>
      <c r="B209" s="67" t="n">
        <f aca="false" ca="false" dt2D="false" dtr="false" t="normal">+B208+1</f>
        <v>25</v>
      </c>
      <c r="C209" s="68" t="s">
        <v>207</v>
      </c>
      <c r="D209" s="67" t="s">
        <v>309</v>
      </c>
      <c r="E209" s="98" t="n">
        <v>19870051.56</v>
      </c>
      <c r="F209" s="98" t="n">
        <v>2576278.02</v>
      </c>
      <c r="G209" s="98" t="n">
        <v>1567626.06</v>
      </c>
      <c r="H209" s="98" t="n">
        <v>738669.57</v>
      </c>
      <c r="I209" s="98" t="n">
        <v>629512.02</v>
      </c>
      <c r="J209" s="98" t="n"/>
      <c r="K209" s="99" t="n"/>
      <c r="L209" s="99" t="n">
        <v>0</v>
      </c>
      <c r="M209" s="98" t="n"/>
      <c r="N209" s="98" t="n"/>
      <c r="O209" s="98" t="n"/>
      <c r="P209" s="98" t="n">
        <v>6093851.43</v>
      </c>
      <c r="Q209" s="98" t="n">
        <v>5734625.56</v>
      </c>
      <c r="R209" s="98" t="n">
        <v>1951585.4</v>
      </c>
      <c r="S209" s="98" t="n">
        <v>198700.52</v>
      </c>
      <c r="T209" s="98" t="n">
        <v>379202.98</v>
      </c>
    </row>
    <row customHeight="true" ht="12.75" outlineLevel="0" r="210">
      <c r="A210" s="67" t="n">
        <f aca="false" ca="false" dt2D="false" dtr="false" t="normal">+A209+1</f>
        <v>197</v>
      </c>
      <c r="B210" s="67" t="n">
        <f aca="false" ca="false" dt2D="false" dtr="false" t="normal">+B209+1</f>
        <v>26</v>
      </c>
      <c r="C210" s="68" t="s">
        <v>207</v>
      </c>
      <c r="D210" s="67" t="s">
        <v>311</v>
      </c>
      <c r="E210" s="98" t="n">
        <v>19879263.39</v>
      </c>
      <c r="F210" s="98" t="n">
        <v>3397167.19</v>
      </c>
      <c r="G210" s="98" t="n">
        <v>1373839.43</v>
      </c>
      <c r="H210" s="98" t="n">
        <v>1470095.35</v>
      </c>
      <c r="I210" s="98" t="n">
        <v>1107357.66</v>
      </c>
      <c r="J210" s="98" t="n"/>
      <c r="K210" s="99" t="n"/>
      <c r="L210" s="99" t="n">
        <v>0</v>
      </c>
      <c r="M210" s="98" t="n"/>
      <c r="N210" s="98" t="n">
        <v>6166484.64</v>
      </c>
      <c r="O210" s="98" t="n"/>
      <c r="P210" s="98" t="n">
        <v>3903530.46</v>
      </c>
      <c r="Q210" s="98" t="n"/>
      <c r="R210" s="98" t="n">
        <v>1881089.27</v>
      </c>
      <c r="S210" s="98" t="n">
        <v>198792.63</v>
      </c>
      <c r="T210" s="98" t="n">
        <v>380906.76</v>
      </c>
    </row>
    <row customHeight="true" ht="12.75" outlineLevel="0" r="211">
      <c r="A211" s="67" t="n">
        <f aca="false" ca="false" dt2D="false" dtr="false" t="normal">+A210+1</f>
        <v>198</v>
      </c>
      <c r="B211" s="67" t="n">
        <f aca="false" ca="false" dt2D="false" dtr="false" t="normal">+B210+1</f>
        <v>27</v>
      </c>
      <c r="C211" s="68" t="s">
        <v>207</v>
      </c>
      <c r="D211" s="67" t="s">
        <v>312</v>
      </c>
      <c r="E211" s="98" t="n">
        <v>11602779.1</v>
      </c>
      <c r="F211" s="98" t="n">
        <v>4753063.52</v>
      </c>
      <c r="G211" s="98" t="n">
        <v>2892166.98</v>
      </c>
      <c r="H211" s="98" t="n">
        <v>1362796.77</v>
      </c>
      <c r="I211" s="98" t="n">
        <v>1161408.29</v>
      </c>
      <c r="J211" s="98" t="n"/>
      <c r="K211" s="99" t="n"/>
      <c r="L211" s="99" t="n">
        <v>0</v>
      </c>
      <c r="M211" s="98" t="n"/>
      <c r="N211" s="98" t="n"/>
      <c r="O211" s="98" t="n"/>
      <c r="P211" s="98" t="n"/>
      <c r="Q211" s="98" t="n"/>
      <c r="R211" s="98" t="n">
        <v>1094930.79</v>
      </c>
      <c r="S211" s="98" t="n">
        <v>116027.79</v>
      </c>
      <c r="T211" s="98" t="n">
        <v>222384.96</v>
      </c>
    </row>
    <row customHeight="true" ht="12.75" outlineLevel="0" r="212">
      <c r="A212" s="67" t="n">
        <f aca="false" ca="false" dt2D="false" dtr="false" t="normal">+A211+1</f>
        <v>199</v>
      </c>
      <c r="B212" s="67" t="n">
        <f aca="false" ca="false" dt2D="false" dtr="false" t="normal">+B211+1</f>
        <v>28</v>
      </c>
      <c r="C212" s="68" t="s">
        <v>207</v>
      </c>
      <c r="D212" s="67" t="s">
        <v>313</v>
      </c>
      <c r="E212" s="98" t="n">
        <v>9492522.87</v>
      </c>
      <c r="F212" s="98" t="n">
        <v>3840894.2</v>
      </c>
      <c r="G212" s="98" t="n">
        <v>1553285.9</v>
      </c>
      <c r="H212" s="98" t="n">
        <v>1662114.46</v>
      </c>
      <c r="I212" s="98" t="n">
        <v>1251997.14</v>
      </c>
      <c r="J212" s="98" t="n"/>
      <c r="K212" s="99" t="n"/>
      <c r="L212" s="99" t="n">
        <v>0</v>
      </c>
      <c r="M212" s="98" t="n"/>
      <c r="N212" s="98" t="n"/>
      <c r="O212" s="98" t="n"/>
      <c r="P212" s="98" t="n"/>
      <c r="Q212" s="98" t="n"/>
      <c r="R212" s="98" t="n">
        <v>907620.43</v>
      </c>
      <c r="S212" s="98" t="n">
        <v>94925.23</v>
      </c>
      <c r="T212" s="98" t="n">
        <v>181685.51</v>
      </c>
    </row>
    <row customHeight="true" ht="12.75" outlineLevel="0" r="213">
      <c r="A213" s="67" t="n">
        <f aca="false" ca="false" dt2D="false" dtr="false" t="normal">+A212+1</f>
        <v>200</v>
      </c>
      <c r="B213" s="67" t="n">
        <f aca="false" ca="false" dt2D="false" dtr="false" t="normal">+B212+1</f>
        <v>29</v>
      </c>
      <c r="C213" s="68" t="s">
        <v>207</v>
      </c>
      <c r="D213" s="67" t="s">
        <v>314</v>
      </c>
      <c r="E213" s="98" t="n">
        <v>12552533.73</v>
      </c>
      <c r="F213" s="98" t="n">
        <v>2512085.05</v>
      </c>
      <c r="G213" s="98" t="n">
        <v>1528565.61</v>
      </c>
      <c r="H213" s="98" t="n">
        <v>720264.18</v>
      </c>
      <c r="I213" s="98" t="n">
        <v>613826.51</v>
      </c>
      <c r="J213" s="98" t="n"/>
      <c r="K213" s="99" t="n"/>
      <c r="L213" s="99" t="n">
        <v>0</v>
      </c>
      <c r="M213" s="98" t="n"/>
      <c r="N213" s="98" t="n"/>
      <c r="O213" s="98" t="n"/>
      <c r="P213" s="98" t="n"/>
      <c r="Q213" s="98" t="n">
        <v>5591736.22</v>
      </c>
      <c r="R213" s="98" t="n">
        <v>1220716.17</v>
      </c>
      <c r="S213" s="98" t="n">
        <v>125525.34</v>
      </c>
      <c r="T213" s="98" t="n">
        <v>239814.65</v>
      </c>
    </row>
    <row customHeight="true" ht="12.75" outlineLevel="0" r="214">
      <c r="A214" s="67" t="n">
        <f aca="false" ca="false" dt2D="false" dtr="false" t="normal">+A213+1</f>
        <v>201</v>
      </c>
      <c r="B214" s="67" t="n">
        <f aca="false" ca="false" dt2D="false" dtr="false" t="normal">+B213+1</f>
        <v>30</v>
      </c>
      <c r="C214" s="68" t="s">
        <v>315</v>
      </c>
      <c r="D214" s="67" t="s">
        <v>316</v>
      </c>
      <c r="E214" s="98" t="n">
        <v>968656.32</v>
      </c>
      <c r="F214" s="98" t="n"/>
      <c r="G214" s="98" t="n"/>
      <c r="H214" s="98" t="n">
        <v>843655.1</v>
      </c>
      <c r="I214" s="98" t="n"/>
      <c r="J214" s="98" t="n"/>
      <c r="K214" s="99" t="n"/>
      <c r="L214" s="99" t="n">
        <v>0</v>
      </c>
      <c r="M214" s="98" t="n"/>
      <c r="N214" s="98" t="n"/>
      <c r="O214" s="98" t="n"/>
      <c r="P214" s="98" t="n"/>
      <c r="Q214" s="98" t="n"/>
      <c r="R214" s="98" t="n">
        <v>96865.63</v>
      </c>
      <c r="S214" s="98" t="n">
        <v>9686.56</v>
      </c>
      <c r="T214" s="98" t="n">
        <v>18449.03</v>
      </c>
    </row>
    <row customHeight="true" ht="12.75" outlineLevel="0" r="215">
      <c r="A215" s="67" t="n">
        <f aca="false" ca="false" dt2D="false" dtr="false" t="normal">+A214+1</f>
        <v>202</v>
      </c>
      <c r="B215" s="67" t="n">
        <f aca="false" ca="false" dt2D="false" dtr="false" t="normal">+B214+1</f>
        <v>31</v>
      </c>
      <c r="C215" s="68" t="s">
        <v>315</v>
      </c>
      <c r="D215" s="67" t="s">
        <v>317</v>
      </c>
      <c r="E215" s="98" t="n">
        <v>6785345.3</v>
      </c>
      <c r="F215" s="98" t="n">
        <v>2779607.97</v>
      </c>
      <c r="G215" s="98" t="n">
        <v>1691349.24</v>
      </c>
      <c r="H215" s="98" t="n">
        <v>796968.26</v>
      </c>
      <c r="I215" s="98" t="n">
        <v>679195.58</v>
      </c>
      <c r="J215" s="98" t="n"/>
      <c r="K215" s="99" t="n"/>
      <c r="L215" s="99" t="n">
        <v>0</v>
      </c>
      <c r="M215" s="98" t="n"/>
      <c r="N215" s="98" t="n"/>
      <c r="O215" s="98" t="n"/>
      <c r="P215" s="98" t="n"/>
      <c r="Q215" s="98" t="n"/>
      <c r="R215" s="98" t="n">
        <v>640319.31</v>
      </c>
      <c r="S215" s="98" t="n">
        <v>67853.45</v>
      </c>
      <c r="T215" s="98" t="n">
        <v>130051.49</v>
      </c>
    </row>
    <row customHeight="true" ht="12.75" outlineLevel="0" r="216">
      <c r="A216" s="67" t="n">
        <f aca="false" ca="false" dt2D="false" dtr="false" t="normal">+A215+1</f>
        <v>203</v>
      </c>
      <c r="B216" s="67" t="n">
        <f aca="false" ca="false" dt2D="false" dtr="false" t="normal">+B215+1</f>
        <v>32</v>
      </c>
      <c r="C216" s="68" t="s">
        <v>315</v>
      </c>
      <c r="D216" s="67" t="s">
        <v>318</v>
      </c>
      <c r="E216" s="98" t="n">
        <v>6856912.66</v>
      </c>
      <c r="F216" s="98" t="n">
        <v>3188111.87</v>
      </c>
      <c r="G216" s="98" t="n">
        <v>1939917.67</v>
      </c>
      <c r="H216" s="98" t="n">
        <v>914094.36</v>
      </c>
      <c r="I216" s="98" t="n"/>
      <c r="J216" s="98" t="n"/>
      <c r="K216" s="99" t="n"/>
      <c r="L216" s="99" t="n">
        <v>0</v>
      </c>
      <c r="M216" s="98" t="n"/>
      <c r="N216" s="98" t="n"/>
      <c r="O216" s="98" t="n"/>
      <c r="P216" s="98" t="n"/>
      <c r="Q216" s="98" t="n"/>
      <c r="R216" s="98" t="n">
        <v>614090.62</v>
      </c>
      <c r="S216" s="98" t="n">
        <v>68569.13</v>
      </c>
      <c r="T216" s="98" t="n">
        <v>132129.01</v>
      </c>
    </row>
    <row outlineLevel="0" r="217">
      <c r="A217" s="67" t="n">
        <f aca="false" ca="false" dt2D="false" dtr="false" t="normal">+A216+1</f>
        <v>204</v>
      </c>
      <c r="B217" s="67" t="n">
        <f aca="false" ca="false" dt2D="false" dtr="false" t="normal">+B216+1</f>
        <v>33</v>
      </c>
      <c r="C217" s="68" t="s">
        <v>315</v>
      </c>
      <c r="D217" s="67" t="s">
        <v>319</v>
      </c>
      <c r="E217" s="98" t="n">
        <v>8451278.99</v>
      </c>
      <c r="F217" s="98" t="n">
        <v>3929410.25</v>
      </c>
      <c r="G217" s="98" t="n">
        <v>2390986.48</v>
      </c>
      <c r="H217" s="98" t="n">
        <v>1126639.18</v>
      </c>
      <c r="I217" s="98" t="n"/>
      <c r="J217" s="98" t="n"/>
      <c r="K217" s="99" t="n"/>
      <c r="L217" s="99" t="n">
        <v>0</v>
      </c>
      <c r="M217" s="98" t="n"/>
      <c r="N217" s="98" t="n"/>
      <c r="O217" s="98" t="n"/>
      <c r="P217" s="98" t="n"/>
      <c r="Q217" s="98" t="n"/>
      <c r="R217" s="98" t="n">
        <v>756878.7</v>
      </c>
      <c r="S217" s="98" t="n">
        <v>84512.79</v>
      </c>
      <c r="T217" s="98" t="n">
        <v>162851.59</v>
      </c>
    </row>
    <row customHeight="true" ht="12.75" outlineLevel="0" r="218">
      <c r="A218" s="67" t="n">
        <f aca="false" ca="false" dt2D="false" dtr="false" t="normal">+A217+1</f>
        <v>205</v>
      </c>
      <c r="B218" s="67" t="n">
        <f aca="false" ca="false" dt2D="false" dtr="false" t="normal">+B217+1</f>
        <v>34</v>
      </c>
      <c r="C218" s="68" t="s">
        <v>315</v>
      </c>
      <c r="D218" s="67" t="s">
        <v>320</v>
      </c>
      <c r="E218" s="98" t="n">
        <v>14824100.67</v>
      </c>
      <c r="F218" s="98" t="n"/>
      <c r="G218" s="98" t="n"/>
      <c r="H218" s="98" t="n"/>
      <c r="I218" s="98" t="n"/>
      <c r="J218" s="98" t="n"/>
      <c r="K218" s="99" t="n"/>
      <c r="L218" s="99" t="n">
        <v>0</v>
      </c>
      <c r="M218" s="98" t="n"/>
      <c r="N218" s="98" t="n">
        <v>7342719.33</v>
      </c>
      <c r="O218" s="98" t="n"/>
      <c r="P218" s="98" t="n"/>
      <c r="Q218" s="98" t="n">
        <v>5649976.21</v>
      </c>
      <c r="R218" s="98" t="n">
        <v>1399040.18</v>
      </c>
      <c r="S218" s="98" t="n">
        <v>148241.01</v>
      </c>
      <c r="T218" s="98" t="n">
        <v>284123.94</v>
      </c>
    </row>
    <row outlineLevel="0" r="219">
      <c r="A219" s="67" t="n">
        <f aca="false" ca="false" dt2D="false" dtr="false" t="normal">+A218+1</f>
        <v>206</v>
      </c>
      <c r="B219" s="67" t="n">
        <f aca="false" ca="false" dt2D="false" dtr="false" t="normal">+B218+1</f>
        <v>35</v>
      </c>
      <c r="C219" s="68" t="s">
        <v>315</v>
      </c>
      <c r="D219" s="67" t="s">
        <v>321</v>
      </c>
      <c r="E219" s="98" t="n">
        <v>14842998.33</v>
      </c>
      <c r="F219" s="98" t="n"/>
      <c r="G219" s="98" t="n"/>
      <c r="H219" s="98" t="n"/>
      <c r="I219" s="98" t="n"/>
      <c r="J219" s="98" t="n"/>
      <c r="K219" s="99" t="n"/>
      <c r="L219" s="99" t="n">
        <v>0</v>
      </c>
      <c r="M219" s="98" t="n"/>
      <c r="N219" s="98" t="n">
        <v>7352079.78</v>
      </c>
      <c r="O219" s="98" t="n"/>
      <c r="P219" s="98" t="n"/>
      <c r="Q219" s="98" t="n">
        <v>5657178.76</v>
      </c>
      <c r="R219" s="98" t="n">
        <v>1400823.67</v>
      </c>
      <c r="S219" s="98" t="n">
        <v>148429.98</v>
      </c>
      <c r="T219" s="98" t="n">
        <v>284486.14</v>
      </c>
    </row>
    <row outlineLevel="0" r="220">
      <c r="A220" s="67" t="n">
        <f aca="false" ca="false" dt2D="false" dtr="false" t="normal">+A219+1</f>
        <v>207</v>
      </c>
      <c r="B220" s="67" t="n">
        <f aca="false" ca="false" dt2D="false" dtr="false" t="normal">+B219+1</f>
        <v>36</v>
      </c>
      <c r="C220" s="68" t="s">
        <v>315</v>
      </c>
      <c r="D220" s="67" t="s">
        <v>322</v>
      </c>
      <c r="E220" s="98" t="n">
        <v>14789556.55</v>
      </c>
      <c r="F220" s="98" t="n"/>
      <c r="G220" s="98" t="n"/>
      <c r="H220" s="98" t="n"/>
      <c r="I220" s="98" t="n"/>
      <c r="J220" s="98" t="n"/>
      <c r="K220" s="99" t="n"/>
      <c r="L220" s="99" t="n">
        <v>0</v>
      </c>
      <c r="M220" s="98" t="n"/>
      <c r="N220" s="98" t="n">
        <v>7325608.83</v>
      </c>
      <c r="O220" s="98" t="n"/>
      <c r="P220" s="98" t="n"/>
      <c r="Q220" s="98" t="n">
        <v>5636810.26</v>
      </c>
      <c r="R220" s="98" t="n">
        <v>1395780.04</v>
      </c>
      <c r="S220" s="98" t="n">
        <v>147895.57</v>
      </c>
      <c r="T220" s="98" t="n">
        <v>283461.85</v>
      </c>
    </row>
    <row outlineLevel="0" r="221">
      <c r="A221" s="67" t="n">
        <f aca="false" ca="false" dt2D="false" dtr="false" t="normal">+A220+1</f>
        <v>208</v>
      </c>
      <c r="B221" s="67" t="n">
        <f aca="false" ca="false" dt2D="false" dtr="false" t="normal">+B220+1</f>
        <v>37</v>
      </c>
      <c r="C221" s="68" t="s">
        <v>323</v>
      </c>
      <c r="D221" s="67" t="s">
        <v>324</v>
      </c>
      <c r="E221" s="98" t="n">
        <v>2578400.09</v>
      </c>
      <c r="F221" s="98" t="n"/>
      <c r="G221" s="98" t="n">
        <v>1190211.08</v>
      </c>
      <c r="H221" s="98" t="n">
        <v>560830.62</v>
      </c>
      <c r="I221" s="98" t="n">
        <v>477953.38</v>
      </c>
      <c r="J221" s="98" t="n"/>
      <c r="K221" s="99" t="n"/>
      <c r="L221" s="99" t="n">
        <v>0</v>
      </c>
      <c r="M221" s="98" t="n"/>
      <c r="N221" s="98" t="n"/>
      <c r="O221" s="98" t="n"/>
      <c r="P221" s="98" t="n"/>
      <c r="Q221" s="98" t="n"/>
      <c r="R221" s="98" t="n">
        <v>274877.4</v>
      </c>
      <c r="S221" s="98" t="n">
        <v>25784</v>
      </c>
      <c r="T221" s="98" t="n">
        <v>48743.61</v>
      </c>
    </row>
    <row customHeight="true" ht="12.75" outlineLevel="0" r="222">
      <c r="A222" s="67" t="n">
        <f aca="false" ca="false" dt2D="false" dtr="false" t="normal">+A221+1</f>
        <v>209</v>
      </c>
      <c r="B222" s="67" t="n">
        <f aca="false" ca="false" dt2D="false" dtr="false" t="normal">+B221+1</f>
        <v>38</v>
      </c>
      <c r="C222" s="68" t="s">
        <v>323</v>
      </c>
      <c r="D222" s="67" t="s">
        <v>325</v>
      </c>
      <c r="E222" s="98" t="n">
        <v>1173163.28</v>
      </c>
      <c r="F222" s="98" t="n"/>
      <c r="G222" s="98" t="n"/>
      <c r="H222" s="98" t="n">
        <v>1021771.25</v>
      </c>
      <c r="I222" s="98" t="n"/>
      <c r="J222" s="98" t="n"/>
      <c r="K222" s="99" t="n"/>
      <c r="L222" s="99" t="n">
        <v>0</v>
      </c>
      <c r="M222" s="98" t="n"/>
      <c r="N222" s="98" t="n"/>
      <c r="O222" s="98" t="n"/>
      <c r="P222" s="98" t="n"/>
      <c r="Q222" s="98" t="n"/>
      <c r="R222" s="98" t="n">
        <v>117316.33</v>
      </c>
      <c r="S222" s="98" t="n">
        <v>11731.63</v>
      </c>
      <c r="T222" s="98" t="n">
        <v>22344.07</v>
      </c>
    </row>
    <row customHeight="true" ht="12.75" outlineLevel="0" r="223">
      <c r="A223" s="67" t="n">
        <f aca="false" ca="false" dt2D="false" dtr="false" t="normal">+A222+1</f>
        <v>210</v>
      </c>
      <c r="B223" s="67" t="n">
        <f aca="false" ca="false" dt2D="false" dtr="false" t="normal">+B222+1</f>
        <v>39</v>
      </c>
      <c r="C223" s="68" t="s">
        <v>323</v>
      </c>
      <c r="D223" s="67" t="s">
        <v>326</v>
      </c>
      <c r="E223" s="98" t="n">
        <v>5932442.09</v>
      </c>
      <c r="F223" s="98" t="n">
        <v>2430217.26</v>
      </c>
      <c r="G223" s="98" t="n">
        <v>1478750.3</v>
      </c>
      <c r="H223" s="98" t="n">
        <v>696791.08</v>
      </c>
      <c r="I223" s="98" t="n">
        <v>593822.17</v>
      </c>
      <c r="J223" s="98" t="n"/>
      <c r="K223" s="99" t="n"/>
      <c r="L223" s="99" t="n">
        <v>0</v>
      </c>
      <c r="M223" s="98" t="n"/>
      <c r="N223" s="98" t="n"/>
      <c r="O223" s="98" t="n"/>
      <c r="P223" s="98" t="n"/>
      <c r="Q223" s="98" t="n"/>
      <c r="R223" s="98" t="n">
        <v>559832.56</v>
      </c>
      <c r="S223" s="98" t="n">
        <v>59324.42</v>
      </c>
      <c r="T223" s="98" t="n">
        <v>113704.3</v>
      </c>
    </row>
    <row customHeight="true" ht="12.75" outlineLevel="0" r="224">
      <c r="A224" s="67" t="n">
        <f aca="false" ca="false" dt2D="false" dtr="false" t="normal">+A223+1</f>
        <v>211</v>
      </c>
      <c r="B224" s="67" t="n">
        <f aca="false" ca="false" dt2D="false" dtr="false" t="normal">+B223+1</f>
        <v>40</v>
      </c>
      <c r="C224" s="68" t="s">
        <v>323</v>
      </c>
      <c r="D224" s="67" t="s">
        <v>327</v>
      </c>
      <c r="E224" s="98" t="n">
        <v>8054423.15</v>
      </c>
      <c r="F224" s="98" t="n">
        <v>3299484.07</v>
      </c>
      <c r="G224" s="98" t="n">
        <v>2007685.96</v>
      </c>
      <c r="H224" s="98" t="n">
        <v>946026.96</v>
      </c>
      <c r="I224" s="98" t="n">
        <v>806227</v>
      </c>
      <c r="J224" s="98" t="n"/>
      <c r="K224" s="99" t="n"/>
      <c r="L224" s="99" t="n">
        <v>0</v>
      </c>
      <c r="M224" s="98" t="n"/>
      <c r="N224" s="98" t="n"/>
      <c r="O224" s="98" t="n"/>
      <c r="P224" s="98" t="n"/>
      <c r="Q224" s="98" t="n"/>
      <c r="R224" s="98" t="n">
        <v>760079.62</v>
      </c>
      <c r="S224" s="98" t="n">
        <v>80544.23</v>
      </c>
      <c r="T224" s="98" t="n">
        <v>154375.31</v>
      </c>
    </row>
    <row outlineLevel="0" r="225">
      <c r="A225" s="67" t="n">
        <f aca="false" ca="false" dt2D="false" dtr="false" t="normal">+A224+1</f>
        <v>212</v>
      </c>
      <c r="B225" s="67" t="n">
        <f aca="false" ca="false" dt2D="false" dtr="false" t="normal">+B224+1</f>
        <v>41</v>
      </c>
      <c r="C225" s="68" t="s">
        <v>323</v>
      </c>
      <c r="D225" s="67" t="s">
        <v>328</v>
      </c>
      <c r="E225" s="98" t="n">
        <v>3324875.02</v>
      </c>
      <c r="F225" s="98" t="n"/>
      <c r="G225" s="98" t="n"/>
      <c r="H225" s="98" t="n"/>
      <c r="I225" s="98" t="n"/>
      <c r="J225" s="98" t="n"/>
      <c r="K225" s="99" t="n"/>
      <c r="L225" s="99" t="n">
        <v>0</v>
      </c>
      <c r="M225" s="98" t="n"/>
      <c r="N225" s="98" t="n"/>
      <c r="O225" s="98" t="n"/>
      <c r="P225" s="98" t="n"/>
      <c r="Q225" s="98" t="n">
        <v>2895813.2</v>
      </c>
      <c r="R225" s="98" t="n">
        <v>332487.5</v>
      </c>
      <c r="S225" s="98" t="n">
        <v>33248.75</v>
      </c>
      <c r="T225" s="98" t="n">
        <v>63325.57</v>
      </c>
    </row>
    <row outlineLevel="0" r="226">
      <c r="A226" s="67" t="n">
        <f aca="false" ca="false" dt2D="false" dtr="false" t="normal">+A225+1</f>
        <v>213</v>
      </c>
      <c r="B226" s="67" t="n">
        <f aca="false" ca="false" dt2D="false" dtr="false" t="normal">+B225+1</f>
        <v>42</v>
      </c>
      <c r="C226" s="68" t="s">
        <v>329</v>
      </c>
      <c r="D226" s="67" t="s">
        <v>330</v>
      </c>
      <c r="E226" s="98" t="n">
        <v>7582956.75</v>
      </c>
      <c r="F226" s="98" t="n">
        <v>3106348.47</v>
      </c>
      <c r="G226" s="98" t="n">
        <v>1890165.87</v>
      </c>
      <c r="H226" s="98" t="n">
        <v>890651.19</v>
      </c>
      <c r="I226" s="98" t="n">
        <v>759034.43</v>
      </c>
      <c r="J226" s="98" t="n"/>
      <c r="K226" s="99" t="n"/>
      <c r="L226" s="99" t="n">
        <v>0</v>
      </c>
      <c r="M226" s="98" t="n"/>
      <c r="N226" s="98" t="n"/>
      <c r="O226" s="98" t="n"/>
      <c r="P226" s="98" t="n"/>
      <c r="Q226" s="98" t="n"/>
      <c r="R226" s="98" t="n">
        <v>715588.29</v>
      </c>
      <c r="S226" s="98" t="n">
        <v>75829.57</v>
      </c>
      <c r="T226" s="98" t="n">
        <v>145338.93</v>
      </c>
    </row>
    <row customHeight="true" ht="12.75" outlineLevel="0" r="227">
      <c r="A227" s="67" t="n">
        <f aca="false" ca="false" dt2D="false" dtr="false" t="normal">+A226+1</f>
        <v>214</v>
      </c>
      <c r="B227" s="67" t="n">
        <f aca="false" ca="false" dt2D="false" dtr="false" t="normal">+B226+1</f>
        <v>43</v>
      </c>
      <c r="C227" s="68" t="s">
        <v>329</v>
      </c>
      <c r="D227" s="67" t="s">
        <v>331</v>
      </c>
      <c r="E227" s="98" t="n">
        <v>14770776.37</v>
      </c>
      <c r="F227" s="98" t="n"/>
      <c r="G227" s="98" t="n"/>
      <c r="H227" s="98" t="n"/>
      <c r="I227" s="98" t="n"/>
      <c r="J227" s="98" t="n"/>
      <c r="K227" s="99" t="n"/>
      <c r="L227" s="99" t="n">
        <v>0</v>
      </c>
      <c r="M227" s="98" t="n"/>
      <c r="N227" s="98" t="n">
        <v>13009213.59</v>
      </c>
      <c r="O227" s="98" t="n"/>
      <c r="P227" s="98" t="n"/>
      <c r="Q227" s="98" t="n"/>
      <c r="R227" s="98" t="n">
        <v>1329369.87</v>
      </c>
      <c r="S227" s="98" t="n">
        <v>147707.76</v>
      </c>
      <c r="T227" s="98" t="n">
        <v>284485.15</v>
      </c>
    </row>
    <row outlineLevel="0" r="228">
      <c r="A228" s="67" t="n">
        <f aca="false" ca="false" dt2D="false" dtr="false" t="normal">+A227+1</f>
        <v>215</v>
      </c>
      <c r="B228" s="67" t="n">
        <f aca="false" ca="false" dt2D="false" dtr="false" t="normal">+B227+1</f>
        <v>44</v>
      </c>
      <c r="C228" s="68" t="s">
        <v>329</v>
      </c>
      <c r="D228" s="67" t="s">
        <v>332</v>
      </c>
      <c r="E228" s="98" t="n">
        <v>42682747.57</v>
      </c>
      <c r="F228" s="98" t="n">
        <v>6953697.29</v>
      </c>
      <c r="G228" s="98" t="n">
        <v>2812126.4</v>
      </c>
      <c r="H228" s="98" t="n">
        <v>3009153.66</v>
      </c>
      <c r="I228" s="98" t="n">
        <v>2266662.05</v>
      </c>
      <c r="J228" s="98" t="n">
        <v>2059246.01</v>
      </c>
      <c r="K228" s="99" t="n"/>
      <c r="L228" s="99" t="n">
        <v>0</v>
      </c>
      <c r="M228" s="98" t="n"/>
      <c r="N228" s="98" t="n">
        <v>12622242.32</v>
      </c>
      <c r="O228" s="98" t="n"/>
      <c r="P228" s="98" t="n"/>
      <c r="Q228" s="98" t="n">
        <v>7068705.13</v>
      </c>
      <c r="R228" s="98" t="n">
        <v>4659524.36</v>
      </c>
      <c r="S228" s="98" t="n">
        <v>426827.48</v>
      </c>
      <c r="T228" s="98" t="n">
        <v>804562.87</v>
      </c>
    </row>
    <row customHeight="true" ht="12.75" outlineLevel="0" r="229">
      <c r="A229" s="67" t="n">
        <f aca="false" ca="false" dt2D="false" dtr="false" t="normal">+A228+1</f>
        <v>216</v>
      </c>
      <c r="B229" s="67" t="n">
        <f aca="false" ca="false" dt2D="false" dtr="false" t="normal">+B228+1</f>
        <v>45</v>
      </c>
      <c r="C229" s="68" t="s">
        <v>329</v>
      </c>
      <c r="D229" s="67" t="s">
        <v>333</v>
      </c>
      <c r="E229" s="98" t="n">
        <v>16135902.56</v>
      </c>
      <c r="F229" s="98" t="n"/>
      <c r="G229" s="98" t="n"/>
      <c r="H229" s="98" t="n"/>
      <c r="I229" s="98" t="n"/>
      <c r="J229" s="98" t="n"/>
      <c r="K229" s="99" t="n"/>
      <c r="L229" s="99" t="n">
        <v>0</v>
      </c>
      <c r="M229" s="98" t="n"/>
      <c r="N229" s="98" t="n">
        <v>14211534.82</v>
      </c>
      <c r="O229" s="98" t="n"/>
      <c r="P229" s="98" t="n"/>
      <c r="Q229" s="98" t="n"/>
      <c r="R229" s="98" t="n">
        <v>1452231.23</v>
      </c>
      <c r="S229" s="98" t="n">
        <v>161359.03</v>
      </c>
      <c r="T229" s="98" t="n">
        <v>310777.48</v>
      </c>
    </row>
    <row outlineLevel="0" r="230">
      <c r="A230" s="67" t="n">
        <f aca="false" ca="false" dt2D="false" dtr="false" t="normal">+A229+1</f>
        <v>217</v>
      </c>
      <c r="B230" s="67" t="n">
        <f aca="false" ca="false" dt2D="false" dtr="false" t="normal">+B229+1</f>
        <v>46</v>
      </c>
      <c r="C230" s="68" t="s">
        <v>329</v>
      </c>
      <c r="D230" s="67" t="s">
        <v>335</v>
      </c>
      <c r="E230" s="98" t="n">
        <v>43827628.44</v>
      </c>
      <c r="F230" s="98" t="n">
        <v>7140216.56</v>
      </c>
      <c r="G230" s="98" t="n">
        <v>2887556.16</v>
      </c>
      <c r="H230" s="98" t="n">
        <v>3089868.29</v>
      </c>
      <c r="I230" s="98" t="n">
        <v>2327460.81</v>
      </c>
      <c r="J230" s="98" t="n">
        <v>2114481.25</v>
      </c>
      <c r="K230" s="99" t="n"/>
      <c r="L230" s="99" t="n">
        <v>0</v>
      </c>
      <c r="M230" s="98" t="n"/>
      <c r="N230" s="98" t="n">
        <v>12960809.18</v>
      </c>
      <c r="O230" s="98" t="n"/>
      <c r="P230" s="98" t="n"/>
      <c r="Q230" s="98" t="n">
        <v>7258309.27</v>
      </c>
      <c r="R230" s="98" t="n">
        <v>4784506.95</v>
      </c>
      <c r="S230" s="98" t="n">
        <v>438276.28</v>
      </c>
      <c r="T230" s="98" t="n">
        <v>826143.69</v>
      </c>
    </row>
    <row customHeight="true" ht="12.75" outlineLevel="0" r="231">
      <c r="A231" s="67" t="n">
        <f aca="false" ca="false" dt2D="false" dtr="false" t="normal">+A230+1</f>
        <v>218</v>
      </c>
      <c r="B231" s="67" t="n">
        <f aca="false" ca="false" dt2D="false" dtr="false" t="normal">+B230+1</f>
        <v>47</v>
      </c>
      <c r="C231" s="68" t="s">
        <v>329</v>
      </c>
      <c r="D231" s="67" t="s">
        <v>336</v>
      </c>
      <c r="E231" s="98" t="n">
        <v>75957707.6</v>
      </c>
      <c r="F231" s="98" t="n">
        <v>9777305.43</v>
      </c>
      <c r="G231" s="98" t="n">
        <v>3954014.32</v>
      </c>
      <c r="H231" s="98" t="n">
        <v>4231046.19</v>
      </c>
      <c r="I231" s="98" t="n">
        <v>3187059.53</v>
      </c>
      <c r="J231" s="98" t="n">
        <v>2895420.43</v>
      </c>
      <c r="K231" s="99" t="n"/>
      <c r="L231" s="99" t="n">
        <v>0</v>
      </c>
      <c r="M231" s="98" t="n"/>
      <c r="N231" s="98" t="n">
        <v>17747611.57</v>
      </c>
      <c r="O231" s="98" t="n">
        <v>2651193.94</v>
      </c>
      <c r="P231" s="98" t="n">
        <v>11234657.39</v>
      </c>
      <c r="Q231" s="98" t="n">
        <v>9939013.19</v>
      </c>
      <c r="R231" s="98" t="n">
        <v>8145890.6</v>
      </c>
      <c r="S231" s="98" t="n">
        <v>759577.08</v>
      </c>
      <c r="T231" s="98" t="n">
        <v>1434917.93</v>
      </c>
    </row>
    <row outlineLevel="0" r="232">
      <c r="A232" s="67" t="n">
        <f aca="false" ca="false" dt2D="false" dtr="false" t="normal">+A231+1</f>
        <v>219</v>
      </c>
      <c r="B232" s="67" t="n">
        <f aca="false" ca="false" dt2D="false" dtr="false" t="normal">+B231+1</f>
        <v>48</v>
      </c>
      <c r="C232" s="68" t="s">
        <v>329</v>
      </c>
      <c r="D232" s="67" t="s">
        <v>337</v>
      </c>
      <c r="E232" s="98" t="n">
        <v>14228408.72</v>
      </c>
      <c r="F232" s="98" t="n"/>
      <c r="G232" s="98" t="n"/>
      <c r="H232" s="98" t="n"/>
      <c r="I232" s="98" t="n"/>
      <c r="J232" s="98" t="n"/>
      <c r="K232" s="99" t="n"/>
      <c r="L232" s="99" t="n">
        <v>0</v>
      </c>
      <c r="M232" s="98" t="n"/>
      <c r="N232" s="98" t="n">
        <v>12531528.7</v>
      </c>
      <c r="O232" s="98" t="n"/>
      <c r="P232" s="98" t="n"/>
      <c r="Q232" s="98" t="n"/>
      <c r="R232" s="98" t="n">
        <v>1280556.78</v>
      </c>
      <c r="S232" s="98" t="n">
        <v>142284.09</v>
      </c>
      <c r="T232" s="98" t="n">
        <v>274039.15</v>
      </c>
    </row>
    <row customHeight="true" ht="12.75" outlineLevel="0" r="233">
      <c r="A233" s="67" t="n">
        <f aca="false" ca="false" dt2D="false" dtr="false" t="normal">+A232+1</f>
        <v>220</v>
      </c>
      <c r="B233" s="67" t="n">
        <f aca="false" ca="false" dt2D="false" dtr="false" t="normal">+B232+1</f>
        <v>49</v>
      </c>
      <c r="C233" s="68" t="s">
        <v>329</v>
      </c>
      <c r="D233" s="67" t="s">
        <v>338</v>
      </c>
      <c r="E233" s="98" t="n">
        <v>16255433.6</v>
      </c>
      <c r="F233" s="98" t="n"/>
      <c r="G233" s="98" t="n"/>
      <c r="H233" s="98" t="n"/>
      <c r="I233" s="98" t="n"/>
      <c r="J233" s="98" t="n"/>
      <c r="K233" s="99" t="n"/>
      <c r="L233" s="99" t="n">
        <v>0</v>
      </c>
      <c r="M233" s="98" t="n"/>
      <c r="N233" s="98" t="n">
        <v>14316810.59</v>
      </c>
      <c r="O233" s="98" t="n"/>
      <c r="P233" s="98" t="n"/>
      <c r="Q233" s="98" t="n"/>
      <c r="R233" s="98" t="n">
        <v>1462989.02</v>
      </c>
      <c r="S233" s="98" t="n">
        <v>162554.34</v>
      </c>
      <c r="T233" s="98" t="n">
        <v>313079.65</v>
      </c>
    </row>
    <row customHeight="true" ht="12.75" outlineLevel="0" r="234">
      <c r="A234" s="67" t="n">
        <f aca="false" ca="false" dt2D="false" dtr="false" t="normal">+A233+1</f>
        <v>221</v>
      </c>
      <c r="B234" s="67" t="n">
        <f aca="false" ca="false" dt2D="false" dtr="false" t="normal">+B233+1</f>
        <v>50</v>
      </c>
      <c r="C234" s="68" t="s">
        <v>329</v>
      </c>
      <c r="D234" s="67" t="s">
        <v>339</v>
      </c>
      <c r="E234" s="98" t="n">
        <v>33598685.17</v>
      </c>
      <c r="F234" s="98" t="n">
        <v>7412981.21</v>
      </c>
      <c r="G234" s="98" t="n">
        <v>2997864.2</v>
      </c>
      <c r="H234" s="98" t="n">
        <v>3207904.89</v>
      </c>
      <c r="I234" s="98" t="n">
        <v>2416372.54</v>
      </c>
      <c r="J234" s="98" t="n"/>
      <c r="K234" s="99" t="n"/>
      <c r="L234" s="99" t="n">
        <v>0</v>
      </c>
      <c r="M234" s="98" t="n"/>
      <c r="N234" s="98" t="n">
        <v>13455927.3</v>
      </c>
      <c r="O234" s="98" t="n"/>
      <c r="P234" s="98" t="n"/>
      <c r="Q234" s="98" t="n"/>
      <c r="R234" s="98" t="n">
        <v>3126738.64</v>
      </c>
      <c r="S234" s="98" t="n">
        <v>335986.85</v>
      </c>
      <c r="T234" s="98" t="n">
        <v>644909.54</v>
      </c>
    </row>
    <row outlineLevel="0" r="235">
      <c r="A235" s="67" t="n">
        <f aca="false" ca="false" dt2D="false" dtr="false" t="normal">+A234+1</f>
        <v>222</v>
      </c>
      <c r="B235" s="67" t="n">
        <f aca="false" ca="false" dt2D="false" dtr="false" t="normal">+B234+1</f>
        <v>51</v>
      </c>
      <c r="C235" s="68" t="s">
        <v>329</v>
      </c>
      <c r="D235" s="67" t="s">
        <v>340</v>
      </c>
      <c r="E235" s="98" t="n">
        <v>20201950.41</v>
      </c>
      <c r="F235" s="98" t="n"/>
      <c r="G235" s="98" t="n"/>
      <c r="H235" s="98" t="n"/>
      <c r="I235" s="98" t="n"/>
      <c r="J235" s="98" t="n"/>
      <c r="K235" s="99" t="n"/>
      <c r="L235" s="99" t="n">
        <v>0</v>
      </c>
      <c r="M235" s="98" t="n"/>
      <c r="N235" s="98" t="n"/>
      <c r="O235" s="98" t="n">
        <v>3427317.09</v>
      </c>
      <c r="P235" s="98" t="n"/>
      <c r="Q235" s="98" t="n">
        <v>14167652.43</v>
      </c>
      <c r="R235" s="98" t="n">
        <v>2020195.04</v>
      </c>
      <c r="S235" s="98" t="n">
        <v>202019.5</v>
      </c>
      <c r="T235" s="98" t="n">
        <v>384766.35</v>
      </c>
    </row>
    <row customHeight="true" ht="12.75" outlineLevel="0" r="236">
      <c r="A236" s="67" t="n">
        <f aca="false" ca="false" dt2D="false" dtr="false" t="normal">+A235+1</f>
        <v>223</v>
      </c>
      <c r="B236" s="67" t="n">
        <f aca="false" ca="false" dt2D="false" dtr="false" t="normal">+B235+1</f>
        <v>52</v>
      </c>
      <c r="C236" s="68" t="s">
        <v>329</v>
      </c>
      <c r="D236" s="67" t="s">
        <v>341</v>
      </c>
      <c r="E236" s="98" t="n">
        <v>26464559.2</v>
      </c>
      <c r="F236" s="98" t="n">
        <v>3195661.94</v>
      </c>
      <c r="G236" s="98" t="n">
        <v>1944511.77</v>
      </c>
      <c r="H236" s="98" t="n">
        <v>916259.12</v>
      </c>
      <c r="I236" s="98" t="n">
        <v>780858.13</v>
      </c>
      <c r="J236" s="98" t="n"/>
      <c r="K236" s="99" t="n"/>
      <c r="L236" s="99" t="n">
        <v>0</v>
      </c>
      <c r="M236" s="98" t="n"/>
      <c r="N236" s="98" t="n">
        <v>9244501.05</v>
      </c>
      <c r="O236" s="98" t="n"/>
      <c r="P236" s="98" t="n"/>
      <c r="Q236" s="98" t="n">
        <v>7113333.45</v>
      </c>
      <c r="R236" s="98" t="n">
        <v>2497557.73</v>
      </c>
      <c r="S236" s="98" t="n">
        <v>264645.59</v>
      </c>
      <c r="T236" s="98" t="n">
        <v>507230.42</v>
      </c>
    </row>
    <row customHeight="true" ht="12.75" outlineLevel="0" r="237">
      <c r="A237" s="67" t="n">
        <f aca="false" ca="false" dt2D="false" dtr="false" t="normal">+A236+1</f>
        <v>224</v>
      </c>
      <c r="B237" s="67" t="n">
        <f aca="false" ca="false" dt2D="false" dtr="false" t="normal">+B236+1</f>
        <v>53</v>
      </c>
      <c r="C237" s="68" t="s">
        <v>329</v>
      </c>
      <c r="D237" s="67" t="s">
        <v>342</v>
      </c>
      <c r="E237" s="98" t="n">
        <v>26313864.96</v>
      </c>
      <c r="F237" s="98" t="n">
        <v>3177465.23</v>
      </c>
      <c r="G237" s="98" t="n">
        <v>1933439.35</v>
      </c>
      <c r="H237" s="98" t="n">
        <v>911041.77</v>
      </c>
      <c r="I237" s="98" t="n">
        <v>776411.77</v>
      </c>
      <c r="J237" s="98" t="n"/>
      <c r="K237" s="99" t="n"/>
      <c r="L237" s="99" t="n">
        <v>0</v>
      </c>
      <c r="M237" s="98" t="n"/>
      <c r="N237" s="98" t="n">
        <v>9191861.1</v>
      </c>
      <c r="O237" s="98" t="n"/>
      <c r="P237" s="98" t="n"/>
      <c r="Q237" s="98" t="n">
        <v>7072828.78</v>
      </c>
      <c r="R237" s="98" t="n">
        <v>2483336.16</v>
      </c>
      <c r="S237" s="98" t="n">
        <v>263138.65</v>
      </c>
      <c r="T237" s="98" t="n">
        <v>504342.15</v>
      </c>
    </row>
    <row customHeight="true" ht="12.75" outlineLevel="0" r="238">
      <c r="A238" s="67" t="n">
        <f aca="false" ca="false" dt2D="false" dtr="false" t="normal">+A237+1</f>
        <v>225</v>
      </c>
      <c r="B238" s="67" t="n">
        <f aca="false" ca="false" dt2D="false" dtr="false" t="normal">+B237+1</f>
        <v>54</v>
      </c>
      <c r="C238" s="68" t="s">
        <v>329</v>
      </c>
      <c r="D238" s="67" t="s">
        <v>343</v>
      </c>
      <c r="E238" s="98" t="n">
        <v>7933336.22</v>
      </c>
      <c r="F238" s="98" t="n"/>
      <c r="G238" s="98" t="n"/>
      <c r="H238" s="98" t="n"/>
      <c r="I238" s="98" t="n"/>
      <c r="J238" s="98" t="n"/>
      <c r="K238" s="99" t="n"/>
      <c r="L238" s="99" t="n">
        <v>0</v>
      </c>
      <c r="M238" s="98" t="n"/>
      <c r="N238" s="98" t="n"/>
      <c r="O238" s="98" t="n"/>
      <c r="P238" s="98" t="n"/>
      <c r="Q238" s="98" t="n">
        <v>6909570.92</v>
      </c>
      <c r="R238" s="98" t="n">
        <v>793333.62</v>
      </c>
      <c r="S238" s="98" t="n">
        <v>79333.36</v>
      </c>
      <c r="T238" s="98" t="n">
        <v>151098.32</v>
      </c>
    </row>
    <row customHeight="true" ht="12.75" outlineLevel="0" r="239">
      <c r="A239" s="67" t="n">
        <f aca="false" ca="false" dt2D="false" dtr="false" t="normal">+A238+1</f>
        <v>226</v>
      </c>
      <c r="B239" s="67" t="n">
        <f aca="false" ca="false" dt2D="false" dtr="false" t="normal">+B238+1</f>
        <v>55</v>
      </c>
      <c r="C239" s="68" t="s">
        <v>329</v>
      </c>
      <c r="D239" s="67" t="s">
        <v>345</v>
      </c>
      <c r="E239" s="98" t="n">
        <v>7240190.8</v>
      </c>
      <c r="F239" s="98" t="n"/>
      <c r="G239" s="98" t="n"/>
      <c r="H239" s="98" t="n"/>
      <c r="I239" s="98" t="n"/>
      <c r="J239" s="98" t="n"/>
      <c r="K239" s="99" t="n"/>
      <c r="L239" s="99" t="n">
        <v>0</v>
      </c>
      <c r="M239" s="98" t="n"/>
      <c r="N239" s="98" t="n"/>
      <c r="O239" s="98" t="n"/>
      <c r="P239" s="98" t="n"/>
      <c r="Q239" s="98" t="n">
        <v>6305873.14</v>
      </c>
      <c r="R239" s="98" t="n">
        <v>724019.08</v>
      </c>
      <c r="S239" s="98" t="n">
        <v>72401.91</v>
      </c>
      <c r="T239" s="98" t="n">
        <v>137896.67</v>
      </c>
    </row>
    <row customHeight="true" ht="12.75" outlineLevel="0" r="240">
      <c r="A240" s="67" t="n">
        <f aca="false" ca="false" dt2D="false" dtr="false" t="normal">+A239+1</f>
        <v>227</v>
      </c>
      <c r="B240" s="67" t="n">
        <f aca="false" ca="false" dt2D="false" dtr="false" t="normal">+B239+1</f>
        <v>56</v>
      </c>
      <c r="C240" s="68" t="s">
        <v>329</v>
      </c>
      <c r="D240" s="67" t="s">
        <v>346</v>
      </c>
      <c r="E240" s="98" t="n">
        <v>712283.68</v>
      </c>
      <c r="F240" s="98" t="n"/>
      <c r="G240" s="98" t="n"/>
      <c r="H240" s="98" t="n">
        <v>620366.32</v>
      </c>
      <c r="I240" s="98" t="n"/>
      <c r="J240" s="98" t="n"/>
      <c r="K240" s="99" t="n"/>
      <c r="L240" s="99" t="n">
        <v>0</v>
      </c>
      <c r="M240" s="98" t="n"/>
      <c r="N240" s="98" t="n"/>
      <c r="O240" s="98" t="n"/>
      <c r="P240" s="98" t="n"/>
      <c r="Q240" s="98" t="n"/>
      <c r="R240" s="98" t="n">
        <v>71228.37</v>
      </c>
      <c r="S240" s="98" t="n">
        <v>7122.84</v>
      </c>
      <c r="T240" s="98" t="n">
        <v>13566.15</v>
      </c>
    </row>
    <row customHeight="true" ht="12.75" outlineLevel="0" r="241">
      <c r="A241" s="67" t="n">
        <f aca="false" ca="false" dt2D="false" dtr="false" t="normal">+A240+1</f>
        <v>228</v>
      </c>
      <c r="B241" s="67" t="n">
        <f aca="false" ca="false" dt2D="false" dtr="false" t="normal">+B240+1</f>
        <v>57</v>
      </c>
      <c r="C241" s="68" t="s">
        <v>329</v>
      </c>
      <c r="D241" s="67" t="s">
        <v>347</v>
      </c>
      <c r="E241" s="98" t="n">
        <v>28363017.63</v>
      </c>
      <c r="F241" s="98" t="n">
        <v>11243176.62</v>
      </c>
      <c r="G241" s="98" t="n">
        <v>4546823.43</v>
      </c>
      <c r="H241" s="98" t="n">
        <v>4865389.53</v>
      </c>
      <c r="I241" s="98" t="n"/>
      <c r="J241" s="98" t="n">
        <v>3329518.91</v>
      </c>
      <c r="K241" s="99" t="n"/>
      <c r="L241" s="99" t="n">
        <v>0</v>
      </c>
      <c r="M241" s="98" t="n"/>
      <c r="N241" s="98" t="n"/>
      <c r="O241" s="98" t="n"/>
      <c r="P241" s="98" t="n"/>
      <c r="Q241" s="98" t="n"/>
      <c r="R241" s="98" t="n">
        <v>3569977.59</v>
      </c>
      <c r="S241" s="98" t="n">
        <v>283630.18</v>
      </c>
      <c r="T241" s="98" t="n">
        <v>524501.37</v>
      </c>
    </row>
    <row customHeight="true" ht="12.75" outlineLevel="0" r="242">
      <c r="A242" s="67" t="n">
        <f aca="false" ca="false" dt2D="false" dtr="false" t="normal">+A241+1</f>
        <v>229</v>
      </c>
      <c r="B242" s="67" t="n">
        <f aca="false" ca="false" dt2D="false" dtr="false" t="normal">+B241+1</f>
        <v>58</v>
      </c>
      <c r="C242" s="68" t="s">
        <v>329</v>
      </c>
      <c r="D242" s="67" t="s">
        <v>348</v>
      </c>
      <c r="E242" s="98" t="n">
        <v>21300763.63</v>
      </c>
      <c r="F242" s="98" t="n">
        <v>4262830.99</v>
      </c>
      <c r="G242" s="98" t="n">
        <v>2593867.94</v>
      </c>
      <c r="H242" s="98" t="n">
        <v>1222237.47</v>
      </c>
      <c r="I242" s="98" t="n">
        <v>1041620.26</v>
      </c>
      <c r="J242" s="98" t="n"/>
      <c r="K242" s="99" t="n"/>
      <c r="L242" s="99" t="n">
        <v>0</v>
      </c>
      <c r="M242" s="98" t="n"/>
      <c r="N242" s="98" t="n"/>
      <c r="O242" s="98" t="n"/>
      <c r="P242" s="98" t="n"/>
      <c r="Q242" s="98" t="n">
        <v>9488781.62</v>
      </c>
      <c r="R242" s="98" t="n">
        <v>2071469.17</v>
      </c>
      <c r="S242" s="98" t="n">
        <v>213007.64</v>
      </c>
      <c r="T242" s="98" t="n">
        <v>406948.54</v>
      </c>
    </row>
    <row outlineLevel="0" r="243">
      <c r="A243" s="67" t="n">
        <f aca="false" ca="false" dt2D="false" dtr="false" t="normal">+A242+1</f>
        <v>230</v>
      </c>
      <c r="B243" s="67" t="n">
        <f aca="false" ca="false" dt2D="false" dtr="false" t="normal">+B242+1</f>
        <v>59</v>
      </c>
      <c r="C243" s="68" t="s">
        <v>329</v>
      </c>
      <c r="D243" s="67" t="s">
        <v>349</v>
      </c>
      <c r="E243" s="98" t="n">
        <v>17159630.99</v>
      </c>
      <c r="F243" s="98" t="n">
        <v>10989189.44</v>
      </c>
      <c r="G243" s="98" t="n"/>
      <c r="H243" s="98" t="n"/>
      <c r="I243" s="98" t="n"/>
      <c r="J243" s="98" t="n">
        <v>3254303.95</v>
      </c>
      <c r="K243" s="99" t="n"/>
      <c r="L243" s="99" t="n">
        <v>0</v>
      </c>
      <c r="M243" s="98" t="n"/>
      <c r="N243" s="98" t="n"/>
      <c r="O243" s="98" t="n"/>
      <c r="P243" s="98" t="n"/>
      <c r="Q243" s="98" t="n"/>
      <c r="R243" s="98" t="n">
        <v>2433064.94</v>
      </c>
      <c r="S243" s="98" t="n">
        <v>171596.31</v>
      </c>
      <c r="T243" s="98" t="n">
        <v>311476.35</v>
      </c>
    </row>
    <row outlineLevel="0" r="244">
      <c r="A244" s="67" t="n">
        <f aca="false" ca="false" dt2D="false" dtr="false" t="normal">+A243+1</f>
        <v>231</v>
      </c>
      <c r="B244" s="67" t="n">
        <f aca="false" ca="false" dt2D="false" dtr="false" t="normal">+B243+1</f>
        <v>60</v>
      </c>
      <c r="C244" s="68" t="s">
        <v>329</v>
      </c>
      <c r="D244" s="67" t="s">
        <v>350</v>
      </c>
      <c r="E244" s="98" t="n">
        <v>19773632.58</v>
      </c>
      <c r="F244" s="98" t="n">
        <v>9760765.97</v>
      </c>
      <c r="G244" s="98" t="n">
        <v>3947325.65</v>
      </c>
      <c r="H244" s="98" t="n"/>
      <c r="I244" s="98" t="n"/>
      <c r="J244" s="98" t="n">
        <v>2890522.49</v>
      </c>
      <c r="K244" s="99" t="n"/>
      <c r="L244" s="99" t="n">
        <v>0</v>
      </c>
      <c r="M244" s="98" t="n"/>
      <c r="N244" s="98" t="n"/>
      <c r="O244" s="98" t="n"/>
      <c r="P244" s="98" t="n"/>
      <c r="Q244" s="98" t="n"/>
      <c r="R244" s="98" t="n">
        <v>2614304.07</v>
      </c>
      <c r="S244" s="98" t="n">
        <v>197736.33</v>
      </c>
      <c r="T244" s="98" t="n">
        <v>362978.07</v>
      </c>
    </row>
    <row outlineLevel="0" r="245">
      <c r="A245" s="67" t="n">
        <f aca="false" ca="false" dt2D="false" dtr="false" t="normal">+A244+1</f>
        <v>232</v>
      </c>
      <c r="B245" s="67" t="n">
        <f aca="false" ca="false" dt2D="false" dtr="false" t="normal">+B244+1</f>
        <v>61</v>
      </c>
      <c r="C245" s="68" t="s">
        <v>329</v>
      </c>
      <c r="D245" s="67" t="s">
        <v>351</v>
      </c>
      <c r="E245" s="98" t="n">
        <v>11600137.51</v>
      </c>
      <c r="F245" s="98" t="n"/>
      <c r="G245" s="98" t="n"/>
      <c r="H245" s="98" t="n">
        <v>1047461.1</v>
      </c>
      <c r="I245" s="98" t="n">
        <v>892671.62</v>
      </c>
      <c r="J245" s="98" t="n"/>
      <c r="K245" s="99" t="n"/>
      <c r="L245" s="99" t="n">
        <v>0</v>
      </c>
      <c r="M245" s="98" t="n"/>
      <c r="N245" s="98" t="n"/>
      <c r="O245" s="98" t="n"/>
      <c r="P245" s="98" t="n"/>
      <c r="Q245" s="98" t="n">
        <v>8131913.73</v>
      </c>
      <c r="R245" s="98" t="n">
        <v>1191834.42</v>
      </c>
      <c r="S245" s="98" t="n">
        <v>116001.38</v>
      </c>
      <c r="T245" s="98" t="n">
        <v>220255.26</v>
      </c>
    </row>
    <row customHeight="true" ht="12.75" outlineLevel="0" r="246">
      <c r="A246" s="67" t="n">
        <f aca="false" ca="false" dt2D="false" dtr="false" t="normal">+A245+1</f>
        <v>233</v>
      </c>
      <c r="B246" s="67" t="n">
        <f aca="false" ca="false" dt2D="false" dtr="false" t="normal">+B245+1</f>
        <v>62</v>
      </c>
      <c r="C246" s="68" t="s">
        <v>329</v>
      </c>
      <c r="D246" s="67" t="s">
        <v>352</v>
      </c>
      <c r="E246" s="98" t="n">
        <v>6963363.42</v>
      </c>
      <c r="F246" s="98" t="n"/>
      <c r="G246" s="98" t="n"/>
      <c r="H246" s="98" t="n">
        <v>692052.56</v>
      </c>
      <c r="I246" s="98" t="n"/>
      <c r="J246" s="98" t="n"/>
      <c r="K246" s="99" t="n"/>
      <c r="L246" s="99" t="n">
        <v>0</v>
      </c>
      <c r="M246" s="98" t="n"/>
      <c r="N246" s="98" t="n"/>
      <c r="O246" s="98" t="n"/>
      <c r="P246" s="98" t="n"/>
      <c r="Q246" s="98" t="n">
        <v>5372716.67</v>
      </c>
      <c r="R246" s="98" t="n">
        <v>696336.34</v>
      </c>
      <c r="S246" s="98" t="n">
        <v>69633.63</v>
      </c>
      <c r="T246" s="98" t="n">
        <v>132624.22</v>
      </c>
    </row>
    <row outlineLevel="0" r="247">
      <c r="A247" s="67" t="n">
        <f aca="false" ca="false" dt2D="false" dtr="false" t="normal">+A246+1</f>
        <v>234</v>
      </c>
      <c r="B247" s="67" t="n">
        <f aca="false" ca="false" dt2D="false" dtr="false" t="normal">+B246+1</f>
        <v>63</v>
      </c>
      <c r="C247" s="68" t="s">
        <v>329</v>
      </c>
      <c r="D247" s="67" t="s">
        <v>353</v>
      </c>
      <c r="E247" s="98" t="n">
        <v>14128341.46</v>
      </c>
      <c r="F247" s="98" t="n"/>
      <c r="G247" s="98" t="n"/>
      <c r="H247" s="98" t="n"/>
      <c r="I247" s="98" t="n"/>
      <c r="J247" s="98" t="n"/>
      <c r="K247" s="99" t="n"/>
      <c r="L247" s="99" t="n">
        <v>0</v>
      </c>
      <c r="M247" s="98" t="n"/>
      <c r="N247" s="98" t="n">
        <v>6998093.74</v>
      </c>
      <c r="O247" s="98" t="n"/>
      <c r="P247" s="98" t="n"/>
      <c r="Q247" s="98" t="n">
        <v>5384798.37</v>
      </c>
      <c r="R247" s="98" t="n">
        <v>1333377.17</v>
      </c>
      <c r="S247" s="98" t="n">
        <v>141283.41</v>
      </c>
      <c r="T247" s="98" t="n">
        <v>270788.77</v>
      </c>
    </row>
    <row customHeight="true" ht="12.75" outlineLevel="0" r="248">
      <c r="A248" s="67" t="n">
        <f aca="false" ca="false" dt2D="false" dtr="false" t="normal">+A247+1</f>
        <v>235</v>
      </c>
      <c r="B248" s="67" t="n">
        <f aca="false" ca="false" dt2D="false" dtr="false" t="normal">+B247+1</f>
        <v>64</v>
      </c>
      <c r="C248" s="68" t="s">
        <v>329</v>
      </c>
      <c r="D248" s="67" t="s">
        <v>354</v>
      </c>
      <c r="E248" s="98" t="n">
        <v>10401665.47</v>
      </c>
      <c r="F248" s="98" t="n"/>
      <c r="G248" s="98" t="n"/>
      <c r="H248" s="98" t="n"/>
      <c r="I248" s="98" t="n"/>
      <c r="J248" s="98" t="n"/>
      <c r="K248" s="99" t="n"/>
      <c r="L248" s="99" t="n">
        <v>0</v>
      </c>
      <c r="M248" s="98" t="n"/>
      <c r="N248" s="98" t="n">
        <v>9161162.85</v>
      </c>
      <c r="O248" s="98" t="n"/>
      <c r="P248" s="98" t="n"/>
      <c r="Q248" s="98" t="n"/>
      <c r="R248" s="98" t="n">
        <v>936149.89</v>
      </c>
      <c r="S248" s="98" t="n">
        <v>104016.65</v>
      </c>
      <c r="T248" s="98" t="n">
        <v>200336.08</v>
      </c>
    </row>
    <row customHeight="true" ht="12.75" outlineLevel="0" r="249">
      <c r="A249" s="67" t="n">
        <f aca="false" ca="false" dt2D="false" dtr="false" t="normal">+A248+1</f>
        <v>236</v>
      </c>
      <c r="B249" s="67" t="n">
        <f aca="false" ca="false" dt2D="false" dtr="false" t="normal">+B248+1</f>
        <v>65</v>
      </c>
      <c r="C249" s="68" t="s">
        <v>329</v>
      </c>
      <c r="D249" s="67" t="s">
        <v>355</v>
      </c>
      <c r="E249" s="98" t="n">
        <v>12111168.13</v>
      </c>
      <c r="F249" s="98" t="n"/>
      <c r="G249" s="98" t="n"/>
      <c r="H249" s="98" t="n"/>
      <c r="I249" s="98" t="n"/>
      <c r="J249" s="98" t="n"/>
      <c r="K249" s="99" t="n"/>
      <c r="L249" s="99" t="n">
        <v>0</v>
      </c>
      <c r="M249" s="98" t="n"/>
      <c r="N249" s="98" t="n">
        <v>5998941.21</v>
      </c>
      <c r="O249" s="98" t="n"/>
      <c r="P249" s="98" t="n"/>
      <c r="Q249" s="98" t="n">
        <v>4615984.02</v>
      </c>
      <c r="R249" s="98" t="n">
        <v>1143004.3</v>
      </c>
      <c r="S249" s="98" t="n">
        <v>121111.68</v>
      </c>
      <c r="T249" s="98" t="n">
        <v>232126.92</v>
      </c>
    </row>
    <row customHeight="true" ht="12.75" outlineLevel="0" r="250">
      <c r="A250" s="67" t="n">
        <f aca="false" ca="false" dt2D="false" dtr="false" t="normal">+A249+1</f>
        <v>237</v>
      </c>
      <c r="B250" s="67" t="n">
        <f aca="false" ca="false" dt2D="false" dtr="false" t="normal">+B249+1</f>
        <v>66</v>
      </c>
      <c r="C250" s="68" t="s">
        <v>329</v>
      </c>
      <c r="D250" s="67" t="s">
        <v>356</v>
      </c>
      <c r="E250" s="98" t="n">
        <v>12668750.84</v>
      </c>
      <c r="F250" s="98" t="n"/>
      <c r="G250" s="98" t="n"/>
      <c r="H250" s="98" t="n"/>
      <c r="I250" s="98" t="n"/>
      <c r="J250" s="98" t="n"/>
      <c r="K250" s="99" t="n"/>
      <c r="L250" s="99" t="n">
        <v>0</v>
      </c>
      <c r="M250" s="98" t="n"/>
      <c r="N250" s="98" t="n">
        <v>6275124.8</v>
      </c>
      <c r="O250" s="98" t="n"/>
      <c r="P250" s="98" t="n"/>
      <c r="Q250" s="98" t="n">
        <v>4828498.03</v>
      </c>
      <c r="R250" s="98" t="n">
        <v>1195626.76</v>
      </c>
      <c r="S250" s="98" t="n">
        <v>126687.51</v>
      </c>
      <c r="T250" s="98" t="n">
        <v>242813.74</v>
      </c>
    </row>
    <row customHeight="true" ht="12.75" outlineLevel="0" r="251">
      <c r="A251" s="67" t="n">
        <f aca="false" ca="false" dt2D="false" dtr="false" t="normal">+A250+1</f>
        <v>238</v>
      </c>
      <c r="B251" s="67" t="n">
        <f aca="false" ca="false" dt2D="false" dtr="false" t="normal">+B250+1</f>
        <v>67</v>
      </c>
      <c r="C251" s="68" t="s">
        <v>329</v>
      </c>
      <c r="D251" s="67" t="s">
        <v>357</v>
      </c>
      <c r="E251" s="98" t="n">
        <v>7099233.82</v>
      </c>
      <c r="F251" s="98" t="n"/>
      <c r="G251" s="98" t="n"/>
      <c r="H251" s="98" t="n"/>
      <c r="I251" s="98" t="n"/>
      <c r="J251" s="98" t="n"/>
      <c r="K251" s="99" t="n"/>
      <c r="L251" s="99" t="n">
        <v>0</v>
      </c>
      <c r="M251" s="98" t="n"/>
      <c r="N251" s="98" t="n">
        <v>6252579.2</v>
      </c>
      <c r="O251" s="98" t="n"/>
      <c r="P251" s="98" t="n"/>
      <c r="Q251" s="98" t="n"/>
      <c r="R251" s="98" t="n">
        <v>638931.04</v>
      </c>
      <c r="S251" s="98" t="n">
        <v>70992.34</v>
      </c>
      <c r="T251" s="98" t="n">
        <v>136731.24</v>
      </c>
    </row>
    <row customHeight="true" ht="12.75" outlineLevel="0" r="252">
      <c r="A252" s="67" t="n">
        <f aca="false" ca="false" dt2D="false" dtr="false" t="normal">+A251+1</f>
        <v>239</v>
      </c>
      <c r="B252" s="67" t="n">
        <f aca="false" ca="false" dt2D="false" dtr="false" t="normal">+B251+1</f>
        <v>68</v>
      </c>
      <c r="C252" s="68" t="s">
        <v>329</v>
      </c>
      <c r="D252" s="67" t="s">
        <v>358</v>
      </c>
      <c r="E252" s="98" t="n">
        <v>25279822.45</v>
      </c>
      <c r="F252" s="98" t="n">
        <v>5577564.96</v>
      </c>
      <c r="G252" s="98" t="n">
        <v>2255608.35</v>
      </c>
      <c r="H252" s="98" t="n">
        <v>2413644.03</v>
      </c>
      <c r="I252" s="98" t="n">
        <v>1818091.05</v>
      </c>
      <c r="J252" s="98" t="n"/>
      <c r="K252" s="99" t="n"/>
      <c r="L252" s="99" t="n">
        <v>0</v>
      </c>
      <c r="M252" s="98" t="n"/>
      <c r="N252" s="98" t="n">
        <v>10124308.48</v>
      </c>
      <c r="O252" s="98" t="n"/>
      <c r="P252" s="98" t="n"/>
      <c r="Q252" s="98" t="n"/>
      <c r="R252" s="98" t="n">
        <v>2352574.13</v>
      </c>
      <c r="S252" s="98" t="n">
        <v>252798.22</v>
      </c>
      <c r="T252" s="98" t="n">
        <v>485233.23</v>
      </c>
    </row>
    <row customHeight="true" ht="12.75" outlineLevel="0" r="253">
      <c r="A253" s="67" t="n">
        <f aca="false" ca="false" dt2D="false" dtr="false" t="normal">+A252+1</f>
        <v>240</v>
      </c>
      <c r="B253" s="67" t="n">
        <f aca="false" ca="false" dt2D="false" dtr="false" t="normal">+B252+1</f>
        <v>69</v>
      </c>
      <c r="C253" s="68" t="s">
        <v>329</v>
      </c>
      <c r="D253" s="67" t="s">
        <v>359</v>
      </c>
      <c r="E253" s="98" t="n">
        <v>9332195.91</v>
      </c>
      <c r="F253" s="98" t="n"/>
      <c r="G253" s="98" t="n"/>
      <c r="H253" s="98" t="n"/>
      <c r="I253" s="98" t="n"/>
      <c r="J253" s="98" t="n"/>
      <c r="K253" s="99" t="n"/>
      <c r="L253" s="99" t="n">
        <v>0</v>
      </c>
      <c r="M253" s="98" t="n"/>
      <c r="N253" s="98" t="n">
        <v>8219238.23</v>
      </c>
      <c r="O253" s="98" t="n"/>
      <c r="P253" s="98" t="n"/>
      <c r="Q253" s="98" t="n"/>
      <c r="R253" s="98" t="n">
        <v>839897.63</v>
      </c>
      <c r="S253" s="98" t="n">
        <v>93321.96</v>
      </c>
      <c r="T253" s="98" t="n">
        <v>179738.09</v>
      </c>
    </row>
    <row customHeight="true" ht="12.75" outlineLevel="0" r="254">
      <c r="A254" s="67" t="n">
        <f aca="false" ca="false" dt2D="false" dtr="false" t="normal">+A253+1</f>
        <v>241</v>
      </c>
      <c r="B254" s="67" t="n">
        <f aca="false" ca="false" dt2D="false" dtr="false" t="normal">+B253+1</f>
        <v>70</v>
      </c>
      <c r="C254" s="68" t="s">
        <v>360</v>
      </c>
      <c r="D254" s="67" t="s">
        <v>361</v>
      </c>
      <c r="E254" s="98" t="n">
        <v>7776634.36</v>
      </c>
      <c r="F254" s="98" t="n">
        <v>930493.24</v>
      </c>
      <c r="G254" s="98" t="n">
        <v>332784.44</v>
      </c>
      <c r="H254" s="98" t="n">
        <v>127719.33</v>
      </c>
      <c r="I254" s="98" t="n">
        <v>502004.21</v>
      </c>
      <c r="J254" s="98" t="n"/>
      <c r="K254" s="99" t="n"/>
      <c r="L254" s="99" t="n">
        <v>0</v>
      </c>
      <c r="M254" s="98" t="n"/>
      <c r="N254" s="98" t="n">
        <v>1137454.88</v>
      </c>
      <c r="O254" s="98" t="n"/>
      <c r="P254" s="98" t="n">
        <v>1941910.39</v>
      </c>
      <c r="Q254" s="98" t="n">
        <v>1816301.32</v>
      </c>
      <c r="R254" s="98" t="n">
        <v>761745.79</v>
      </c>
      <c r="S254" s="98" t="n">
        <v>77766.34</v>
      </c>
      <c r="T254" s="98" t="n">
        <v>148454.42</v>
      </c>
    </row>
    <row customHeight="true" ht="12.75" outlineLevel="0" r="255">
      <c r="A255" s="67" t="n">
        <f aca="false" ca="false" dt2D="false" dtr="false" t="normal">+A254+1</f>
        <v>242</v>
      </c>
      <c r="B255" s="67" t="n">
        <f aca="false" ca="false" dt2D="false" dtr="false" t="normal">+B254+1</f>
        <v>71</v>
      </c>
      <c r="C255" s="68" t="s">
        <v>360</v>
      </c>
      <c r="D255" s="67" t="s">
        <v>363</v>
      </c>
      <c r="E255" s="98" t="n">
        <v>5313432.16</v>
      </c>
      <c r="F255" s="98" t="n">
        <v>635765.11</v>
      </c>
      <c r="G255" s="98" t="n">
        <v>227376.96</v>
      </c>
      <c r="H255" s="98" t="n">
        <v>87265</v>
      </c>
      <c r="I255" s="98" t="n">
        <v>342997.39</v>
      </c>
      <c r="J255" s="98" t="n"/>
      <c r="K255" s="99" t="n"/>
      <c r="L255" s="99" t="n">
        <v>0</v>
      </c>
      <c r="M255" s="98" t="n"/>
      <c r="N255" s="98" t="n">
        <v>777172.89</v>
      </c>
      <c r="O255" s="98" t="n"/>
      <c r="P255" s="98" t="n">
        <v>1326821.95</v>
      </c>
      <c r="Q255" s="98" t="n">
        <v>1240998.79</v>
      </c>
      <c r="R255" s="98" t="n">
        <v>520467.38</v>
      </c>
      <c r="S255" s="98" t="n">
        <v>53134.32</v>
      </c>
      <c r="T255" s="98" t="n">
        <v>101432.37</v>
      </c>
    </row>
    <row outlineLevel="0" r="256">
      <c r="A256" s="67" t="n">
        <f aca="false" ca="false" dt2D="false" dtr="false" t="normal">+A255+1</f>
        <v>243</v>
      </c>
      <c r="B256" s="67" t="n">
        <f aca="false" ca="false" dt2D="false" dtr="false" t="normal">+B255+1</f>
        <v>72</v>
      </c>
      <c r="C256" s="68" t="s">
        <v>360</v>
      </c>
      <c r="D256" s="67" t="s">
        <v>364</v>
      </c>
      <c r="E256" s="98" t="n">
        <v>19324553.26</v>
      </c>
      <c r="F256" s="98" t="n">
        <v>2312229.88</v>
      </c>
      <c r="G256" s="98" t="n">
        <v>826952.93</v>
      </c>
      <c r="H256" s="98" t="n">
        <v>317376.26</v>
      </c>
      <c r="I256" s="98" t="n">
        <v>1247455.73</v>
      </c>
      <c r="J256" s="98" t="n"/>
      <c r="K256" s="99" t="n"/>
      <c r="L256" s="99" t="n">
        <v>0</v>
      </c>
      <c r="M256" s="98" t="n"/>
      <c r="N256" s="98" t="n">
        <v>2826519.34</v>
      </c>
      <c r="O256" s="98" t="n"/>
      <c r="P256" s="98" t="n">
        <v>4825551.65</v>
      </c>
      <c r="Q256" s="98" t="n">
        <v>4513419.28</v>
      </c>
      <c r="R256" s="98" t="n">
        <v>1892900.75</v>
      </c>
      <c r="S256" s="98" t="n">
        <v>193245.53</v>
      </c>
      <c r="T256" s="98" t="n">
        <v>368901.91</v>
      </c>
    </row>
    <row customHeight="true" ht="12.75" outlineLevel="0" r="257">
      <c r="A257" s="67" t="n">
        <f aca="false" ca="false" dt2D="false" dtr="false" t="normal">+A256+1</f>
        <v>244</v>
      </c>
      <c r="B257" s="67" t="n">
        <f aca="false" ca="false" dt2D="false" dtr="false" t="normal">+B256+1</f>
        <v>73</v>
      </c>
      <c r="C257" s="68" t="s">
        <v>360</v>
      </c>
      <c r="D257" s="67" t="s">
        <v>365</v>
      </c>
      <c r="E257" s="98" t="n">
        <v>31881785.68</v>
      </c>
      <c r="F257" s="98" t="n">
        <v>3814733.33</v>
      </c>
      <c r="G257" s="98" t="n">
        <v>1364312.84</v>
      </c>
      <c r="H257" s="98" t="n">
        <v>523609.6</v>
      </c>
      <c r="I257" s="98" t="n">
        <v>2058061.35</v>
      </c>
      <c r="J257" s="98" t="n"/>
      <c r="K257" s="99" t="n"/>
      <c r="L257" s="99" t="n">
        <v>0</v>
      </c>
      <c r="M257" s="98" t="n"/>
      <c r="N257" s="98" t="n">
        <v>4663211.75</v>
      </c>
      <c r="O257" s="98" t="n"/>
      <c r="P257" s="98" t="n">
        <v>7961229.51</v>
      </c>
      <c r="Q257" s="98" t="n">
        <v>7446271.3</v>
      </c>
      <c r="R257" s="98" t="n">
        <v>3122921.14</v>
      </c>
      <c r="S257" s="98" t="n">
        <v>318817.86</v>
      </c>
      <c r="T257" s="98" t="n">
        <v>608617</v>
      </c>
    </row>
    <row customHeight="true" ht="12.75" outlineLevel="0" r="258">
      <c r="A258" s="67" t="n">
        <f aca="false" ca="false" dt2D="false" dtr="false" t="normal">+A257+1</f>
        <v>245</v>
      </c>
      <c r="B258" s="67" t="n">
        <f aca="false" ca="false" dt2D="false" dtr="false" t="normal">+B257+1</f>
        <v>74</v>
      </c>
      <c r="C258" s="68" t="s">
        <v>360</v>
      </c>
      <c r="D258" s="67" t="s">
        <v>366</v>
      </c>
      <c r="E258" s="98" t="n">
        <v>8035746.2</v>
      </c>
      <c r="F258" s="98" t="n">
        <v>961496.61</v>
      </c>
      <c r="G258" s="98" t="n">
        <v>343872.58</v>
      </c>
      <c r="H258" s="98" t="n">
        <v>131974.85</v>
      </c>
      <c r="I258" s="98" t="n">
        <v>518730.63</v>
      </c>
      <c r="J258" s="98" t="n"/>
      <c r="K258" s="99" t="n"/>
      <c r="L258" s="99" t="n">
        <v>0</v>
      </c>
      <c r="M258" s="98" t="n"/>
      <c r="N258" s="98" t="n">
        <v>1175354.06</v>
      </c>
      <c r="O258" s="98" t="n"/>
      <c r="P258" s="98" t="n">
        <v>2006613.44</v>
      </c>
      <c r="Q258" s="98" t="n">
        <v>1876819.16</v>
      </c>
      <c r="R258" s="98" t="n">
        <v>787126.6</v>
      </c>
      <c r="S258" s="98" t="n">
        <v>80357.46</v>
      </c>
      <c r="T258" s="98" t="n">
        <v>153400.81</v>
      </c>
    </row>
    <row customHeight="true" ht="12.75" outlineLevel="0" r="259">
      <c r="A259" s="67" t="n">
        <f aca="false" ca="false" dt2D="false" dtr="false" t="normal">+A258+1</f>
        <v>246</v>
      </c>
      <c r="B259" s="67" t="n">
        <f aca="false" ca="false" dt2D="false" dtr="false" t="normal">+B258+1</f>
        <v>75</v>
      </c>
      <c r="C259" s="68" t="s">
        <v>360</v>
      </c>
      <c r="D259" s="67" t="s">
        <v>367</v>
      </c>
      <c r="E259" s="98" t="n">
        <v>8155015.15</v>
      </c>
      <c r="F259" s="98" t="n">
        <v>975767.43</v>
      </c>
      <c r="G259" s="98" t="n">
        <v>348976.44</v>
      </c>
      <c r="H259" s="98" t="n">
        <v>133933.66</v>
      </c>
      <c r="I259" s="98" t="n">
        <v>526429.79</v>
      </c>
      <c r="J259" s="98" t="n"/>
      <c r="K259" s="99" t="n"/>
      <c r="L259" s="99" t="n">
        <v>0</v>
      </c>
      <c r="M259" s="98" t="n"/>
      <c r="N259" s="98" t="n">
        <v>1192799.01</v>
      </c>
      <c r="O259" s="98" t="n"/>
      <c r="P259" s="98" t="n">
        <v>2036396.2</v>
      </c>
      <c r="Q259" s="98" t="n">
        <v>1904675.47</v>
      </c>
      <c r="R259" s="98" t="n">
        <v>798809.37</v>
      </c>
      <c r="S259" s="98" t="n">
        <v>81550.15</v>
      </c>
      <c r="T259" s="98" t="n">
        <v>155677.63</v>
      </c>
    </row>
    <row customHeight="true" ht="12.75" outlineLevel="0" r="260">
      <c r="A260" s="67" t="n">
        <f aca="false" ca="false" dt2D="false" dtr="false" t="normal">+A259+1</f>
        <v>247</v>
      </c>
      <c r="B260" s="67" t="n">
        <f aca="false" ca="false" dt2D="false" dtr="false" t="normal">+B259+1</f>
        <v>76</v>
      </c>
      <c r="C260" s="68" t="s">
        <v>210</v>
      </c>
      <c r="D260" s="67" t="s">
        <v>368</v>
      </c>
      <c r="E260" s="98" t="n">
        <v>8678264.18</v>
      </c>
      <c r="F260" s="98" t="n"/>
      <c r="G260" s="98" t="n"/>
      <c r="H260" s="98" t="n">
        <v>4525489.64</v>
      </c>
      <c r="I260" s="98" t="n">
        <v>2930647.37</v>
      </c>
      <c r="J260" s="98" t="n"/>
      <c r="K260" s="99" t="n"/>
      <c r="L260" s="99" t="n">
        <v>0</v>
      </c>
      <c r="M260" s="98" t="n"/>
      <c r="N260" s="98" t="n"/>
      <c r="O260" s="98" t="n"/>
      <c r="P260" s="98" t="n"/>
      <c r="Q260" s="98" t="n"/>
      <c r="R260" s="98" t="n">
        <v>972293.91</v>
      </c>
      <c r="S260" s="98" t="n">
        <v>86782.64</v>
      </c>
      <c r="T260" s="98" t="n">
        <v>163050.62</v>
      </c>
    </row>
    <row customHeight="true" ht="12.75" outlineLevel="0" r="261">
      <c r="A261" s="67" t="n">
        <f aca="false" ca="false" dt2D="false" dtr="false" t="normal">+A260+1</f>
        <v>248</v>
      </c>
      <c r="B261" s="67" t="n">
        <f aca="false" ca="false" dt2D="false" dtr="false" t="normal">+B260+1</f>
        <v>77</v>
      </c>
      <c r="C261" s="68" t="s">
        <v>210</v>
      </c>
      <c r="D261" s="67" t="s">
        <v>369</v>
      </c>
      <c r="E261" s="98" t="n">
        <v>7648400.72</v>
      </c>
      <c r="F261" s="98" t="n"/>
      <c r="G261" s="98" t="n"/>
      <c r="H261" s="98" t="n">
        <v>3988442.56</v>
      </c>
      <c r="I261" s="98" t="n">
        <v>2582862.77</v>
      </c>
      <c r="J261" s="98" t="n"/>
      <c r="K261" s="99" t="n"/>
      <c r="L261" s="99" t="n">
        <v>0</v>
      </c>
      <c r="M261" s="98" t="n"/>
      <c r="N261" s="98" t="n"/>
      <c r="O261" s="98" t="n"/>
      <c r="P261" s="98" t="n"/>
      <c r="Q261" s="98" t="n"/>
      <c r="R261" s="98" t="n">
        <v>856910.24</v>
      </c>
      <c r="S261" s="98" t="n">
        <v>76484.01</v>
      </c>
      <c r="T261" s="98" t="n">
        <v>143701.14</v>
      </c>
    </row>
    <row customHeight="true" ht="12.75" outlineLevel="0" r="262">
      <c r="A262" s="67" t="n">
        <f aca="false" ca="false" dt2D="false" dtr="false" t="normal">+A261+1</f>
        <v>249</v>
      </c>
      <c r="B262" s="67" t="n">
        <f aca="false" ca="false" dt2D="false" dtr="false" t="normal">+B261+1</f>
        <v>78</v>
      </c>
      <c r="C262" s="68" t="s">
        <v>210</v>
      </c>
      <c r="D262" s="67" t="s">
        <v>370</v>
      </c>
      <c r="E262" s="98" t="n">
        <v>14786057.97</v>
      </c>
      <c r="F262" s="98" t="n">
        <v>5002611.96</v>
      </c>
      <c r="G262" s="98" t="n">
        <v>3023250.48</v>
      </c>
      <c r="H262" s="98" t="n"/>
      <c r="I262" s="98" t="n"/>
      <c r="J262" s="98" t="n"/>
      <c r="K262" s="99" t="n"/>
      <c r="L262" s="99" t="n">
        <v>0</v>
      </c>
      <c r="M262" s="98" t="n"/>
      <c r="N262" s="98" t="n"/>
      <c r="O262" s="98" t="n"/>
      <c r="P262" s="98" t="n"/>
      <c r="Q262" s="98" t="n">
        <v>4962061.41</v>
      </c>
      <c r="R262" s="98" t="n">
        <v>1366253.95</v>
      </c>
      <c r="S262" s="98" t="n">
        <v>147860.58</v>
      </c>
      <c r="T262" s="98" t="n">
        <v>284019.59</v>
      </c>
    </row>
    <row customHeight="true" ht="12.75" outlineLevel="0" r="263">
      <c r="A263" s="67" t="n">
        <f aca="false" ca="false" dt2D="false" dtr="false" t="normal">+A262+1</f>
        <v>250</v>
      </c>
      <c r="B263" s="67" t="n">
        <f aca="false" ca="false" dt2D="false" dtr="false" t="normal">+B262+1</f>
        <v>79</v>
      </c>
      <c r="C263" s="68" t="s">
        <v>210</v>
      </c>
      <c r="D263" s="67" t="s">
        <v>372</v>
      </c>
      <c r="E263" s="98" t="n">
        <v>6976020.43</v>
      </c>
      <c r="F263" s="98" t="n"/>
      <c r="G263" s="98" t="n"/>
      <c r="H263" s="98" t="n">
        <v>3637813.68</v>
      </c>
      <c r="I263" s="98" t="n">
        <v>2355800.14</v>
      </c>
      <c r="J263" s="98" t="n"/>
      <c r="K263" s="99" t="n"/>
      <c r="L263" s="99" t="n">
        <v>0</v>
      </c>
      <c r="M263" s="98" t="n"/>
      <c r="N263" s="98" t="n"/>
      <c r="O263" s="98" t="n"/>
      <c r="P263" s="98" t="n"/>
      <c r="Q263" s="98" t="n"/>
      <c r="R263" s="98" t="n">
        <v>781578.21</v>
      </c>
      <c r="S263" s="98" t="n">
        <v>69760.2</v>
      </c>
      <c r="T263" s="98" t="n">
        <v>131068.2</v>
      </c>
    </row>
    <row customHeight="true" ht="12.75" outlineLevel="0" r="264">
      <c r="A264" s="67" t="n">
        <f aca="false" ca="false" dt2D="false" dtr="false" t="normal">+A263+1</f>
        <v>251</v>
      </c>
      <c r="B264" s="67" t="n">
        <f aca="false" ca="false" dt2D="false" dtr="false" t="normal">+B263+1</f>
        <v>80</v>
      </c>
      <c r="C264" s="68" t="s">
        <v>210</v>
      </c>
      <c r="D264" s="67" t="s">
        <v>373</v>
      </c>
      <c r="E264" s="98" t="n">
        <v>8358568.64</v>
      </c>
      <c r="F264" s="98" t="n"/>
      <c r="G264" s="98" t="n"/>
      <c r="H264" s="98" t="n">
        <v>4358776.71</v>
      </c>
      <c r="I264" s="98" t="n">
        <v>2822686.28</v>
      </c>
      <c r="J264" s="98" t="n"/>
      <c r="K264" s="99" t="n"/>
      <c r="L264" s="99" t="n">
        <v>0</v>
      </c>
      <c r="M264" s="98" t="n"/>
      <c r="N264" s="98" t="n"/>
      <c r="O264" s="98" t="n"/>
      <c r="P264" s="98" t="n"/>
      <c r="Q264" s="98" t="n"/>
      <c r="R264" s="98" t="n">
        <v>936475.91</v>
      </c>
      <c r="S264" s="98" t="n">
        <v>83585.69</v>
      </c>
      <c r="T264" s="98" t="n">
        <v>157044.05</v>
      </c>
    </row>
    <row customHeight="true" ht="12.75" outlineLevel="0" r="265">
      <c r="A265" s="67" t="n">
        <f aca="false" ca="false" dt2D="false" dtr="false" t="normal">+A264+1</f>
        <v>252</v>
      </c>
      <c r="B265" s="67" t="n">
        <f aca="false" ca="false" dt2D="false" dtr="false" t="normal">+B264+1</f>
        <v>81</v>
      </c>
      <c r="C265" s="68" t="s">
        <v>210</v>
      </c>
      <c r="D265" s="67" t="s">
        <v>374</v>
      </c>
      <c r="E265" s="98" t="n">
        <v>8691128.38</v>
      </c>
      <c r="F265" s="98" t="n">
        <v>3505841.01</v>
      </c>
      <c r="G265" s="98" t="n">
        <v>2118700.31</v>
      </c>
      <c r="H265" s="98" t="n"/>
      <c r="I265" s="98" t="n">
        <v>870270.45</v>
      </c>
      <c r="J265" s="98" t="n"/>
      <c r="K265" s="99" t="n"/>
      <c r="L265" s="99" t="n">
        <v>0</v>
      </c>
      <c r="M265" s="98" t="n"/>
      <c r="N265" s="98" t="n"/>
      <c r="O265" s="98" t="n"/>
      <c r="P265" s="98" t="n">
        <v>1121454.44</v>
      </c>
      <c r="Q265" s="98" t="n"/>
      <c r="R265" s="98" t="n">
        <v>821398.57</v>
      </c>
      <c r="S265" s="98" t="n">
        <v>86911.28</v>
      </c>
      <c r="T265" s="98" t="n">
        <v>166552.32</v>
      </c>
    </row>
    <row customHeight="true" ht="12.75" outlineLevel="0" r="266">
      <c r="A266" s="67" t="n">
        <f aca="false" ca="false" dt2D="false" dtr="false" t="normal">+A265+1</f>
        <v>253</v>
      </c>
      <c r="B266" s="67" t="n">
        <f aca="false" ca="false" dt2D="false" dtr="false" t="normal">+B265+1</f>
        <v>82</v>
      </c>
      <c r="C266" s="68" t="s">
        <v>210</v>
      </c>
      <c r="D266" s="67" t="s">
        <v>375</v>
      </c>
      <c r="E266" s="98" t="n">
        <v>20406848.44</v>
      </c>
      <c r="F266" s="98" t="n">
        <v>9328052.11</v>
      </c>
      <c r="G266" s="98" t="n">
        <v>4298021.62</v>
      </c>
      <c r="H266" s="98" t="n">
        <v>4352364.68</v>
      </c>
      <c r="I266" s="98" t="n"/>
      <c r="J266" s="98" t="n"/>
      <c r="K266" s="99" t="n"/>
      <c r="L266" s="99" t="n">
        <v>0</v>
      </c>
      <c r="M266" s="98" t="n"/>
      <c r="N266" s="98" t="n"/>
      <c r="O266" s="98" t="n"/>
      <c r="P266" s="98" t="n"/>
      <c r="Q266" s="98" t="n"/>
      <c r="R266" s="98" t="n">
        <v>1831189.51</v>
      </c>
      <c r="S266" s="98" t="n">
        <v>204068.48</v>
      </c>
      <c r="T266" s="98" t="n">
        <v>393152.04</v>
      </c>
    </row>
    <row outlineLevel="0" r="267">
      <c r="A267" s="67" t="n">
        <f aca="false" ca="false" dt2D="false" dtr="false" t="normal">+A266+1</f>
        <v>254</v>
      </c>
      <c r="B267" s="67" t="n">
        <f aca="false" ca="false" dt2D="false" dtr="false" t="normal">+B266+1</f>
        <v>83</v>
      </c>
      <c r="C267" s="68" t="s">
        <v>210</v>
      </c>
      <c r="D267" s="67" t="s">
        <v>376</v>
      </c>
      <c r="E267" s="98" t="n">
        <v>34735695.99</v>
      </c>
      <c r="F267" s="98" t="n">
        <v>4311081.79</v>
      </c>
      <c r="G267" s="98" t="n">
        <v>1986387.14</v>
      </c>
      <c r="H267" s="98" t="n">
        <v>2011502.5</v>
      </c>
      <c r="I267" s="98" t="n">
        <v>1302622.47</v>
      </c>
      <c r="J267" s="98" t="n"/>
      <c r="K267" s="99" t="n"/>
      <c r="L267" s="99" t="n">
        <v>0</v>
      </c>
      <c r="M267" s="98" t="n"/>
      <c r="N267" s="98" t="n">
        <v>10188835.74</v>
      </c>
      <c r="O267" s="98" t="n"/>
      <c r="P267" s="98" t="n">
        <v>5234759.29</v>
      </c>
      <c r="Q267" s="98" t="n">
        <v>5380522.45</v>
      </c>
      <c r="R267" s="98" t="n">
        <v>3307497.64</v>
      </c>
      <c r="S267" s="98" t="n">
        <v>347356.96</v>
      </c>
      <c r="T267" s="98" t="n">
        <v>665130.01</v>
      </c>
    </row>
    <row outlineLevel="0" r="268">
      <c r="A268" s="67" t="n">
        <f aca="false" ca="false" dt2D="false" dtr="false" t="normal">+A267+1</f>
        <v>255</v>
      </c>
      <c r="B268" s="67" t="n">
        <f aca="false" ca="false" dt2D="false" dtr="false" t="normal">+B267+1</f>
        <v>84</v>
      </c>
      <c r="C268" s="68" t="s">
        <v>223</v>
      </c>
      <c r="D268" s="67" t="s">
        <v>377</v>
      </c>
      <c r="E268" s="98" t="n">
        <v>14596997.09</v>
      </c>
      <c r="F268" s="98" t="n"/>
      <c r="G268" s="98" t="n"/>
      <c r="H268" s="98" t="n"/>
      <c r="I268" s="98" t="n"/>
      <c r="J268" s="98" t="n"/>
      <c r="K268" s="99" t="n"/>
      <c r="L268" s="99" t="n">
        <v>0</v>
      </c>
      <c r="M268" s="98" t="n"/>
      <c r="N268" s="98" t="n"/>
      <c r="O268" s="98" t="n"/>
      <c r="P268" s="98" t="n">
        <v>6728518.98</v>
      </c>
      <c r="Q268" s="98" t="n">
        <v>5984794.02</v>
      </c>
      <c r="R268" s="98" t="n">
        <v>1459699.71</v>
      </c>
      <c r="S268" s="98" t="n">
        <v>145969.97</v>
      </c>
      <c r="T268" s="98" t="n">
        <v>278014.41</v>
      </c>
    </row>
    <row customHeight="true" ht="12.75" outlineLevel="0" r="269">
      <c r="A269" s="67" t="n">
        <f aca="false" ca="false" dt2D="false" dtr="false" t="normal">+A268+1</f>
        <v>256</v>
      </c>
      <c r="B269" s="67" t="n">
        <f aca="false" ca="false" dt2D="false" dtr="false" t="normal">+B268+1</f>
        <v>85</v>
      </c>
      <c r="C269" s="68" t="s">
        <v>378</v>
      </c>
      <c r="D269" s="67" t="s">
        <v>379</v>
      </c>
      <c r="E269" s="98" t="n">
        <v>11014362.18</v>
      </c>
      <c r="F269" s="98" t="n"/>
      <c r="G269" s="98" t="n"/>
      <c r="H269" s="98" t="n"/>
      <c r="I269" s="98" t="n"/>
      <c r="J269" s="98" t="n"/>
      <c r="K269" s="99" t="n"/>
      <c r="L269" s="99" t="n">
        <v>0</v>
      </c>
      <c r="M269" s="98" t="n"/>
      <c r="N269" s="98" t="n">
        <v>9700789.34</v>
      </c>
      <c r="O269" s="98" t="n"/>
      <c r="P269" s="98" t="n"/>
      <c r="Q269" s="98" t="n"/>
      <c r="R269" s="98" t="n">
        <v>991292.6</v>
      </c>
      <c r="S269" s="98" t="n">
        <v>110143.62</v>
      </c>
      <c r="T269" s="98" t="n">
        <v>212136.62</v>
      </c>
    </row>
    <row customHeight="true" ht="12.75" outlineLevel="0" r="270">
      <c r="A270" s="67" t="n">
        <f aca="false" ca="false" dt2D="false" dtr="false" t="normal">+A269+1</f>
        <v>257</v>
      </c>
      <c r="B270" s="67" t="n">
        <f aca="false" ca="false" dt2D="false" dtr="false" t="normal">+B269+1</f>
        <v>86</v>
      </c>
      <c r="C270" s="68" t="s">
        <v>55</v>
      </c>
      <c r="D270" s="67" t="s">
        <v>380</v>
      </c>
      <c r="E270" s="98" t="n">
        <v>3802435.29</v>
      </c>
      <c r="F270" s="98" t="n"/>
      <c r="G270" s="98" t="n"/>
      <c r="H270" s="98" t="n"/>
      <c r="I270" s="98" t="n"/>
      <c r="J270" s="98" t="n"/>
      <c r="K270" s="99" t="n"/>
      <c r="L270" s="99" t="n">
        <v>0</v>
      </c>
      <c r="M270" s="98" t="n"/>
      <c r="N270" s="98" t="n"/>
      <c r="O270" s="98" t="n"/>
      <c r="P270" s="98" t="n"/>
      <c r="Q270" s="98" t="n">
        <v>3311746.23</v>
      </c>
      <c r="R270" s="98" t="n">
        <v>380243.53</v>
      </c>
      <c r="S270" s="98" t="n">
        <v>38024.35</v>
      </c>
      <c r="T270" s="98" t="n">
        <v>72421.18</v>
      </c>
    </row>
    <row customHeight="true" ht="12.75" outlineLevel="0" r="271">
      <c r="A271" s="67" t="n">
        <f aca="false" ca="false" dt2D="false" dtr="false" t="normal">+A270+1</f>
        <v>258</v>
      </c>
      <c r="B271" s="67" t="n">
        <f aca="false" ca="false" dt2D="false" dtr="false" t="normal">+B270+1</f>
        <v>87</v>
      </c>
      <c r="C271" s="68" t="s">
        <v>55</v>
      </c>
      <c r="D271" s="67" t="s">
        <v>382</v>
      </c>
      <c r="E271" s="98" t="n">
        <v>23547868.21</v>
      </c>
      <c r="F271" s="98" t="n"/>
      <c r="G271" s="98" t="n">
        <v>3933438.49</v>
      </c>
      <c r="H271" s="98" t="n"/>
      <c r="I271" s="98" t="n"/>
      <c r="J271" s="98" t="n"/>
      <c r="K271" s="99" t="n"/>
      <c r="L271" s="99" t="n">
        <v>0</v>
      </c>
      <c r="M271" s="98" t="n"/>
      <c r="N271" s="98" t="n">
        <v>11795880.72</v>
      </c>
      <c r="O271" s="98" t="n">
        <v>4910856.14</v>
      </c>
      <c r="P271" s="98" t="n"/>
      <c r="Q271" s="98" t="n"/>
      <c r="R271" s="98" t="n">
        <v>2220855.35</v>
      </c>
      <c r="S271" s="98" t="n">
        <v>235478.68</v>
      </c>
      <c r="T271" s="98" t="n">
        <v>451358.83</v>
      </c>
    </row>
    <row customHeight="true" ht="12.75" outlineLevel="0" r="272">
      <c r="A272" s="67" t="n">
        <f aca="false" ca="false" dt2D="false" dtr="false" t="normal">+A271+1</f>
        <v>259</v>
      </c>
      <c r="B272" s="67" t="n">
        <f aca="false" ca="false" dt2D="false" dtr="false" t="normal">+B271+1</f>
        <v>88</v>
      </c>
      <c r="C272" s="68" t="s">
        <v>55</v>
      </c>
      <c r="D272" s="67" t="s">
        <v>383</v>
      </c>
      <c r="E272" s="98" t="n">
        <v>17995156.88</v>
      </c>
      <c r="F272" s="98" t="n"/>
      <c r="G272" s="98" t="n">
        <v>3952275.71</v>
      </c>
      <c r="H272" s="98" t="n"/>
      <c r="I272" s="98" t="n"/>
      <c r="J272" s="98" t="n"/>
      <c r="K272" s="99" t="n"/>
      <c r="L272" s="99" t="n">
        <v>0</v>
      </c>
      <c r="M272" s="98" t="n"/>
      <c r="N272" s="98" t="n">
        <v>11852371.16</v>
      </c>
      <c r="O272" s="98" t="n"/>
      <c r="P272" s="98" t="n"/>
      <c r="Q272" s="98" t="n"/>
      <c r="R272" s="98" t="n">
        <v>1664942.82</v>
      </c>
      <c r="S272" s="98" t="n">
        <v>179951.57</v>
      </c>
      <c r="T272" s="98" t="n">
        <v>345615.62</v>
      </c>
    </row>
    <row outlineLevel="0" r="273">
      <c r="A273" s="67" t="n">
        <f aca="false" ca="false" dt2D="false" dtr="false" t="normal">+A272+1</f>
        <v>260</v>
      </c>
      <c r="B273" s="67" t="n">
        <f aca="false" ca="false" dt2D="false" dtr="false" t="normal">+B272+1</f>
        <v>89</v>
      </c>
      <c r="C273" s="68" t="s">
        <v>59</v>
      </c>
      <c r="D273" s="67" t="s">
        <v>384</v>
      </c>
      <c r="E273" s="98" t="n">
        <v>4892673.3</v>
      </c>
      <c r="F273" s="98" t="n">
        <v>2774457.44</v>
      </c>
      <c r="G273" s="98" t="n"/>
      <c r="H273" s="98" t="n"/>
      <c r="I273" s="98" t="n"/>
      <c r="J273" s="98" t="n"/>
      <c r="K273" s="99" t="n"/>
      <c r="L273" s="99" t="n">
        <v>0</v>
      </c>
      <c r="M273" s="98" t="n"/>
      <c r="N273" s="98" t="n"/>
      <c r="O273" s="98" t="n"/>
      <c r="P273" s="98" t="n"/>
      <c r="Q273" s="98" t="n">
        <v>1547813.03</v>
      </c>
      <c r="R273" s="98" t="n">
        <v>426956.8</v>
      </c>
      <c r="S273" s="98" t="n">
        <v>48926.73</v>
      </c>
      <c r="T273" s="98" t="n">
        <v>94519.3</v>
      </c>
    </row>
    <row customHeight="true" ht="12.75" outlineLevel="0" r="274">
      <c r="A274" s="67" t="n">
        <f aca="false" ca="false" dt2D="false" dtr="false" t="normal">+A273+1</f>
        <v>261</v>
      </c>
      <c r="B274" s="67" t="n">
        <f aca="false" ca="false" dt2D="false" dtr="false" t="normal">+B273+1</f>
        <v>90</v>
      </c>
      <c r="C274" s="68" t="s">
        <v>59</v>
      </c>
      <c r="D274" s="67" t="s">
        <v>385</v>
      </c>
      <c r="E274" s="98" t="n">
        <v>13488301.48</v>
      </c>
      <c r="F274" s="98" t="n"/>
      <c r="G274" s="98" t="n"/>
      <c r="H274" s="98" t="n"/>
      <c r="I274" s="98" t="n"/>
      <c r="J274" s="98" t="n"/>
      <c r="K274" s="99" t="n"/>
      <c r="L274" s="99" t="n">
        <v>0</v>
      </c>
      <c r="M274" s="98" t="n"/>
      <c r="N274" s="98" t="n">
        <v>9491681.7</v>
      </c>
      <c r="O274" s="98" t="n"/>
      <c r="P274" s="98" t="n"/>
      <c r="Q274" s="98" t="n">
        <v>2361471.56</v>
      </c>
      <c r="R274" s="98" t="n">
        <v>1241060.75</v>
      </c>
      <c r="S274" s="98" t="n">
        <v>134883.01</v>
      </c>
      <c r="T274" s="98" t="n">
        <v>259204.46</v>
      </c>
    </row>
    <row outlineLevel="0" r="275">
      <c r="A275" s="67" t="n">
        <f aca="false" ca="false" dt2D="false" dtr="false" t="normal">+A274+1</f>
        <v>262</v>
      </c>
      <c r="B275" s="67" t="n">
        <f aca="false" ca="false" dt2D="false" dtr="false" t="normal">+B274+1</f>
        <v>91</v>
      </c>
      <c r="C275" s="68" t="s">
        <v>59</v>
      </c>
      <c r="D275" s="67" t="s">
        <v>386</v>
      </c>
      <c r="E275" s="98" t="n">
        <v>14706650.63</v>
      </c>
      <c r="F275" s="98" t="n">
        <v>8339607.77</v>
      </c>
      <c r="G275" s="98" t="n"/>
      <c r="H275" s="98" t="n"/>
      <c r="I275" s="98" t="n"/>
      <c r="J275" s="98" t="n"/>
      <c r="K275" s="99" t="n"/>
      <c r="L275" s="99" t="n">
        <v>0</v>
      </c>
      <c r="M275" s="98" t="n"/>
      <c r="N275" s="98" t="n"/>
      <c r="O275" s="98" t="n"/>
      <c r="P275" s="98" t="n"/>
      <c r="Q275" s="98" t="n">
        <v>4652496.5</v>
      </c>
      <c r="R275" s="98" t="n">
        <v>1283368.84</v>
      </c>
      <c r="S275" s="98" t="n">
        <v>147066.51</v>
      </c>
      <c r="T275" s="98" t="n">
        <v>284111.01</v>
      </c>
    </row>
    <row customHeight="true" ht="12.75" outlineLevel="0" r="276">
      <c r="A276" s="67" t="n">
        <f aca="false" ca="false" dt2D="false" dtr="false" t="normal">+A275+1</f>
        <v>263</v>
      </c>
      <c r="B276" s="67" t="n">
        <f aca="false" ca="false" dt2D="false" dtr="false" t="normal">+B275+1</f>
        <v>92</v>
      </c>
      <c r="C276" s="68" t="s">
        <v>59</v>
      </c>
      <c r="D276" s="67" t="s">
        <v>387</v>
      </c>
      <c r="E276" s="98" t="n">
        <v>6709133.93</v>
      </c>
      <c r="F276" s="98" t="n">
        <v>3804506.33</v>
      </c>
      <c r="G276" s="98" t="n"/>
      <c r="H276" s="98" t="n"/>
      <c r="I276" s="98" t="n"/>
      <c r="J276" s="98" t="n"/>
      <c r="K276" s="99" t="n"/>
      <c r="L276" s="99" t="n">
        <v>0</v>
      </c>
      <c r="M276" s="98" t="n"/>
      <c r="N276" s="98" t="n"/>
      <c r="O276" s="98" t="n"/>
      <c r="P276" s="98" t="n"/>
      <c r="Q276" s="98" t="n">
        <v>2122456.22</v>
      </c>
      <c r="R276" s="98" t="n">
        <v>585469.37</v>
      </c>
      <c r="S276" s="98" t="n">
        <v>67091.34</v>
      </c>
      <c r="T276" s="98" t="n">
        <v>129610.67</v>
      </c>
    </row>
    <row outlineLevel="0" r="277">
      <c r="A277" s="67" t="n">
        <f aca="false" ca="false" dt2D="false" dtr="false" t="normal">+A276+1</f>
        <v>264</v>
      </c>
      <c r="B277" s="67" t="n">
        <f aca="false" ca="false" dt2D="false" dtr="false" t="normal">+B276+1</f>
        <v>93</v>
      </c>
      <c r="C277" s="68" t="s">
        <v>59</v>
      </c>
      <c r="D277" s="67" t="s">
        <v>388</v>
      </c>
      <c r="E277" s="98" t="n">
        <v>21684186.15</v>
      </c>
      <c r="F277" s="98" t="n"/>
      <c r="G277" s="98" t="n"/>
      <c r="H277" s="98" t="n"/>
      <c r="I277" s="98" t="n"/>
      <c r="J277" s="98" t="n"/>
      <c r="K277" s="99" t="n"/>
      <c r="L277" s="99" t="n">
        <v>0</v>
      </c>
      <c r="M277" s="98" t="n"/>
      <c r="N277" s="98" t="n">
        <v>8780766.26</v>
      </c>
      <c r="O277" s="98" t="n"/>
      <c r="P277" s="98" t="n">
        <v>10202726.47</v>
      </c>
      <c r="Q277" s="98" t="n"/>
      <c r="R277" s="98" t="n">
        <v>2068721.02</v>
      </c>
      <c r="S277" s="98" t="n">
        <v>216841.86</v>
      </c>
      <c r="T277" s="98" t="n">
        <v>415130.54</v>
      </c>
    </row>
    <row customHeight="true" ht="12.75" outlineLevel="0" r="278">
      <c r="A278" s="67" t="n">
        <f aca="false" ca="false" dt2D="false" dtr="false" t="normal">+A277+1</f>
        <v>265</v>
      </c>
      <c r="B278" s="67" t="n">
        <f aca="false" ca="false" dt2D="false" dtr="false" t="normal">+B277+1</f>
        <v>94</v>
      </c>
      <c r="C278" s="68" t="s">
        <v>62</v>
      </c>
      <c r="D278" s="67" t="s">
        <v>389</v>
      </c>
      <c r="E278" s="98" t="n">
        <v>415456.54</v>
      </c>
      <c r="F278" s="98" t="n"/>
      <c r="G278" s="98" t="n"/>
      <c r="H278" s="98" t="n"/>
      <c r="I278" s="98" t="n">
        <v>349646.56</v>
      </c>
      <c r="J278" s="98" t="n"/>
      <c r="K278" s="99" t="n"/>
      <c r="L278" s="99" t="n">
        <v>0</v>
      </c>
      <c r="M278" s="98" t="n"/>
      <c r="N278" s="98" t="n"/>
      <c r="O278" s="98" t="n"/>
      <c r="P278" s="98" t="n"/>
      <c r="Q278" s="98" t="n"/>
      <c r="R278" s="98" t="n">
        <v>54009.35</v>
      </c>
      <c r="S278" s="98" t="n">
        <v>4154.57</v>
      </c>
      <c r="T278" s="98" t="n">
        <v>7646.06</v>
      </c>
    </row>
    <row outlineLevel="0" r="279">
      <c r="A279" s="67" t="n">
        <f aca="false" ca="false" dt2D="false" dtr="false" t="normal">+A278+1</f>
        <v>266</v>
      </c>
      <c r="B279" s="67" t="n">
        <f aca="false" ca="false" dt2D="false" dtr="false" t="normal">+B278+1</f>
        <v>95</v>
      </c>
      <c r="C279" s="68" t="s">
        <v>62</v>
      </c>
      <c r="D279" s="67" t="s">
        <v>390</v>
      </c>
      <c r="E279" s="98" t="n">
        <v>30309235.75</v>
      </c>
      <c r="F279" s="98" t="n"/>
      <c r="G279" s="98" t="n"/>
      <c r="H279" s="98" t="n">
        <v>1827346.69</v>
      </c>
      <c r="I279" s="98" t="n">
        <v>1767471.25</v>
      </c>
      <c r="J279" s="98" t="n"/>
      <c r="K279" s="99" t="n"/>
      <c r="L279" s="99" t="n">
        <v>0</v>
      </c>
      <c r="M279" s="98" t="n"/>
      <c r="N279" s="98" t="n">
        <v>8973289.81</v>
      </c>
      <c r="O279" s="98" t="n"/>
      <c r="P279" s="98" t="n">
        <v>9173266.78</v>
      </c>
      <c r="Q279" s="98" t="n">
        <v>4694622.83</v>
      </c>
      <c r="R279" s="98" t="n">
        <v>2992044.31</v>
      </c>
      <c r="S279" s="98" t="n">
        <v>303092.36</v>
      </c>
      <c r="T279" s="98" t="n">
        <v>578101.72</v>
      </c>
    </row>
    <row customHeight="true" ht="12.75" outlineLevel="0" r="280">
      <c r="A280" s="67" t="n">
        <f aca="false" ca="false" dt2D="false" dtr="false" t="normal">+A279+1</f>
        <v>267</v>
      </c>
      <c r="B280" s="67" t="n">
        <f aca="false" ca="false" dt2D="false" dtr="false" t="normal">+B279+1</f>
        <v>96</v>
      </c>
      <c r="C280" s="68" t="s">
        <v>62</v>
      </c>
      <c r="D280" s="67" t="s">
        <v>391</v>
      </c>
      <c r="E280" s="98" t="n">
        <v>39020696.86</v>
      </c>
      <c r="F280" s="98" t="n">
        <v>6960583.21</v>
      </c>
      <c r="G280" s="98" t="n">
        <v>3353139.18</v>
      </c>
      <c r="H280" s="98" t="n">
        <v>2047759.02</v>
      </c>
      <c r="I280" s="98" t="n">
        <v>1980661.47</v>
      </c>
      <c r="J280" s="98" t="n"/>
      <c r="K280" s="99" t="n"/>
      <c r="L280" s="99" t="n">
        <v>0</v>
      </c>
      <c r="M280" s="98" t="n"/>
      <c r="N280" s="98" t="n"/>
      <c r="O280" s="98" t="n">
        <v>4186358.63</v>
      </c>
      <c r="P280" s="98" t="n">
        <v>10279735.01</v>
      </c>
      <c r="Q280" s="98" t="n">
        <v>5260882.5</v>
      </c>
      <c r="R280" s="98" t="n">
        <v>3816348.24</v>
      </c>
      <c r="S280" s="98" t="n">
        <v>390206.97</v>
      </c>
      <c r="T280" s="98" t="n">
        <v>745022.63</v>
      </c>
    </row>
    <row customHeight="true" ht="12.75" outlineLevel="0" r="281">
      <c r="A281" s="67" t="n">
        <f aca="false" ca="false" dt2D="false" dtr="false" t="normal">+A280+1</f>
        <v>268</v>
      </c>
      <c r="B281" s="67" t="n">
        <f aca="false" ca="false" dt2D="false" dtr="false" t="normal">+B280+1</f>
        <v>97</v>
      </c>
      <c r="C281" s="68" t="s">
        <v>62</v>
      </c>
      <c r="D281" s="67" t="s">
        <v>392</v>
      </c>
      <c r="E281" s="98" t="n">
        <v>37586826.4</v>
      </c>
      <c r="F281" s="98" t="n"/>
      <c r="G281" s="98" t="n">
        <v>3332901.24</v>
      </c>
      <c r="H281" s="98" t="n">
        <v>2035399.72</v>
      </c>
      <c r="I281" s="98" t="n">
        <v>1968707.15</v>
      </c>
      <c r="J281" s="98" t="n"/>
      <c r="K281" s="99" t="n"/>
      <c r="L281" s="99" t="n">
        <v>0</v>
      </c>
      <c r="M281" s="98" t="n"/>
      <c r="N281" s="98" t="n">
        <v>9994946.04</v>
      </c>
      <c r="O281" s="98" t="n"/>
      <c r="P281" s="98" t="n">
        <v>10217691.45</v>
      </c>
      <c r="Q281" s="98" t="n">
        <v>5229130.33</v>
      </c>
      <c r="R281" s="98" t="n">
        <v>3715376.77</v>
      </c>
      <c r="S281" s="98" t="n">
        <v>375868.26</v>
      </c>
      <c r="T281" s="98" t="n">
        <v>716805.44</v>
      </c>
    </row>
    <row customHeight="true" ht="12.75" outlineLevel="0" r="282">
      <c r="A282" s="67" t="n">
        <f aca="false" ca="false" dt2D="false" dtr="false" t="normal">+A281+1</f>
        <v>269</v>
      </c>
      <c r="B282" s="67" t="n">
        <f aca="false" ca="false" dt2D="false" dtr="false" t="normal">+B281+1</f>
        <v>98</v>
      </c>
      <c r="C282" s="68" t="s">
        <v>62</v>
      </c>
      <c r="D282" s="67" t="s">
        <v>393</v>
      </c>
      <c r="E282" s="98" t="n">
        <v>44029151.82</v>
      </c>
      <c r="F282" s="98" t="n">
        <v>6928264.67</v>
      </c>
      <c r="G282" s="98" t="n"/>
      <c r="H282" s="98" t="n">
        <v>2038251.11</v>
      </c>
      <c r="I282" s="98" t="n"/>
      <c r="J282" s="98" t="n"/>
      <c r="K282" s="99" t="n"/>
      <c r="L282" s="99" t="n">
        <v>0</v>
      </c>
      <c r="M282" s="98" t="n"/>
      <c r="N282" s="98" t="n">
        <v>10008947.95</v>
      </c>
      <c r="O282" s="98" t="n">
        <v>4166921.04</v>
      </c>
      <c r="P282" s="98" t="n">
        <v>10232005.4</v>
      </c>
      <c r="Q282" s="98" t="n">
        <v>5236455.81</v>
      </c>
      <c r="R282" s="98" t="n">
        <v>4133673.32</v>
      </c>
      <c r="S282" s="98" t="n">
        <v>440291.52</v>
      </c>
      <c r="T282" s="98" t="n">
        <v>844341</v>
      </c>
    </row>
    <row outlineLevel="0" r="283">
      <c r="A283" s="67" t="n">
        <f aca="false" ca="false" dt2D="false" dtr="false" t="normal">+A282+1</f>
        <v>270</v>
      </c>
      <c r="B283" s="67" t="n">
        <f aca="false" ca="false" dt2D="false" dtr="false" t="normal">+B282+1</f>
        <v>99</v>
      </c>
      <c r="C283" s="68" t="s">
        <v>62</v>
      </c>
      <c r="D283" s="67" t="s">
        <v>394</v>
      </c>
      <c r="E283" s="98" t="n">
        <v>995290.47</v>
      </c>
      <c r="F283" s="98" t="n"/>
      <c r="G283" s="98" t="n"/>
      <c r="H283" s="98" t="n">
        <v>563708.2</v>
      </c>
      <c r="I283" s="98" t="n">
        <v>292925.68</v>
      </c>
      <c r="J283" s="98" t="n"/>
      <c r="K283" s="99" t="n"/>
      <c r="L283" s="99" t="n">
        <v>0</v>
      </c>
      <c r="M283" s="98" t="n"/>
      <c r="N283" s="98" t="n"/>
      <c r="O283" s="98" t="n"/>
      <c r="P283" s="98" t="n"/>
      <c r="Q283" s="98" t="n"/>
      <c r="R283" s="98" t="n">
        <v>109970.84</v>
      </c>
      <c r="S283" s="98" t="n">
        <v>9952.9</v>
      </c>
      <c r="T283" s="98" t="n">
        <v>18732.85</v>
      </c>
    </row>
    <row customHeight="true" ht="12.75" outlineLevel="0" r="284">
      <c r="A284" s="67" t="n">
        <f aca="false" ca="false" dt2D="false" dtr="false" t="normal">+A283+1</f>
        <v>271</v>
      </c>
      <c r="B284" s="67" t="n">
        <f aca="false" ca="false" dt2D="false" dtr="false" t="normal">+B283+1</f>
        <v>100</v>
      </c>
      <c r="C284" s="68" t="s">
        <v>62</v>
      </c>
      <c r="D284" s="67" t="s">
        <v>395</v>
      </c>
      <c r="E284" s="98" t="n">
        <v>4251855.71</v>
      </c>
      <c r="F284" s="98" t="n"/>
      <c r="G284" s="98" t="n">
        <v>2299107.75</v>
      </c>
      <c r="H284" s="98" t="n">
        <v>1404062.99</v>
      </c>
      <c r="I284" s="98" t="n"/>
      <c r="J284" s="98" t="n"/>
      <c r="K284" s="99" t="n"/>
      <c r="L284" s="99" t="n">
        <v>0</v>
      </c>
      <c r="M284" s="98" t="n"/>
      <c r="N284" s="98" t="n"/>
      <c r="O284" s="98" t="n"/>
      <c r="P284" s="98" t="n"/>
      <c r="Q284" s="98" t="n"/>
      <c r="R284" s="98" t="n">
        <v>425185.57</v>
      </c>
      <c r="S284" s="98" t="n">
        <v>42518.56</v>
      </c>
      <c r="T284" s="98" t="n">
        <v>80980.84</v>
      </c>
    </row>
    <row outlineLevel="0" r="285">
      <c r="A285" s="67" t="n">
        <f aca="false" ca="false" dt2D="false" dtr="false" t="normal">+A284+1</f>
        <v>272</v>
      </c>
      <c r="B285" s="67" t="n">
        <f aca="false" ca="false" dt2D="false" dtr="false" t="normal">+B284+1</f>
        <v>101</v>
      </c>
      <c r="C285" s="68" t="s">
        <v>62</v>
      </c>
      <c r="D285" s="67" t="s">
        <v>396</v>
      </c>
      <c r="E285" s="98" t="n">
        <v>10296176.11</v>
      </c>
      <c r="F285" s="98" t="n">
        <v>5230068.75</v>
      </c>
      <c r="G285" s="98" t="n">
        <v>2724859.95</v>
      </c>
      <c r="H285" s="98" t="n">
        <v>1127513.63</v>
      </c>
      <c r="I285" s="98" t="n"/>
      <c r="J285" s="98" t="n"/>
      <c r="K285" s="99" t="n"/>
      <c r="L285" s="99" t="n">
        <v>0</v>
      </c>
      <c r="M285" s="98" t="n"/>
      <c r="N285" s="98" t="n"/>
      <c r="O285" s="98" t="n"/>
      <c r="P285" s="98" t="n"/>
      <c r="Q285" s="98" t="n"/>
      <c r="R285" s="98" t="n">
        <v>912157.4</v>
      </c>
      <c r="S285" s="98" t="n">
        <v>102961.76</v>
      </c>
      <c r="T285" s="98" t="n">
        <v>198614.62</v>
      </c>
    </row>
    <row customHeight="true" ht="12.75" outlineLevel="0" r="286">
      <c r="A286" s="67" t="n">
        <f aca="false" ca="false" dt2D="false" dtr="false" t="normal">+A285+1</f>
        <v>273</v>
      </c>
      <c r="B286" s="67" t="n">
        <f aca="false" ca="false" dt2D="false" dtr="false" t="normal">+B285+1</f>
        <v>102</v>
      </c>
      <c r="C286" s="68" t="s">
        <v>69</v>
      </c>
      <c r="D286" s="67" t="s">
        <v>398</v>
      </c>
      <c r="E286" s="98" t="n">
        <v>14641467.72</v>
      </c>
      <c r="F286" s="98" t="n"/>
      <c r="G286" s="98" t="n"/>
      <c r="H286" s="98" t="n"/>
      <c r="I286" s="98" t="n"/>
      <c r="J286" s="98" t="n"/>
      <c r="K286" s="99" t="n"/>
      <c r="L286" s="99" t="n">
        <v>0</v>
      </c>
      <c r="M286" s="98" t="n"/>
      <c r="N286" s="98" t="n"/>
      <c r="O286" s="98" t="n">
        <v>3690328.19</v>
      </c>
      <c r="P286" s="98" t="n">
        <v>9061716.69</v>
      </c>
      <c r="Q286" s="98" t="n"/>
      <c r="R286" s="98" t="n">
        <v>1464146.77</v>
      </c>
      <c r="S286" s="98" t="n">
        <v>146414.68</v>
      </c>
      <c r="T286" s="98" t="n">
        <v>278861.39</v>
      </c>
    </row>
    <row customHeight="true" ht="12.75" outlineLevel="0" r="287">
      <c r="A287" s="67" t="n">
        <f aca="false" ca="false" dt2D="false" dtr="false" t="normal">+A286+1</f>
        <v>274</v>
      </c>
      <c r="B287" s="67" t="n">
        <f aca="false" ca="false" dt2D="false" dtr="false" t="normal">+B286+1</f>
        <v>103</v>
      </c>
      <c r="C287" s="68" t="s">
        <v>69</v>
      </c>
      <c r="D287" s="67" t="s">
        <v>399</v>
      </c>
      <c r="E287" s="98" t="n">
        <v>8142341.77</v>
      </c>
      <c r="F287" s="98" t="n"/>
      <c r="G287" s="98" t="n"/>
      <c r="H287" s="98" t="n"/>
      <c r="I287" s="98" t="n"/>
      <c r="J287" s="98" t="n"/>
      <c r="K287" s="99" t="n"/>
      <c r="L287" s="99" t="n">
        <v>0</v>
      </c>
      <c r="M287" s="98" t="n"/>
      <c r="N287" s="98" t="n"/>
      <c r="O287" s="98" t="n">
        <v>7091605.13</v>
      </c>
      <c r="P287" s="98" t="n"/>
      <c r="Q287" s="98" t="n"/>
      <c r="R287" s="98" t="n">
        <v>814234.18</v>
      </c>
      <c r="S287" s="98" t="n">
        <v>81423.42</v>
      </c>
      <c r="T287" s="98" t="n">
        <v>155079.04</v>
      </c>
    </row>
    <row customHeight="true" ht="12.75" outlineLevel="0" r="288">
      <c r="A288" s="67" t="n">
        <f aca="false" ca="false" dt2D="false" dtr="false" t="normal">+A287+1</f>
        <v>275</v>
      </c>
      <c r="B288" s="67" t="n">
        <f aca="false" ca="false" dt2D="false" dtr="false" t="normal">+B287+1</f>
        <v>104</v>
      </c>
      <c r="C288" s="68" t="s">
        <v>69</v>
      </c>
      <c r="D288" s="67" t="s">
        <v>400</v>
      </c>
      <c r="E288" s="98" t="n">
        <v>3029943.19</v>
      </c>
      <c r="F288" s="98" t="n"/>
      <c r="G288" s="98" t="n"/>
      <c r="H288" s="98" t="n">
        <v>2638941.14</v>
      </c>
      <c r="I288" s="98" t="n"/>
      <c r="J288" s="98" t="n"/>
      <c r="K288" s="99" t="n"/>
      <c r="L288" s="99" t="n">
        <v>0</v>
      </c>
      <c r="M288" s="98" t="n"/>
      <c r="N288" s="98" t="n"/>
      <c r="O288" s="98" t="n"/>
      <c r="P288" s="98" t="n"/>
      <c r="Q288" s="98" t="n"/>
      <c r="R288" s="98" t="n">
        <v>302994.32</v>
      </c>
      <c r="S288" s="98" t="n">
        <v>30299.43</v>
      </c>
      <c r="T288" s="98" t="n">
        <v>57708.3</v>
      </c>
    </row>
    <row customHeight="true" ht="12.75" outlineLevel="0" r="289">
      <c r="A289" s="67" t="n">
        <f aca="false" ca="false" dt2D="false" dtr="false" t="normal">+A288+1</f>
        <v>276</v>
      </c>
      <c r="B289" s="67" t="n">
        <f aca="false" ca="false" dt2D="false" dtr="false" t="normal">+B288+1</f>
        <v>105</v>
      </c>
      <c r="C289" s="68" t="s">
        <v>69</v>
      </c>
      <c r="D289" s="67" t="s">
        <v>401</v>
      </c>
      <c r="E289" s="98" t="n">
        <v>24529781.83</v>
      </c>
      <c r="F289" s="98" t="n"/>
      <c r="G289" s="98" t="n"/>
      <c r="H289" s="98" t="n"/>
      <c r="I289" s="98" t="n"/>
      <c r="J289" s="98" t="n"/>
      <c r="K289" s="99" t="n"/>
      <c r="L289" s="99" t="n">
        <v>0</v>
      </c>
      <c r="M289" s="98" t="n"/>
      <c r="N289" s="98" t="n"/>
      <c r="O289" s="98" t="n">
        <v>6182641.46</v>
      </c>
      <c r="P289" s="98" t="n">
        <v>15181670.15</v>
      </c>
      <c r="Q289" s="98" t="n"/>
      <c r="R289" s="98" t="n">
        <v>2452978.18</v>
      </c>
      <c r="S289" s="98" t="n">
        <v>245297.82</v>
      </c>
      <c r="T289" s="98" t="n">
        <v>467194.22</v>
      </c>
    </row>
    <row customHeight="true" ht="12.75" outlineLevel="0" r="290">
      <c r="A290" s="67" t="n">
        <f aca="false" ca="false" dt2D="false" dtr="false" t="normal">+A289+1</f>
        <v>277</v>
      </c>
      <c r="B290" s="67" t="n">
        <f aca="false" ca="false" dt2D="false" dtr="false" t="normal">+B289+1</f>
        <v>106</v>
      </c>
      <c r="C290" s="68" t="s">
        <v>69</v>
      </c>
      <c r="D290" s="67" t="s">
        <v>402</v>
      </c>
      <c r="E290" s="98" t="n">
        <v>22679099.82</v>
      </c>
      <c r="F290" s="98" t="n"/>
      <c r="G290" s="98" t="n"/>
      <c r="H290" s="98" t="n"/>
      <c r="I290" s="98" t="n"/>
      <c r="J290" s="98" t="n"/>
      <c r="K290" s="99" t="n"/>
      <c r="L290" s="99" t="n">
        <v>0</v>
      </c>
      <c r="M290" s="98" t="n"/>
      <c r="N290" s="98" t="n"/>
      <c r="O290" s="98" t="n"/>
      <c r="P290" s="98" t="n">
        <v>19752452.7</v>
      </c>
      <c r="Q290" s="98" t="n"/>
      <c r="R290" s="98" t="n">
        <v>2267909.98</v>
      </c>
      <c r="S290" s="98" t="n">
        <v>226791</v>
      </c>
      <c r="T290" s="98" t="n">
        <v>431946.14</v>
      </c>
    </row>
    <row customHeight="true" ht="12.75" outlineLevel="0" r="291">
      <c r="A291" s="67" t="n">
        <f aca="false" ca="false" dt2D="false" dtr="false" t="normal">+A290+1</f>
        <v>278</v>
      </c>
      <c r="B291" s="67" t="n">
        <f aca="false" ca="false" dt2D="false" dtr="false" t="normal">+B290+1</f>
        <v>107</v>
      </c>
      <c r="C291" s="68" t="s">
        <v>69</v>
      </c>
      <c r="D291" s="67" t="s">
        <v>403</v>
      </c>
      <c r="E291" s="98" t="n">
        <v>62316253.1</v>
      </c>
      <c r="F291" s="98" t="n">
        <v>13152005.38</v>
      </c>
      <c r="G291" s="98" t="n">
        <v>6335748.48</v>
      </c>
      <c r="H291" s="98" t="n">
        <v>3869235.77</v>
      </c>
      <c r="I291" s="98" t="n">
        <v>3742455.13</v>
      </c>
      <c r="J291" s="98" t="n"/>
      <c r="K291" s="99" t="n"/>
      <c r="L291" s="99" t="n">
        <v>0</v>
      </c>
      <c r="M291" s="98" t="n"/>
      <c r="N291" s="98" t="n"/>
      <c r="O291" s="98" t="n">
        <v>7910114.65</v>
      </c>
      <c r="P291" s="98" t="n">
        <v>19423534.8</v>
      </c>
      <c r="Q291" s="98" t="n"/>
      <c r="R291" s="98" t="n">
        <v>6069654.84</v>
      </c>
      <c r="S291" s="98" t="n">
        <v>623162.53</v>
      </c>
      <c r="T291" s="98" t="n">
        <v>1190341.52</v>
      </c>
    </row>
    <row customHeight="true" ht="12.75" outlineLevel="0" r="292">
      <c r="A292" s="67" t="n">
        <f aca="false" ca="false" dt2D="false" dtr="false" t="normal">+A291+1</f>
        <v>279</v>
      </c>
      <c r="B292" s="67" t="n">
        <f aca="false" ca="false" dt2D="false" dtr="false" t="normal">+B291+1</f>
        <v>108</v>
      </c>
      <c r="C292" s="68" t="s">
        <v>69</v>
      </c>
      <c r="D292" s="67" t="s">
        <v>404</v>
      </c>
      <c r="E292" s="98" t="n">
        <v>3794000.55</v>
      </c>
      <c r="F292" s="98" t="n"/>
      <c r="G292" s="98" t="n"/>
      <c r="H292" s="98" t="n"/>
      <c r="I292" s="98" t="n"/>
      <c r="J292" s="98" t="n"/>
      <c r="K292" s="99" t="n"/>
      <c r="L292" s="99" t="n">
        <v>0</v>
      </c>
      <c r="M292" s="98" t="n"/>
      <c r="N292" s="98" t="n">
        <v>3341528.04</v>
      </c>
      <c r="O292" s="98" t="n"/>
      <c r="P292" s="98" t="n"/>
      <c r="Q292" s="98" t="n"/>
      <c r="R292" s="98" t="n">
        <v>341460.05</v>
      </c>
      <c r="S292" s="98" t="n">
        <v>37940.01</v>
      </c>
      <c r="T292" s="98" t="n">
        <v>73072.45</v>
      </c>
    </row>
    <row customHeight="true" ht="12.75" outlineLevel="0" r="293">
      <c r="A293" s="67" t="n">
        <f aca="false" ca="false" dt2D="false" dtr="false" t="normal">+A292+1</f>
        <v>280</v>
      </c>
      <c r="B293" s="67" t="n">
        <f aca="false" ca="false" dt2D="false" dtr="false" t="normal">+B292+1</f>
        <v>109</v>
      </c>
      <c r="C293" s="68" t="s">
        <v>69</v>
      </c>
      <c r="D293" s="67" t="s">
        <v>405</v>
      </c>
      <c r="E293" s="98" t="n">
        <v>4514911.73</v>
      </c>
      <c r="F293" s="98" t="n"/>
      <c r="G293" s="98" t="n"/>
      <c r="H293" s="98" t="n">
        <v>2366937.44</v>
      </c>
      <c r="I293" s="98" t="n">
        <v>1512578.62</v>
      </c>
      <c r="J293" s="98" t="n"/>
      <c r="K293" s="99" t="n"/>
      <c r="L293" s="99" t="n">
        <v>0</v>
      </c>
      <c r="M293" s="98" t="n"/>
      <c r="N293" s="98" t="n"/>
      <c r="O293" s="98" t="n"/>
      <c r="P293" s="98" t="n"/>
      <c r="Q293" s="98" t="n"/>
      <c r="R293" s="98" t="n">
        <v>505409.39</v>
      </c>
      <c r="S293" s="98" t="n">
        <v>45149.12</v>
      </c>
      <c r="T293" s="98" t="n">
        <v>84837.16</v>
      </c>
    </row>
    <row customHeight="true" ht="12.75" outlineLevel="0" r="294">
      <c r="A294" s="67" t="n">
        <f aca="false" ca="false" dt2D="false" dtr="false" t="normal">+A293+1</f>
        <v>281</v>
      </c>
      <c r="B294" s="67" t="n">
        <f aca="false" ca="false" dt2D="false" dtr="false" t="normal">+B293+1</f>
        <v>110</v>
      </c>
      <c r="C294" s="68" t="s">
        <v>69</v>
      </c>
      <c r="D294" s="67" t="s">
        <v>406</v>
      </c>
      <c r="E294" s="98" t="n">
        <v>9352243.53</v>
      </c>
      <c r="F294" s="98" t="n"/>
      <c r="G294" s="98" t="n"/>
      <c r="H294" s="98" t="n">
        <v>8145373.91</v>
      </c>
      <c r="I294" s="98" t="n"/>
      <c r="J294" s="98" t="n"/>
      <c r="K294" s="99" t="n"/>
      <c r="L294" s="99" t="n">
        <v>0</v>
      </c>
      <c r="M294" s="98" t="n"/>
      <c r="N294" s="98" t="n"/>
      <c r="O294" s="98" t="n"/>
      <c r="P294" s="98" t="n"/>
      <c r="Q294" s="98" t="n"/>
      <c r="R294" s="98" t="n">
        <v>935224.35</v>
      </c>
      <c r="S294" s="98" t="n">
        <v>93522.44</v>
      </c>
      <c r="T294" s="98" t="n">
        <v>178122.83</v>
      </c>
    </row>
    <row customHeight="true" ht="12.75" outlineLevel="0" r="295">
      <c r="A295" s="67" t="n">
        <f aca="false" ca="false" dt2D="false" dtr="false" t="normal">+A294+1</f>
        <v>282</v>
      </c>
      <c r="B295" s="67" t="n">
        <f aca="false" ca="false" dt2D="false" dtr="false" t="normal">+B294+1</f>
        <v>111</v>
      </c>
      <c r="C295" s="68" t="s">
        <v>69</v>
      </c>
      <c r="D295" s="67" t="s">
        <v>407</v>
      </c>
      <c r="E295" s="98" t="n">
        <v>4920986.67</v>
      </c>
      <c r="F295" s="98" t="n"/>
      <c r="G295" s="98" t="n"/>
      <c r="H295" s="98" t="n">
        <v>4285953.02</v>
      </c>
      <c r="I295" s="98" t="n"/>
      <c r="J295" s="98" t="n"/>
      <c r="K295" s="99" t="n"/>
      <c r="L295" s="99" t="n">
        <v>0</v>
      </c>
      <c r="M295" s="98" t="n"/>
      <c r="N295" s="98" t="n"/>
      <c r="O295" s="98" t="n"/>
      <c r="P295" s="98" t="n"/>
      <c r="Q295" s="98" t="n"/>
      <c r="R295" s="98" t="n">
        <v>492098.67</v>
      </c>
      <c r="S295" s="98" t="n">
        <v>49209.87</v>
      </c>
      <c r="T295" s="98" t="n">
        <v>93725.11</v>
      </c>
    </row>
    <row customHeight="true" ht="12.75" outlineLevel="0" r="296">
      <c r="A296" s="67" t="n">
        <f aca="false" ca="false" dt2D="false" dtr="false" t="normal">+A295+1</f>
        <v>283</v>
      </c>
      <c r="B296" s="67" t="n">
        <f aca="false" ca="false" dt2D="false" dtr="false" t="normal">+B295+1</f>
        <v>112</v>
      </c>
      <c r="C296" s="68" t="s">
        <v>69</v>
      </c>
      <c r="D296" s="67" t="s">
        <v>408</v>
      </c>
      <c r="E296" s="98" t="n">
        <v>33746777.37</v>
      </c>
      <c r="F296" s="98" t="n">
        <v>15725505.09</v>
      </c>
      <c r="G296" s="98" t="n">
        <v>6291681.26</v>
      </c>
      <c r="H296" s="98" t="n">
        <v>4647052.66</v>
      </c>
      <c r="I296" s="98" t="n">
        <v>2969673.95</v>
      </c>
      <c r="J296" s="98" t="n"/>
      <c r="K296" s="99" t="n"/>
      <c r="L296" s="99" t="n">
        <v>0</v>
      </c>
      <c r="M296" s="98" t="n"/>
      <c r="N296" s="98" t="n"/>
      <c r="O296" s="98" t="n"/>
      <c r="P296" s="98" t="n"/>
      <c r="Q296" s="98" t="n"/>
      <c r="R296" s="98" t="n">
        <v>3127362.98</v>
      </c>
      <c r="S296" s="98" t="n">
        <v>337467.77</v>
      </c>
      <c r="T296" s="98" t="n">
        <v>648033.66</v>
      </c>
    </row>
    <row outlineLevel="0" r="297">
      <c r="A297" s="67" t="n">
        <f aca="false" ca="false" dt2D="false" dtr="false" t="normal">+A296+1</f>
        <v>284</v>
      </c>
      <c r="B297" s="67" t="n">
        <f aca="false" ca="false" dt2D="false" dtr="false" t="normal">+B296+1</f>
        <v>113</v>
      </c>
      <c r="C297" s="68" t="s">
        <v>69</v>
      </c>
      <c r="D297" s="67" t="s">
        <v>409</v>
      </c>
      <c r="E297" s="98" t="n">
        <v>5623818.42</v>
      </c>
      <c r="F297" s="98" t="n"/>
      <c r="G297" s="98" t="n">
        <v>3290696.5</v>
      </c>
      <c r="H297" s="98" t="n"/>
      <c r="I297" s="98" t="n">
        <v>1553208.95</v>
      </c>
      <c r="J297" s="98" t="n"/>
      <c r="K297" s="99" t="n"/>
      <c r="L297" s="99" t="n">
        <v>0</v>
      </c>
      <c r="M297" s="98" t="n"/>
      <c r="N297" s="98" t="n"/>
      <c r="O297" s="98" t="n"/>
      <c r="P297" s="98" t="n"/>
      <c r="Q297" s="98" t="n"/>
      <c r="R297" s="98" t="n">
        <v>617748.39</v>
      </c>
      <c r="S297" s="98" t="n">
        <v>56238.18</v>
      </c>
      <c r="T297" s="98" t="n">
        <v>105926.4</v>
      </c>
    </row>
    <row outlineLevel="0" r="298">
      <c r="A298" s="67" t="n">
        <f aca="false" ca="false" dt2D="false" dtr="false" t="normal">+A297+1</f>
        <v>285</v>
      </c>
      <c r="B298" s="67" t="n">
        <f aca="false" ca="false" dt2D="false" dtr="false" t="normal">+B297+1</f>
        <v>114</v>
      </c>
      <c r="C298" s="68" t="s">
        <v>69</v>
      </c>
      <c r="D298" s="67" t="s">
        <v>410</v>
      </c>
      <c r="E298" s="98" t="n">
        <v>32590967.76</v>
      </c>
      <c r="F298" s="98" t="n"/>
      <c r="G298" s="98" t="n"/>
      <c r="H298" s="98" t="n"/>
      <c r="I298" s="98" t="n"/>
      <c r="J298" s="98" t="n"/>
      <c r="K298" s="99" t="n"/>
      <c r="L298" s="99" t="n">
        <v>0</v>
      </c>
      <c r="M298" s="98" t="n"/>
      <c r="N298" s="98" t="n"/>
      <c r="O298" s="98" t="n"/>
      <c r="P298" s="98" t="n">
        <v>28385233.73</v>
      </c>
      <c r="Q298" s="98" t="n"/>
      <c r="R298" s="98" t="n">
        <v>3259096.78</v>
      </c>
      <c r="S298" s="98" t="n">
        <v>325909.68</v>
      </c>
      <c r="T298" s="98" t="n">
        <v>620727.57</v>
      </c>
    </row>
    <row outlineLevel="0" r="299">
      <c r="A299" s="67" t="n">
        <f aca="false" ca="false" dt2D="false" dtr="false" t="normal">+A298+1</f>
        <v>286</v>
      </c>
      <c r="B299" s="67" t="n">
        <f aca="false" ca="false" dt2D="false" dtr="false" t="normal">+B298+1</f>
        <v>115</v>
      </c>
      <c r="C299" s="68" t="s">
        <v>69</v>
      </c>
      <c r="D299" s="67" t="s">
        <v>411</v>
      </c>
      <c r="E299" s="98" t="n">
        <v>2609055.98</v>
      </c>
      <c r="F299" s="98" t="n"/>
      <c r="G299" s="98" t="n"/>
      <c r="H299" s="98" t="n">
        <v>2272367.74</v>
      </c>
      <c r="I299" s="98" t="n"/>
      <c r="J299" s="98" t="n"/>
      <c r="K299" s="99" t="n"/>
      <c r="L299" s="99" t="n">
        <v>0</v>
      </c>
      <c r="M299" s="98" t="n"/>
      <c r="N299" s="98" t="n"/>
      <c r="O299" s="98" t="n"/>
      <c r="P299" s="98" t="n"/>
      <c r="Q299" s="98" t="n"/>
      <c r="R299" s="98" t="n">
        <v>260905.6</v>
      </c>
      <c r="S299" s="98" t="n">
        <v>26090.56</v>
      </c>
      <c r="T299" s="98" t="n">
        <v>49692.08</v>
      </c>
    </row>
    <row outlineLevel="0" r="300">
      <c r="A300" s="67" t="n">
        <f aca="false" ca="false" dt2D="false" dtr="false" t="normal">+A299+1</f>
        <v>287</v>
      </c>
      <c r="B300" s="67" t="n">
        <f aca="false" ca="false" dt2D="false" dtr="false" t="normal">+B299+1</f>
        <v>116</v>
      </c>
      <c r="C300" s="68" t="s">
        <v>69</v>
      </c>
      <c r="D300" s="67" t="s">
        <v>412</v>
      </c>
      <c r="E300" s="98" t="n">
        <v>11240705.38</v>
      </c>
      <c r="F300" s="98" t="n"/>
      <c r="G300" s="98" t="n"/>
      <c r="H300" s="98" t="n">
        <v>9790137.32</v>
      </c>
      <c r="I300" s="98" t="n"/>
      <c r="J300" s="98" t="n"/>
      <c r="K300" s="99" t="n"/>
      <c r="L300" s="99" t="n">
        <v>0</v>
      </c>
      <c r="M300" s="98" t="n"/>
      <c r="N300" s="98" t="n"/>
      <c r="O300" s="98" t="n"/>
      <c r="P300" s="98" t="n"/>
      <c r="Q300" s="98" t="n"/>
      <c r="R300" s="98" t="n">
        <v>1124070.54</v>
      </c>
      <c r="S300" s="98" t="n">
        <v>112407.05</v>
      </c>
      <c r="T300" s="98" t="n">
        <v>214090.47</v>
      </c>
    </row>
    <row outlineLevel="0" r="301">
      <c r="A301" s="67" t="n">
        <f aca="false" ca="false" dt2D="false" dtr="false" t="normal">+A300+1</f>
        <v>288</v>
      </c>
      <c r="B301" s="67" t="n">
        <f aca="false" ca="false" dt2D="false" dtr="false" t="normal">+B300+1</f>
        <v>117</v>
      </c>
      <c r="C301" s="68" t="s">
        <v>69</v>
      </c>
      <c r="D301" s="67" t="s">
        <v>413</v>
      </c>
      <c r="E301" s="98" t="n">
        <v>42762575.01</v>
      </c>
      <c r="F301" s="98" t="n"/>
      <c r="G301" s="98" t="n"/>
      <c r="H301" s="98" t="n"/>
      <c r="I301" s="98" t="n"/>
      <c r="J301" s="98" t="n"/>
      <c r="K301" s="99" t="n"/>
      <c r="L301" s="99" t="n">
        <v>0</v>
      </c>
      <c r="M301" s="98" t="n"/>
      <c r="N301" s="98" t="n">
        <v>37662710.32</v>
      </c>
      <c r="O301" s="98" t="n"/>
      <c r="P301" s="98" t="n"/>
      <c r="Q301" s="98" t="n"/>
      <c r="R301" s="98" t="n">
        <v>3848631.75</v>
      </c>
      <c r="S301" s="98" t="n">
        <v>427625.75</v>
      </c>
      <c r="T301" s="98" t="n">
        <v>823607.19</v>
      </c>
    </row>
    <row customHeight="true" ht="12.75" outlineLevel="0" r="302">
      <c r="A302" s="67" t="n">
        <f aca="false" ca="false" dt2D="false" dtr="false" t="normal">+A301+1</f>
        <v>289</v>
      </c>
      <c r="B302" s="67" t="n">
        <f aca="false" ca="false" dt2D="false" dtr="false" t="normal">+B301+1</f>
        <v>118</v>
      </c>
      <c r="C302" s="68" t="s">
        <v>69</v>
      </c>
      <c r="D302" s="67" t="s">
        <v>414</v>
      </c>
      <c r="E302" s="98" t="n">
        <v>2393729.57</v>
      </c>
      <c r="F302" s="98" t="n"/>
      <c r="G302" s="98" t="n"/>
      <c r="H302" s="98" t="n">
        <v>2084828.34</v>
      </c>
      <c r="I302" s="98" t="n"/>
      <c r="J302" s="98" t="n"/>
      <c r="K302" s="99" t="n"/>
      <c r="L302" s="99" t="n">
        <v>0</v>
      </c>
      <c r="M302" s="98" t="n"/>
      <c r="N302" s="98" t="n"/>
      <c r="O302" s="98" t="n"/>
      <c r="P302" s="98" t="n"/>
      <c r="Q302" s="98" t="n"/>
      <c r="R302" s="98" t="n">
        <v>239372.96</v>
      </c>
      <c r="S302" s="98" t="n">
        <v>23937.3</v>
      </c>
      <c r="T302" s="98" t="n">
        <v>45590.97</v>
      </c>
    </row>
    <row customHeight="true" ht="12.75" outlineLevel="0" r="303">
      <c r="A303" s="67" t="n">
        <f aca="false" ca="false" dt2D="false" dtr="false" t="normal">+A302+1</f>
        <v>290</v>
      </c>
      <c r="B303" s="67" t="n">
        <f aca="false" ca="false" dt2D="false" dtr="false" t="normal">+B302+1</f>
        <v>119</v>
      </c>
      <c r="C303" s="68" t="s">
        <v>69</v>
      </c>
      <c r="D303" s="67" t="s">
        <v>415</v>
      </c>
      <c r="E303" s="98" t="n">
        <v>7890290.91</v>
      </c>
      <c r="F303" s="98" t="n"/>
      <c r="G303" s="98" t="n"/>
      <c r="H303" s="98" t="n"/>
      <c r="I303" s="98" t="n"/>
      <c r="J303" s="98" t="n"/>
      <c r="K303" s="99" t="n"/>
      <c r="L303" s="99" t="n">
        <v>0</v>
      </c>
      <c r="M303" s="98" t="n"/>
      <c r="N303" s="98" t="n">
        <v>6949294.82</v>
      </c>
      <c r="O303" s="98" t="n"/>
      <c r="P303" s="98" t="n"/>
      <c r="Q303" s="98" t="n"/>
      <c r="R303" s="98" t="n">
        <v>710126.18</v>
      </c>
      <c r="S303" s="98" t="n">
        <v>78902.91</v>
      </c>
      <c r="T303" s="98" t="n">
        <v>151967</v>
      </c>
    </row>
    <row customHeight="true" ht="12.75" outlineLevel="0" r="304">
      <c r="A304" s="67" t="n">
        <f aca="false" ca="false" dt2D="false" dtr="false" t="normal">+A303+1</f>
        <v>291</v>
      </c>
      <c r="B304" s="67" t="n">
        <f aca="false" ca="false" dt2D="false" dtr="false" t="normal">+B303+1</f>
        <v>120</v>
      </c>
      <c r="C304" s="68" t="s">
        <v>69</v>
      </c>
      <c r="D304" s="67" t="s">
        <v>416</v>
      </c>
      <c r="E304" s="98" t="n">
        <v>3446285.13</v>
      </c>
      <c r="F304" s="98" t="n"/>
      <c r="G304" s="98" t="n"/>
      <c r="H304" s="98" t="n"/>
      <c r="I304" s="98" t="n"/>
      <c r="J304" s="98" t="n"/>
      <c r="K304" s="99" t="n"/>
      <c r="L304" s="99" t="n">
        <v>0</v>
      </c>
      <c r="M304" s="98" t="n"/>
      <c r="N304" s="98" t="n">
        <v>3035281.17</v>
      </c>
      <c r="O304" s="98" t="n"/>
      <c r="P304" s="98" t="n"/>
      <c r="Q304" s="98" t="n"/>
      <c r="R304" s="98" t="n">
        <v>310165.66</v>
      </c>
      <c r="S304" s="98" t="n">
        <v>34462.85</v>
      </c>
      <c r="T304" s="98" t="n">
        <v>66375.45</v>
      </c>
    </row>
    <row customHeight="true" ht="12.75" outlineLevel="0" r="305">
      <c r="A305" s="67" t="n">
        <f aca="false" ca="false" dt2D="false" dtr="false" t="normal">+A304+1</f>
        <v>292</v>
      </c>
      <c r="B305" s="67" t="n">
        <f aca="false" ca="false" dt2D="false" dtr="false" t="normal">+B304+1</f>
        <v>121</v>
      </c>
      <c r="C305" s="68" t="s">
        <v>69</v>
      </c>
      <c r="D305" s="67" t="s">
        <v>417</v>
      </c>
      <c r="E305" s="98" t="n">
        <v>4328034.58</v>
      </c>
      <c r="F305" s="98" t="n"/>
      <c r="G305" s="98" t="n"/>
      <c r="H305" s="98" t="n"/>
      <c r="I305" s="98" t="n"/>
      <c r="J305" s="98" t="n"/>
      <c r="K305" s="99" t="n"/>
      <c r="L305" s="99" t="n">
        <v>0</v>
      </c>
      <c r="M305" s="98" t="n"/>
      <c r="N305" s="98" t="n">
        <v>3811873.17</v>
      </c>
      <c r="O305" s="98" t="n"/>
      <c r="P305" s="98" t="n"/>
      <c r="Q305" s="98" t="n"/>
      <c r="R305" s="98" t="n">
        <v>389523.11</v>
      </c>
      <c r="S305" s="98" t="n">
        <v>43280.35</v>
      </c>
      <c r="T305" s="98" t="n">
        <v>83357.95</v>
      </c>
    </row>
    <row customHeight="true" ht="12.75" outlineLevel="0" r="306">
      <c r="A306" s="67" t="n">
        <f aca="false" ca="false" dt2D="false" dtr="false" t="normal">+A305+1</f>
        <v>293</v>
      </c>
      <c r="B306" s="67" t="n">
        <f aca="false" ca="false" dt2D="false" dtr="false" t="normal">+B305+1</f>
        <v>122</v>
      </c>
      <c r="C306" s="68" t="s">
        <v>69</v>
      </c>
      <c r="D306" s="67" t="s">
        <v>418</v>
      </c>
      <c r="E306" s="98" t="n">
        <v>2414614.4</v>
      </c>
      <c r="F306" s="98" t="n"/>
      <c r="G306" s="98" t="n"/>
      <c r="H306" s="98" t="n">
        <v>2103018.07</v>
      </c>
      <c r="I306" s="98" t="n"/>
      <c r="J306" s="98" t="n"/>
      <c r="K306" s="99" t="n"/>
      <c r="L306" s="99" t="n">
        <v>0</v>
      </c>
      <c r="M306" s="98" t="n"/>
      <c r="N306" s="98" t="n"/>
      <c r="O306" s="98" t="n"/>
      <c r="P306" s="98" t="n"/>
      <c r="Q306" s="98" t="n"/>
      <c r="R306" s="98" t="n">
        <v>241461.44</v>
      </c>
      <c r="S306" s="98" t="n">
        <v>24146.14</v>
      </c>
      <c r="T306" s="98" t="n">
        <v>45988.75</v>
      </c>
    </row>
    <row customHeight="true" ht="12.75" outlineLevel="0" r="307">
      <c r="A307" s="67" t="n">
        <f aca="false" ca="false" dt2D="false" dtr="false" t="normal">+A306+1</f>
        <v>294</v>
      </c>
      <c r="B307" s="67" t="n">
        <f aca="false" ca="false" dt2D="false" dtr="false" t="normal">+B306+1</f>
        <v>123</v>
      </c>
      <c r="C307" s="68" t="s">
        <v>69</v>
      </c>
      <c r="D307" s="67" t="s">
        <v>419</v>
      </c>
      <c r="E307" s="98" t="n">
        <v>201798076.93</v>
      </c>
      <c r="F307" s="98" t="n">
        <v>34248276.68</v>
      </c>
      <c r="G307" s="98" t="n">
        <v>13702532.25</v>
      </c>
      <c r="H307" s="98" t="n">
        <v>10120727.08</v>
      </c>
      <c r="I307" s="98" t="n">
        <v>6467596.09</v>
      </c>
      <c r="J307" s="98" t="n"/>
      <c r="K307" s="99" t="n"/>
      <c r="L307" s="99" t="n">
        <v>0</v>
      </c>
      <c r="M307" s="98" t="n"/>
      <c r="N307" s="98" t="n"/>
      <c r="O307" s="98" t="n">
        <v>23813210.72</v>
      </c>
      <c r="P307" s="98" t="n">
        <v>87931595.03</v>
      </c>
      <c r="Q307" s="98" t="n"/>
      <c r="R307" s="98" t="n">
        <v>19641185.62</v>
      </c>
      <c r="S307" s="98" t="n">
        <v>2017980.77</v>
      </c>
      <c r="T307" s="98" t="n">
        <v>3854972.69</v>
      </c>
    </row>
    <row customHeight="true" ht="12.75" outlineLevel="0" r="308">
      <c r="A308" s="67" t="n">
        <f aca="false" ca="false" dt2D="false" dtr="false" t="normal">+A307+1</f>
        <v>295</v>
      </c>
      <c r="B308" s="67" t="n">
        <f aca="false" ca="false" dt2D="false" dtr="false" t="normal">+B307+1</f>
        <v>124</v>
      </c>
      <c r="C308" s="68" t="s">
        <v>69</v>
      </c>
      <c r="D308" s="67" t="s">
        <v>420</v>
      </c>
      <c r="E308" s="98" t="n">
        <v>17643015.55</v>
      </c>
      <c r="F308" s="98" t="n">
        <v>8221387.42</v>
      </c>
      <c r="G308" s="98" t="n">
        <v>3289328.31</v>
      </c>
      <c r="H308" s="98" t="n">
        <v>2429506.72</v>
      </c>
      <c r="I308" s="98" t="n">
        <v>1552563.17</v>
      </c>
      <c r="J308" s="98" t="n"/>
      <c r="K308" s="99" t="n"/>
      <c r="L308" s="99" t="n">
        <v>0</v>
      </c>
      <c r="M308" s="98" t="n"/>
      <c r="N308" s="98" t="n"/>
      <c r="O308" s="98" t="n"/>
      <c r="P308" s="98" t="n"/>
      <c r="Q308" s="98" t="n"/>
      <c r="R308" s="98" t="n">
        <v>1635003.93</v>
      </c>
      <c r="S308" s="98" t="n">
        <v>176430.16</v>
      </c>
      <c r="T308" s="98" t="n">
        <v>338795.84</v>
      </c>
    </row>
    <row customHeight="true" ht="12.75" outlineLevel="0" r="309">
      <c r="A309" s="67" t="n">
        <f aca="false" ca="false" dt2D="false" dtr="false" t="normal">+A308+1</f>
        <v>296</v>
      </c>
      <c r="B309" s="67" t="n">
        <f aca="false" ca="false" dt2D="false" dtr="false" t="normal">+B308+1</f>
        <v>125</v>
      </c>
      <c r="C309" s="68" t="s">
        <v>69</v>
      </c>
      <c r="D309" s="67" t="s">
        <v>421</v>
      </c>
      <c r="E309" s="98" t="n">
        <v>13345266.9</v>
      </c>
      <c r="F309" s="98" t="n"/>
      <c r="G309" s="98" t="n">
        <v>3043056.25</v>
      </c>
      <c r="H309" s="98" t="n"/>
      <c r="I309" s="98" t="n"/>
      <c r="J309" s="98" t="n"/>
      <c r="K309" s="99" t="n"/>
      <c r="L309" s="99" t="n">
        <v>0</v>
      </c>
      <c r="M309" s="98" t="n"/>
      <c r="N309" s="98" t="n">
        <v>3328607.71</v>
      </c>
      <c r="O309" s="98" t="n">
        <v>5288434.16</v>
      </c>
      <c r="P309" s="98" t="n"/>
      <c r="Q309" s="98" t="n"/>
      <c r="R309" s="98" t="n">
        <v>1296733.38</v>
      </c>
      <c r="S309" s="98" t="n">
        <v>133452.67</v>
      </c>
      <c r="T309" s="98" t="n">
        <v>254982.73</v>
      </c>
    </row>
    <row customHeight="true" ht="12.75" outlineLevel="0" r="310">
      <c r="A310" s="67" t="n">
        <f aca="false" ca="false" dt2D="false" dtr="false" t="normal">+A309+1</f>
        <v>297</v>
      </c>
      <c r="B310" s="67" t="n">
        <f aca="false" ca="false" dt2D="false" dtr="false" t="normal">+B309+1</f>
        <v>126</v>
      </c>
      <c r="C310" s="68" t="s">
        <v>69</v>
      </c>
      <c r="D310" s="67" t="s">
        <v>422</v>
      </c>
      <c r="E310" s="98" t="n">
        <v>13693227.88</v>
      </c>
      <c r="F310" s="98" t="n">
        <v>6989461.66</v>
      </c>
      <c r="G310" s="98" t="n"/>
      <c r="H310" s="98" t="n">
        <v>2065459.66</v>
      </c>
      <c r="I310" s="98" t="n"/>
      <c r="J310" s="98" t="n"/>
      <c r="K310" s="99" t="n"/>
      <c r="L310" s="99" t="n">
        <v>0</v>
      </c>
      <c r="M310" s="98" t="n"/>
      <c r="N310" s="98" t="n">
        <v>3058852.06</v>
      </c>
      <c r="O310" s="98" t="n"/>
      <c r="P310" s="98" t="n"/>
      <c r="Q310" s="98" t="n"/>
      <c r="R310" s="98" t="n">
        <v>1177618.53</v>
      </c>
      <c r="S310" s="98" t="n">
        <v>136932.28</v>
      </c>
      <c r="T310" s="98" t="n">
        <v>264903.69</v>
      </c>
    </row>
    <row customHeight="true" ht="12.75" outlineLevel="0" r="311">
      <c r="A311" s="67" t="n">
        <f aca="false" ca="false" dt2D="false" dtr="false" t="normal">+A310+1</f>
        <v>298</v>
      </c>
      <c r="B311" s="67" t="n">
        <f aca="false" ca="false" dt2D="false" dtr="false" t="normal">+B310+1</f>
        <v>127</v>
      </c>
      <c r="C311" s="68" t="s">
        <v>69</v>
      </c>
      <c r="D311" s="67" t="s">
        <v>423</v>
      </c>
      <c r="E311" s="98" t="n">
        <v>8237213.36</v>
      </c>
      <c r="F311" s="98" t="n"/>
      <c r="G311" s="98" t="n"/>
      <c r="H311" s="98" t="n"/>
      <c r="I311" s="98" t="n"/>
      <c r="J311" s="98" t="n"/>
      <c r="K311" s="99" t="n"/>
      <c r="L311" s="99" t="n">
        <v>0</v>
      </c>
      <c r="M311" s="98" t="n"/>
      <c r="N311" s="98" t="n">
        <v>7254843.3</v>
      </c>
      <c r="O311" s="98" t="n"/>
      <c r="P311" s="98" t="n"/>
      <c r="Q311" s="98" t="n"/>
      <c r="R311" s="98" t="n">
        <v>741349.2</v>
      </c>
      <c r="S311" s="98" t="n">
        <v>82372.13</v>
      </c>
      <c r="T311" s="98" t="n">
        <v>158648.73</v>
      </c>
    </row>
    <row customHeight="true" ht="12.75" outlineLevel="0" r="312">
      <c r="A312" s="67" t="n">
        <f aca="false" ca="false" dt2D="false" dtr="false" t="normal">+A311+1</f>
        <v>299</v>
      </c>
      <c r="B312" s="67" t="n">
        <f aca="false" ca="false" dt2D="false" dtr="false" t="normal">+B311+1</f>
        <v>128</v>
      </c>
      <c r="C312" s="68" t="s">
        <v>69</v>
      </c>
      <c r="D312" s="67" t="s">
        <v>424</v>
      </c>
      <c r="E312" s="98" t="n">
        <v>24334860.05</v>
      </c>
      <c r="F312" s="98" t="n">
        <v>11310149.77</v>
      </c>
      <c r="G312" s="98" t="n"/>
      <c r="H312" s="98" t="n"/>
      <c r="I312" s="98" t="n">
        <v>3218347.84</v>
      </c>
      <c r="J312" s="98" t="n"/>
      <c r="K312" s="99" t="n"/>
      <c r="L312" s="99" t="n">
        <v>0</v>
      </c>
      <c r="M312" s="98" t="n"/>
      <c r="N312" s="98" t="n"/>
      <c r="O312" s="98" t="n">
        <v>6802352.86</v>
      </c>
      <c r="P312" s="98" t="n"/>
      <c r="Q312" s="98" t="n"/>
      <c r="R312" s="98" t="n">
        <v>2294198.48</v>
      </c>
      <c r="S312" s="98" t="n">
        <v>243348.6</v>
      </c>
      <c r="T312" s="98" t="n">
        <v>466462.5</v>
      </c>
    </row>
    <row customHeight="true" ht="12.75" outlineLevel="0" r="313">
      <c r="A313" s="67" t="n">
        <f aca="false" ca="false" dt2D="false" dtr="false" t="normal">+A312+1</f>
        <v>300</v>
      </c>
      <c r="B313" s="67" t="n">
        <f aca="false" ca="false" dt2D="false" dtr="false" t="normal">+B312+1</f>
        <v>129</v>
      </c>
      <c r="C313" s="68" t="s">
        <v>69</v>
      </c>
      <c r="D313" s="67" t="s">
        <v>425</v>
      </c>
      <c r="E313" s="98" t="n">
        <v>21910225.8</v>
      </c>
      <c r="F313" s="98" t="n">
        <v>12081850.84</v>
      </c>
      <c r="G313" s="98" t="n"/>
      <c r="H313" s="98" t="n"/>
      <c r="I313" s="98" t="n"/>
      <c r="J313" s="98" t="n"/>
      <c r="K313" s="99" t="n"/>
      <c r="L313" s="99" t="n">
        <v>0</v>
      </c>
      <c r="M313" s="98" t="n"/>
      <c r="N313" s="98" t="n"/>
      <c r="O313" s="98" t="n">
        <v>7266483.14</v>
      </c>
      <c r="P313" s="98" t="n"/>
      <c r="Q313" s="98" t="n"/>
      <c r="R313" s="98" t="n">
        <v>1919680.68</v>
      </c>
      <c r="S313" s="98" t="n">
        <v>219102.26</v>
      </c>
      <c r="T313" s="98" t="n">
        <v>423108.88</v>
      </c>
    </row>
    <row customHeight="true" ht="12.75" outlineLevel="0" r="314">
      <c r="A314" s="67" t="n">
        <f aca="false" ca="false" dt2D="false" dtr="false" t="normal">+A313+1</f>
        <v>301</v>
      </c>
      <c r="B314" s="67" t="n">
        <f aca="false" ca="false" dt2D="false" dtr="false" t="normal">+B313+1</f>
        <v>130</v>
      </c>
      <c r="C314" s="68" t="s">
        <v>69</v>
      </c>
      <c r="D314" s="67" t="s">
        <v>426</v>
      </c>
      <c r="E314" s="98" t="n">
        <v>12112974.34</v>
      </c>
      <c r="F314" s="98" t="n"/>
      <c r="G314" s="98" t="n"/>
      <c r="H314" s="98" t="n"/>
      <c r="I314" s="98" t="n"/>
      <c r="J314" s="98" t="n"/>
      <c r="K314" s="99" t="n"/>
      <c r="L314" s="99" t="n">
        <v>0</v>
      </c>
      <c r="M314" s="98" t="n"/>
      <c r="N314" s="98" t="n">
        <v>10668381.02</v>
      </c>
      <c r="O314" s="98" t="n"/>
      <c r="P314" s="98" t="n"/>
      <c r="Q314" s="98" t="n"/>
      <c r="R314" s="98" t="n">
        <v>1090167.69</v>
      </c>
      <c r="S314" s="98" t="n">
        <v>121129.74</v>
      </c>
      <c r="T314" s="98" t="n">
        <v>233295.89</v>
      </c>
    </row>
    <row customHeight="true" ht="12.75" outlineLevel="0" r="315">
      <c r="A315" s="67" t="n">
        <f aca="false" ca="false" dt2D="false" dtr="false" t="normal">+A314+1</f>
        <v>302</v>
      </c>
      <c r="B315" s="67" t="n">
        <f aca="false" ca="false" dt2D="false" dtr="false" t="normal">+B314+1</f>
        <v>131</v>
      </c>
      <c r="C315" s="68" t="s">
        <v>69</v>
      </c>
      <c r="D315" s="67" t="s">
        <v>427</v>
      </c>
      <c r="E315" s="98" t="n">
        <v>8704638.26</v>
      </c>
      <c r="F315" s="98" t="n"/>
      <c r="G315" s="98" t="n"/>
      <c r="H315" s="98" t="n"/>
      <c r="I315" s="98" t="n"/>
      <c r="J315" s="98" t="n"/>
      <c r="K315" s="99" t="n"/>
      <c r="L315" s="99" t="n">
        <v>0</v>
      </c>
      <c r="M315" s="98" t="n"/>
      <c r="N315" s="98" t="n">
        <v>7666523.11</v>
      </c>
      <c r="O315" s="98" t="n"/>
      <c r="P315" s="98" t="n"/>
      <c r="Q315" s="98" t="n"/>
      <c r="R315" s="98" t="n">
        <v>783417.44</v>
      </c>
      <c r="S315" s="98" t="n">
        <v>87046.38</v>
      </c>
      <c r="T315" s="98" t="n">
        <v>167651.33</v>
      </c>
    </row>
    <row customHeight="true" ht="12.75" outlineLevel="0" r="316">
      <c r="A316" s="67" t="n">
        <f aca="false" ca="false" dt2D="false" dtr="false" t="normal">+A315+1</f>
        <v>303</v>
      </c>
      <c r="B316" s="67" t="n">
        <f aca="false" ca="false" dt2D="false" dtr="false" t="normal">+B315+1</f>
        <v>132</v>
      </c>
      <c r="C316" s="68" t="s">
        <v>69</v>
      </c>
      <c r="D316" s="67" t="s">
        <v>428</v>
      </c>
      <c r="E316" s="98" t="n">
        <v>10908506.09</v>
      </c>
      <c r="F316" s="98" t="n"/>
      <c r="G316" s="98" t="n"/>
      <c r="H316" s="98" t="n">
        <v>2366769.03</v>
      </c>
      <c r="I316" s="98" t="n">
        <v>1512470.99</v>
      </c>
      <c r="J316" s="98" t="n"/>
      <c r="K316" s="99" t="n"/>
      <c r="L316" s="99" t="n">
        <v>0</v>
      </c>
      <c r="M316" s="98" t="n"/>
      <c r="N316" s="98" t="n"/>
      <c r="O316" s="98" t="n">
        <v>5568806.38</v>
      </c>
      <c r="P316" s="98" t="n"/>
      <c r="Q316" s="98" t="n"/>
      <c r="R316" s="98" t="n">
        <v>1144764.99</v>
      </c>
      <c r="S316" s="98" t="n">
        <v>109085.06</v>
      </c>
      <c r="T316" s="98" t="n">
        <v>206609.64</v>
      </c>
    </row>
    <row customHeight="true" ht="12.75" outlineLevel="0" r="317">
      <c r="A317" s="67" t="n">
        <f aca="false" ca="false" dt2D="false" dtr="false" t="normal">+A316+1</f>
        <v>304</v>
      </c>
      <c r="B317" s="67" t="n">
        <f aca="false" ca="false" dt2D="false" dtr="false" t="normal">+B316+1</f>
        <v>133</v>
      </c>
      <c r="C317" s="68" t="s">
        <v>69</v>
      </c>
      <c r="D317" s="67" t="s">
        <v>429</v>
      </c>
      <c r="E317" s="98" t="n">
        <v>6259007.52</v>
      </c>
      <c r="F317" s="98" t="n"/>
      <c r="G317" s="98" t="n"/>
      <c r="H317" s="98" t="n"/>
      <c r="I317" s="98" t="n"/>
      <c r="J317" s="98" t="n"/>
      <c r="K317" s="99" t="n"/>
      <c r="L317" s="99" t="n">
        <v>0</v>
      </c>
      <c r="M317" s="98" t="n"/>
      <c r="N317" s="98" t="n"/>
      <c r="O317" s="98" t="n">
        <v>5451307.63</v>
      </c>
      <c r="P317" s="98" t="n"/>
      <c r="Q317" s="98" t="n"/>
      <c r="R317" s="98" t="n">
        <v>625900.75</v>
      </c>
      <c r="S317" s="98" t="n">
        <v>62590.08</v>
      </c>
      <c r="T317" s="98" t="n">
        <v>119209.06</v>
      </c>
    </row>
    <row customHeight="true" ht="12.75" outlineLevel="0" r="318">
      <c r="A318" s="67" t="n">
        <f aca="false" ca="false" dt2D="false" dtr="false" t="normal">+A317+1</f>
        <v>305</v>
      </c>
      <c r="B318" s="67" t="n">
        <f aca="false" ca="false" dt2D="false" dtr="false" t="normal">+B317+1</f>
        <v>134</v>
      </c>
      <c r="C318" s="68" t="s">
        <v>69</v>
      </c>
      <c r="D318" s="67" t="s">
        <v>430</v>
      </c>
      <c r="E318" s="98" t="n">
        <v>2713480.1</v>
      </c>
      <c r="F318" s="98" t="n"/>
      <c r="G318" s="98" t="n"/>
      <c r="H318" s="98" t="n">
        <v>2363316.35</v>
      </c>
      <c r="I318" s="98" t="n"/>
      <c r="J318" s="98" t="n"/>
      <c r="K318" s="99" t="n"/>
      <c r="L318" s="99" t="n">
        <v>0</v>
      </c>
      <c r="M318" s="98" t="n"/>
      <c r="N318" s="98" t="n"/>
      <c r="O318" s="98" t="n"/>
      <c r="P318" s="98" t="n"/>
      <c r="Q318" s="98" t="n"/>
      <c r="R318" s="98" t="n">
        <v>271348.01</v>
      </c>
      <c r="S318" s="98" t="n">
        <v>27134.8</v>
      </c>
      <c r="T318" s="98" t="n">
        <v>51680.94</v>
      </c>
    </row>
    <row customHeight="true" ht="12.75" outlineLevel="0" r="319">
      <c r="A319" s="67" t="n">
        <f aca="false" ca="false" dt2D="false" dtr="false" t="normal">+A318+1</f>
        <v>306</v>
      </c>
      <c r="B319" s="67" t="n">
        <f aca="false" ca="false" dt2D="false" dtr="false" t="normal">+B318+1</f>
        <v>135</v>
      </c>
      <c r="C319" s="68" t="s">
        <v>69</v>
      </c>
      <c r="D319" s="67" t="s">
        <v>431</v>
      </c>
      <c r="E319" s="98" t="n">
        <v>9013130.38</v>
      </c>
      <c r="F319" s="98" t="n"/>
      <c r="G319" s="98" t="n"/>
      <c r="H319" s="98" t="n">
        <v>2341252.89</v>
      </c>
      <c r="I319" s="98" t="n"/>
      <c r="J319" s="98" t="n"/>
      <c r="K319" s="99" t="n"/>
      <c r="L319" s="99" t="n">
        <v>0</v>
      </c>
      <c r="M319" s="98" t="n"/>
      <c r="N319" s="98" t="n"/>
      <c r="O319" s="98" t="n">
        <v>5508769.07</v>
      </c>
      <c r="P319" s="98" t="n"/>
      <c r="Q319" s="98" t="n"/>
      <c r="R319" s="98" t="n">
        <v>901313.04</v>
      </c>
      <c r="S319" s="98" t="n">
        <v>90131.3</v>
      </c>
      <c r="T319" s="98" t="n">
        <v>171664.08</v>
      </c>
    </row>
    <row customHeight="true" ht="12.75" outlineLevel="0" r="320">
      <c r="A320" s="67" t="n">
        <f aca="false" ca="false" dt2D="false" dtr="false" t="normal">+A319+1</f>
        <v>307</v>
      </c>
      <c r="B320" s="67" t="n">
        <f aca="false" ca="false" dt2D="false" dtr="false" t="normal">+B319+1</f>
        <v>136</v>
      </c>
      <c r="C320" s="68" t="s">
        <v>69</v>
      </c>
      <c r="D320" s="67" t="s">
        <v>432</v>
      </c>
      <c r="E320" s="98" t="n">
        <v>10597496.13</v>
      </c>
      <c r="F320" s="98" t="n"/>
      <c r="G320" s="98" t="n"/>
      <c r="H320" s="98" t="n">
        <v>3031812.49</v>
      </c>
      <c r="I320" s="98" t="n"/>
      <c r="J320" s="98" t="n"/>
      <c r="K320" s="99" t="n"/>
      <c r="L320" s="99" t="n">
        <v>0</v>
      </c>
      <c r="M320" s="98" t="n"/>
      <c r="N320" s="98" t="n"/>
      <c r="O320" s="98" t="n">
        <v>6198119.16</v>
      </c>
      <c r="P320" s="98" t="n"/>
      <c r="Q320" s="98" t="n"/>
      <c r="R320" s="98" t="n">
        <v>1059749.61</v>
      </c>
      <c r="S320" s="98" t="n">
        <v>105974.96</v>
      </c>
      <c r="T320" s="98" t="n">
        <v>201839.91</v>
      </c>
    </row>
    <row customHeight="true" ht="12.75" outlineLevel="0" r="321">
      <c r="A321" s="67" t="n">
        <f aca="false" ca="false" dt2D="false" dtr="false" t="normal">+A320+1</f>
        <v>308</v>
      </c>
      <c r="B321" s="67" t="n">
        <f aca="false" ca="false" dt2D="false" dtr="false" t="normal">+B320+1</f>
        <v>137</v>
      </c>
      <c r="C321" s="68" t="s">
        <v>69</v>
      </c>
      <c r="D321" s="67" t="s">
        <v>433</v>
      </c>
      <c r="E321" s="98" t="n">
        <v>12463700.26</v>
      </c>
      <c r="F321" s="98" t="n"/>
      <c r="G321" s="98" t="n"/>
      <c r="H321" s="98" t="n">
        <v>3565710.39</v>
      </c>
      <c r="I321" s="98" t="n"/>
      <c r="J321" s="98" t="n"/>
      <c r="K321" s="99" t="n"/>
      <c r="L321" s="99" t="n">
        <v>0</v>
      </c>
      <c r="M321" s="98" t="n"/>
      <c r="N321" s="98" t="n"/>
      <c r="O321" s="98" t="n">
        <v>7289599.2</v>
      </c>
      <c r="P321" s="98" t="n"/>
      <c r="Q321" s="98" t="n"/>
      <c r="R321" s="98" t="n">
        <v>1246370.03</v>
      </c>
      <c r="S321" s="98" t="n">
        <v>124637</v>
      </c>
      <c r="T321" s="98" t="n">
        <v>237383.64</v>
      </c>
    </row>
    <row customHeight="true" ht="12.75" outlineLevel="0" r="322">
      <c r="A322" s="67" t="n">
        <f aca="false" ca="false" dt2D="false" dtr="false" t="normal">+A321+1</f>
        <v>309</v>
      </c>
      <c r="B322" s="67" t="n">
        <f aca="false" ca="false" dt2D="false" dtr="false" t="normal">+B321+1</f>
        <v>138</v>
      </c>
      <c r="C322" s="68" t="s">
        <v>69</v>
      </c>
      <c r="D322" s="67" t="s">
        <v>434</v>
      </c>
      <c r="E322" s="98" t="n">
        <v>11593940.55</v>
      </c>
      <c r="F322" s="98" t="n"/>
      <c r="G322" s="98" t="n"/>
      <c r="H322" s="98" t="n"/>
      <c r="I322" s="98" t="n">
        <v>1440789.38</v>
      </c>
      <c r="J322" s="98" t="n"/>
      <c r="K322" s="99" t="n"/>
      <c r="L322" s="99" t="n">
        <v>0</v>
      </c>
      <c r="M322" s="98" t="n"/>
      <c r="N322" s="98" t="n">
        <v>3338958.94</v>
      </c>
      <c r="O322" s="98" t="n">
        <v>5304880.02</v>
      </c>
      <c r="P322" s="98" t="n"/>
      <c r="Q322" s="98" t="n"/>
      <c r="R322" s="98" t="n">
        <v>1172842.4</v>
      </c>
      <c r="S322" s="98" t="n">
        <v>115939.41</v>
      </c>
      <c r="T322" s="98" t="n">
        <v>220530.4</v>
      </c>
    </row>
    <row customHeight="true" ht="12.75" outlineLevel="0" r="323">
      <c r="A323" s="67" t="n">
        <f aca="false" ca="false" dt2D="false" dtr="false" t="normal">+A322+1</f>
        <v>310</v>
      </c>
      <c r="B323" s="67" t="n">
        <f aca="false" ca="false" dt2D="false" dtr="false" t="normal">+B322+1</f>
        <v>139</v>
      </c>
      <c r="C323" s="68" t="s">
        <v>69</v>
      </c>
      <c r="D323" s="67" t="s">
        <v>435</v>
      </c>
      <c r="E323" s="98" t="n">
        <v>11296253.34</v>
      </c>
      <c r="F323" s="98" t="n"/>
      <c r="G323" s="98" t="n">
        <v>3049441.08</v>
      </c>
      <c r="H323" s="98" t="n"/>
      <c r="I323" s="98" t="n">
        <v>1439336.38</v>
      </c>
      <c r="J323" s="98" t="n"/>
      <c r="K323" s="99" t="n"/>
      <c r="L323" s="99" t="n">
        <v>0</v>
      </c>
      <c r="M323" s="98" t="n"/>
      <c r="N323" s="98" t="n"/>
      <c r="O323" s="98" t="n">
        <v>5299530.17</v>
      </c>
      <c r="P323" s="98" t="n"/>
      <c r="Q323" s="98" t="n"/>
      <c r="R323" s="98" t="n">
        <v>1180932.72</v>
      </c>
      <c r="S323" s="98" t="n">
        <v>112962.53</v>
      </c>
      <c r="T323" s="98" t="n">
        <v>214050.46</v>
      </c>
    </row>
    <row customHeight="true" ht="12.75" outlineLevel="0" r="324">
      <c r="A324" s="67" t="n">
        <f aca="false" ca="false" dt2D="false" dtr="false" t="normal">+A323+1</f>
        <v>311</v>
      </c>
      <c r="B324" s="67" t="n">
        <f aca="false" ca="false" dt2D="false" dtr="false" t="normal">+B323+1</f>
        <v>140</v>
      </c>
      <c r="C324" s="68" t="s">
        <v>69</v>
      </c>
      <c r="D324" s="67" t="s">
        <v>436</v>
      </c>
      <c r="E324" s="98" t="n">
        <v>8677269.54</v>
      </c>
      <c r="F324" s="98" t="n"/>
      <c r="G324" s="98" t="n"/>
      <c r="H324" s="98" t="n">
        <v>2254009.59</v>
      </c>
      <c r="I324" s="98" t="n"/>
      <c r="J324" s="98" t="n"/>
      <c r="K324" s="99" t="n"/>
      <c r="L324" s="99" t="n">
        <v>0</v>
      </c>
      <c r="M324" s="98" t="n"/>
      <c r="N324" s="98" t="n"/>
      <c r="O324" s="98" t="n">
        <v>5303493.02</v>
      </c>
      <c r="P324" s="98" t="n"/>
      <c r="Q324" s="98" t="n"/>
      <c r="R324" s="98" t="n">
        <v>867726.95</v>
      </c>
      <c r="S324" s="98" t="n">
        <v>86772.7</v>
      </c>
      <c r="T324" s="98" t="n">
        <v>165267.28</v>
      </c>
    </row>
    <row customHeight="true" ht="12.75" outlineLevel="0" r="325">
      <c r="A325" s="67" t="n">
        <f aca="false" ca="false" dt2D="false" dtr="false" t="normal">+A324+1</f>
        <v>312</v>
      </c>
      <c r="B325" s="67" t="n">
        <f aca="false" ca="false" dt2D="false" dtr="false" t="normal">+B324+1</f>
        <v>141</v>
      </c>
      <c r="C325" s="68" t="s">
        <v>69</v>
      </c>
      <c r="D325" s="67" t="s">
        <v>437</v>
      </c>
      <c r="E325" s="98" t="n">
        <v>8810253.81</v>
      </c>
      <c r="F325" s="98" t="n"/>
      <c r="G325" s="98" t="n"/>
      <c r="H325" s="98" t="n"/>
      <c r="I325" s="98" t="n"/>
      <c r="J325" s="98" t="n"/>
      <c r="K325" s="99" t="n"/>
      <c r="L325" s="99" t="n">
        <v>0</v>
      </c>
      <c r="M325" s="98" t="n"/>
      <c r="N325" s="98" t="n"/>
      <c r="O325" s="98" t="n">
        <v>7673325.8</v>
      </c>
      <c r="P325" s="98" t="n"/>
      <c r="Q325" s="98" t="n"/>
      <c r="R325" s="98" t="n">
        <v>881025.38</v>
      </c>
      <c r="S325" s="98" t="n">
        <v>88102.54</v>
      </c>
      <c r="T325" s="98" t="n">
        <v>167800.09</v>
      </c>
    </row>
    <row customHeight="true" ht="12.75" outlineLevel="0" r="326">
      <c r="A326" s="67" t="n">
        <f aca="false" ca="false" dt2D="false" dtr="false" t="normal">+A325+1</f>
        <v>313</v>
      </c>
      <c r="B326" s="67" t="n">
        <f aca="false" ca="false" dt2D="false" dtr="false" t="normal">+B325+1</f>
        <v>142</v>
      </c>
      <c r="C326" s="68" t="s">
        <v>69</v>
      </c>
      <c r="D326" s="67" t="s">
        <v>438</v>
      </c>
      <c r="E326" s="98" t="n">
        <v>99520559.8</v>
      </c>
      <c r="F326" s="98" t="n">
        <v>14405643.62</v>
      </c>
      <c r="G326" s="98" t="n">
        <v>6939666.77</v>
      </c>
      <c r="H326" s="98" t="n"/>
      <c r="I326" s="98" t="n">
        <v>4099182.85</v>
      </c>
      <c r="J326" s="98" t="n"/>
      <c r="K326" s="99" t="n"/>
      <c r="L326" s="99" t="n">
        <v>0</v>
      </c>
      <c r="M326" s="98" t="n"/>
      <c r="N326" s="98" t="n">
        <v>20811176.24</v>
      </c>
      <c r="O326" s="98" t="n">
        <v>8664100.22</v>
      </c>
      <c r="P326" s="98" t="n">
        <v>21274970.03</v>
      </c>
      <c r="Q326" s="98" t="n">
        <v>10887938</v>
      </c>
      <c r="R326" s="98" t="n">
        <v>9538354.68</v>
      </c>
      <c r="S326" s="98" t="n">
        <v>995205.6</v>
      </c>
      <c r="T326" s="98" t="n">
        <v>1904321.79</v>
      </c>
    </row>
    <row customHeight="true" ht="12.75" outlineLevel="0" r="327">
      <c r="A327" s="67" t="n">
        <f aca="false" ca="false" dt2D="false" dtr="false" t="normal">+A326+1</f>
        <v>314</v>
      </c>
      <c r="B327" s="67" t="n">
        <f aca="false" ca="false" dt2D="false" dtr="false" t="normal">+B326+1</f>
        <v>143</v>
      </c>
      <c r="C327" s="68" t="s">
        <v>69</v>
      </c>
      <c r="D327" s="67" t="s">
        <v>439</v>
      </c>
      <c r="E327" s="98" t="n">
        <v>10112613.07</v>
      </c>
      <c r="F327" s="98" t="n"/>
      <c r="G327" s="98" t="n"/>
      <c r="H327" s="98" t="n"/>
      <c r="I327" s="98" t="n"/>
      <c r="J327" s="98" t="n"/>
      <c r="K327" s="99" t="n"/>
      <c r="L327" s="99" t="n">
        <v>0</v>
      </c>
      <c r="M327" s="98" t="n"/>
      <c r="N327" s="98" t="n"/>
      <c r="O327" s="98" t="n">
        <v>8807620.8</v>
      </c>
      <c r="P327" s="98" t="n"/>
      <c r="Q327" s="98" t="n"/>
      <c r="R327" s="98" t="n">
        <v>1011261.31</v>
      </c>
      <c r="S327" s="98" t="n">
        <v>101126.13</v>
      </c>
      <c r="T327" s="98" t="n">
        <v>192604.83</v>
      </c>
    </row>
    <row customHeight="true" ht="12.75" outlineLevel="0" r="328">
      <c r="A328" s="67" t="n">
        <f aca="false" ca="false" dt2D="false" dtr="false" t="normal">+A327+1</f>
        <v>315</v>
      </c>
      <c r="B328" s="67" t="n">
        <f aca="false" ca="false" dt2D="false" dtr="false" t="normal">+B327+1</f>
        <v>144</v>
      </c>
      <c r="C328" s="68" t="s">
        <v>69</v>
      </c>
      <c r="D328" s="67" t="s">
        <v>440</v>
      </c>
      <c r="E328" s="98" t="n">
        <v>12699105.82</v>
      </c>
      <c r="F328" s="98" t="n"/>
      <c r="G328" s="98" t="n"/>
      <c r="H328" s="98" t="n"/>
      <c r="I328" s="98" t="n"/>
      <c r="J328" s="98" t="n"/>
      <c r="K328" s="99" t="n"/>
      <c r="L328" s="99" t="n">
        <v>0</v>
      </c>
      <c r="M328" s="98" t="n"/>
      <c r="N328" s="98" t="n"/>
      <c r="O328" s="98" t="n">
        <v>11060337.01</v>
      </c>
      <c r="P328" s="98" t="n"/>
      <c r="Q328" s="98" t="n"/>
      <c r="R328" s="98" t="n">
        <v>1269910.58</v>
      </c>
      <c r="S328" s="98" t="n">
        <v>126991.06</v>
      </c>
      <c r="T328" s="98" t="n">
        <v>241867.17</v>
      </c>
    </row>
    <row customHeight="true" ht="12.75" outlineLevel="0" r="329">
      <c r="A329" s="67" t="n">
        <f aca="false" ca="false" dt2D="false" dtr="false" t="normal">+A328+1</f>
        <v>316</v>
      </c>
      <c r="B329" s="67" t="n">
        <f aca="false" ca="false" dt2D="false" dtr="false" t="normal">+B328+1</f>
        <v>145</v>
      </c>
      <c r="C329" s="68" t="s">
        <v>69</v>
      </c>
      <c r="D329" s="67" t="s">
        <v>441</v>
      </c>
      <c r="E329" s="98" t="n">
        <v>13615496.34</v>
      </c>
      <c r="F329" s="98" t="n">
        <v>4336668.2</v>
      </c>
      <c r="G329" s="98" t="n">
        <v>2259399.27</v>
      </c>
      <c r="H329" s="98" t="n">
        <v>934911.71</v>
      </c>
      <c r="I329" s="98" t="n">
        <v>485818.11</v>
      </c>
      <c r="J329" s="98" t="n"/>
      <c r="K329" s="99" t="n"/>
      <c r="L329" s="99" t="n">
        <v>0</v>
      </c>
      <c r="M329" s="98" t="n"/>
      <c r="N329" s="98" t="n"/>
      <c r="O329" s="98" t="n">
        <v>3920037.96</v>
      </c>
      <c r="P329" s="98" t="n"/>
      <c r="Q329" s="98" t="n"/>
      <c r="R329" s="98" t="n">
        <v>1281471.72</v>
      </c>
      <c r="S329" s="98" t="n">
        <v>136154.96</v>
      </c>
      <c r="T329" s="98" t="n">
        <v>261034.41</v>
      </c>
    </row>
    <row customHeight="true" ht="12.75" outlineLevel="0" r="330">
      <c r="A330" s="67" t="n">
        <f aca="false" ca="false" dt2D="false" dtr="false" t="normal">+A329+1</f>
        <v>317</v>
      </c>
      <c r="B330" s="67" t="n">
        <f aca="false" ca="false" dt2D="false" dtr="false" t="normal">+B329+1</f>
        <v>146</v>
      </c>
      <c r="C330" s="68" t="s">
        <v>69</v>
      </c>
      <c r="D330" s="67" t="s">
        <v>442</v>
      </c>
      <c r="E330" s="98" t="n">
        <v>36410408.53</v>
      </c>
      <c r="F330" s="98" t="n">
        <v>11597069.75</v>
      </c>
      <c r="G330" s="98" t="n">
        <v>6042060.34</v>
      </c>
      <c r="H330" s="98" t="n">
        <v>2500130.46</v>
      </c>
      <c r="I330" s="98" t="n">
        <v>1299169.36</v>
      </c>
      <c r="J330" s="98" t="n"/>
      <c r="K330" s="99" t="n"/>
      <c r="L330" s="99" t="n">
        <v>0</v>
      </c>
      <c r="M330" s="98" t="n"/>
      <c r="N330" s="98" t="n"/>
      <c r="O330" s="98" t="n">
        <v>10482921.83</v>
      </c>
      <c r="P330" s="98" t="n"/>
      <c r="Q330" s="98" t="n"/>
      <c r="R330" s="98" t="n">
        <v>3426897.39</v>
      </c>
      <c r="S330" s="98" t="n">
        <v>364104.09</v>
      </c>
      <c r="T330" s="98" t="n">
        <v>698055.31</v>
      </c>
    </row>
    <row customHeight="true" ht="12.75" outlineLevel="0" r="331">
      <c r="A331" s="67" t="n">
        <f aca="false" ca="false" dt2D="false" dtr="false" t="normal">+A330+1</f>
        <v>318</v>
      </c>
      <c r="B331" s="67" t="n">
        <f aca="false" ca="false" dt2D="false" dtr="false" t="normal">+B330+1</f>
        <v>147</v>
      </c>
      <c r="C331" s="68" t="s">
        <v>69</v>
      </c>
      <c r="D331" s="67" t="s">
        <v>443</v>
      </c>
      <c r="E331" s="98" t="n">
        <v>24249210.63</v>
      </c>
      <c r="F331" s="98" t="n">
        <v>8235920.89</v>
      </c>
      <c r="G331" s="98" t="n">
        <v>3295143.07</v>
      </c>
      <c r="H331" s="98" t="n">
        <v>2433801.51</v>
      </c>
      <c r="I331" s="98" t="n">
        <v>1555307.73</v>
      </c>
      <c r="J331" s="98" t="n"/>
      <c r="K331" s="99" t="n"/>
      <c r="L331" s="99" t="n">
        <v>0</v>
      </c>
      <c r="M331" s="98" t="n"/>
      <c r="N331" s="98" t="n"/>
      <c r="O331" s="98" t="n">
        <v>5726528.12</v>
      </c>
      <c r="P331" s="98" t="n"/>
      <c r="Q331" s="98" t="n"/>
      <c r="R331" s="98" t="n">
        <v>2295394.87</v>
      </c>
      <c r="S331" s="98" t="n">
        <v>242492.11</v>
      </c>
      <c r="T331" s="98" t="n">
        <v>464622.33</v>
      </c>
    </row>
    <row customHeight="true" ht="12.75" outlineLevel="0" r="332">
      <c r="A332" s="67" t="n">
        <f aca="false" ca="false" dt2D="false" dtr="false" t="normal">+A331+1</f>
        <v>319</v>
      </c>
      <c r="B332" s="67" t="n">
        <f aca="false" ca="false" dt2D="false" dtr="false" t="normal">+B331+1</f>
        <v>148</v>
      </c>
      <c r="C332" s="68" t="s">
        <v>69</v>
      </c>
      <c r="D332" s="67" t="s">
        <v>444</v>
      </c>
      <c r="E332" s="98" t="n">
        <v>17166012</v>
      </c>
      <c r="F332" s="98" t="n">
        <v>7999110.74</v>
      </c>
      <c r="G332" s="98" t="n">
        <v>3200396.73</v>
      </c>
      <c r="H332" s="98" t="n">
        <v>2363821.61</v>
      </c>
      <c r="I332" s="98" t="n">
        <v>1510587.46</v>
      </c>
      <c r="J332" s="98" t="n"/>
      <c r="K332" s="99" t="n"/>
      <c r="L332" s="99" t="n">
        <v>0</v>
      </c>
      <c r="M332" s="98" t="n"/>
      <c r="N332" s="98" t="n"/>
      <c r="O332" s="98" t="n"/>
      <c r="P332" s="98" t="n"/>
      <c r="Q332" s="98" t="n"/>
      <c r="R332" s="98" t="n">
        <v>1590799.32</v>
      </c>
      <c r="S332" s="98" t="n">
        <v>171660.12</v>
      </c>
      <c r="T332" s="98" t="n">
        <v>329636.02</v>
      </c>
    </row>
    <row customHeight="true" ht="12.75" outlineLevel="0" r="333">
      <c r="A333" s="67" t="n">
        <f aca="false" ca="false" dt2D="false" dtr="false" t="normal">+A332+1</f>
        <v>320</v>
      </c>
      <c r="B333" s="67" t="n">
        <f aca="false" ca="false" dt2D="false" dtr="false" t="normal">+B332+1</f>
        <v>149</v>
      </c>
      <c r="C333" s="68" t="s">
        <v>69</v>
      </c>
      <c r="D333" s="67" t="s">
        <v>445</v>
      </c>
      <c r="E333" s="98" t="n">
        <v>13240785.7</v>
      </c>
      <c r="F333" s="98" t="n"/>
      <c r="G333" s="98" t="n"/>
      <c r="H333" s="98" t="n"/>
      <c r="I333" s="98" t="n"/>
      <c r="J333" s="98" t="n"/>
      <c r="K333" s="99" t="n"/>
      <c r="L333" s="99" t="n">
        <v>0</v>
      </c>
      <c r="M333" s="98" t="n"/>
      <c r="N333" s="98" t="n"/>
      <c r="O333" s="98" t="n">
        <v>11532115.27</v>
      </c>
      <c r="P333" s="98" t="n"/>
      <c r="Q333" s="98" t="n"/>
      <c r="R333" s="98" t="n">
        <v>1324078.57</v>
      </c>
      <c r="S333" s="98" t="n">
        <v>132407.86</v>
      </c>
      <c r="T333" s="98" t="n">
        <v>252184</v>
      </c>
    </row>
    <row customHeight="true" ht="12.75" outlineLevel="0" r="334">
      <c r="A334" s="67" t="n">
        <f aca="false" ca="false" dt2D="false" dtr="false" t="normal">+A333+1</f>
        <v>321</v>
      </c>
      <c r="B334" s="67" t="n">
        <f aca="false" ca="false" dt2D="false" dtr="false" t="normal">+B333+1</f>
        <v>150</v>
      </c>
      <c r="C334" s="68" t="s">
        <v>69</v>
      </c>
      <c r="D334" s="67" t="s">
        <v>446</v>
      </c>
      <c r="E334" s="98" t="n">
        <v>10664898.31</v>
      </c>
      <c r="F334" s="98" t="n"/>
      <c r="G334" s="98" t="n"/>
      <c r="H334" s="98" t="n"/>
      <c r="I334" s="98" t="n"/>
      <c r="J334" s="98" t="n"/>
      <c r="K334" s="99" t="n"/>
      <c r="L334" s="99" t="n">
        <v>0</v>
      </c>
      <c r="M334" s="98" t="n"/>
      <c r="N334" s="98" t="n"/>
      <c r="O334" s="98" t="n">
        <v>9288635.85</v>
      </c>
      <c r="P334" s="98" t="n"/>
      <c r="Q334" s="98" t="n"/>
      <c r="R334" s="98" t="n">
        <v>1066489.83</v>
      </c>
      <c r="S334" s="98" t="n">
        <v>106648.98</v>
      </c>
      <c r="T334" s="98" t="n">
        <v>203123.65</v>
      </c>
    </row>
    <row customHeight="true" ht="12.75" outlineLevel="0" r="335">
      <c r="A335" s="67" t="n">
        <f aca="false" ca="false" dt2D="false" dtr="false" t="normal">+A334+1</f>
        <v>322</v>
      </c>
      <c r="B335" s="67" t="n">
        <f aca="false" ca="false" dt2D="false" dtr="false" t="normal">+B334+1</f>
        <v>151</v>
      </c>
      <c r="C335" s="68" t="s">
        <v>69</v>
      </c>
      <c r="D335" s="67" t="s">
        <v>447</v>
      </c>
      <c r="E335" s="98" t="n">
        <v>26741144.92</v>
      </c>
      <c r="F335" s="98" t="n">
        <v>4703318.71</v>
      </c>
      <c r="G335" s="98" t="n">
        <v>2450423.77</v>
      </c>
      <c r="H335" s="98" t="n">
        <v>1013955.3</v>
      </c>
      <c r="I335" s="98" t="n">
        <v>526892.37</v>
      </c>
      <c r="J335" s="98" t="n"/>
      <c r="K335" s="99" t="n"/>
      <c r="L335" s="99" t="n">
        <v>0</v>
      </c>
      <c r="M335" s="98" t="n"/>
      <c r="N335" s="98" t="n">
        <v>10546425.36</v>
      </c>
      <c r="O335" s="98" t="n">
        <v>4251463.8</v>
      </c>
      <c r="P335" s="98" t="n"/>
      <c r="Q335" s="98" t="n"/>
      <c r="R335" s="98" t="n">
        <v>2467521.22</v>
      </c>
      <c r="S335" s="98" t="n">
        <v>267411.45</v>
      </c>
      <c r="T335" s="98" t="n">
        <v>513732.94</v>
      </c>
    </row>
    <row customHeight="true" ht="12.75" outlineLevel="0" r="336">
      <c r="A336" s="67" t="n">
        <f aca="false" ca="false" dt2D="false" dtr="false" t="normal">+A335+1</f>
        <v>323</v>
      </c>
      <c r="B336" s="67" t="n">
        <f aca="false" ca="false" dt2D="false" dtr="false" t="normal">+B335+1</f>
        <v>152</v>
      </c>
      <c r="C336" s="68" t="s">
        <v>69</v>
      </c>
      <c r="D336" s="67" t="s">
        <v>448</v>
      </c>
      <c r="E336" s="98" t="n">
        <v>13795433.14</v>
      </c>
      <c r="F336" s="98" t="n"/>
      <c r="G336" s="98" t="n"/>
      <c r="H336" s="98" t="n"/>
      <c r="I336" s="98" t="n"/>
      <c r="J336" s="98" t="n"/>
      <c r="K336" s="99" t="n"/>
      <c r="L336" s="99" t="n">
        <v>0</v>
      </c>
      <c r="M336" s="98" t="n"/>
      <c r="N336" s="98" t="n"/>
      <c r="O336" s="98" t="n">
        <v>12015187.68</v>
      </c>
      <c r="P336" s="98" t="n"/>
      <c r="Q336" s="98" t="n"/>
      <c r="R336" s="98" t="n">
        <v>1379543.31</v>
      </c>
      <c r="S336" s="98" t="n">
        <v>137954.33</v>
      </c>
      <c r="T336" s="98" t="n">
        <v>262747.82</v>
      </c>
    </row>
    <row customHeight="true" ht="12.75" outlineLevel="0" r="337">
      <c r="A337" s="67" t="n">
        <f aca="false" ca="false" dt2D="false" dtr="false" t="normal">+A336+1</f>
        <v>324</v>
      </c>
      <c r="B337" s="67" t="n">
        <f aca="false" ca="false" dt2D="false" dtr="false" t="normal">+B336+1</f>
        <v>153</v>
      </c>
      <c r="C337" s="68" t="s">
        <v>69</v>
      </c>
      <c r="D337" s="67" t="s">
        <v>449</v>
      </c>
      <c r="E337" s="98" t="n">
        <v>2173472.03</v>
      </c>
      <c r="F337" s="98" t="n"/>
      <c r="G337" s="98" t="n"/>
      <c r="H337" s="98" t="n">
        <v>1892994.16</v>
      </c>
      <c r="I337" s="98" t="n"/>
      <c r="J337" s="98" t="n"/>
      <c r="K337" s="99" t="n"/>
      <c r="L337" s="99" t="n">
        <v>0</v>
      </c>
      <c r="M337" s="98" t="n"/>
      <c r="N337" s="98" t="n"/>
      <c r="O337" s="98" t="n"/>
      <c r="P337" s="98" t="n"/>
      <c r="Q337" s="98" t="n"/>
      <c r="R337" s="98" t="n">
        <v>217347.2</v>
      </c>
      <c r="S337" s="98" t="n">
        <v>21734.72</v>
      </c>
      <c r="T337" s="98" t="n">
        <v>41395.95</v>
      </c>
    </row>
    <row customHeight="true" ht="12.75" outlineLevel="0" r="338">
      <c r="A338" s="67" t="n">
        <f aca="false" ca="false" dt2D="false" dtr="false" t="normal">+A337+1</f>
        <v>325</v>
      </c>
      <c r="B338" s="67" t="n">
        <f aca="false" ca="false" dt2D="false" dtr="false" t="normal">+B337+1</f>
        <v>154</v>
      </c>
      <c r="C338" s="68" t="s">
        <v>69</v>
      </c>
      <c r="D338" s="67" t="s">
        <v>450</v>
      </c>
      <c r="E338" s="98" t="n">
        <v>1698352.64</v>
      </c>
      <c r="F338" s="98" t="n"/>
      <c r="G338" s="98" t="n"/>
      <c r="H338" s="98" t="n"/>
      <c r="I338" s="98" t="n">
        <v>1429326.79</v>
      </c>
      <c r="J338" s="98" t="n"/>
      <c r="K338" s="99" t="n"/>
      <c r="L338" s="99" t="n">
        <v>0</v>
      </c>
      <c r="M338" s="98" t="n"/>
      <c r="N338" s="98" t="n"/>
      <c r="O338" s="98" t="n"/>
      <c r="P338" s="98" t="n"/>
      <c r="Q338" s="98" t="n"/>
      <c r="R338" s="98" t="n">
        <v>220785.84</v>
      </c>
      <c r="S338" s="98" t="n">
        <v>16983.53</v>
      </c>
      <c r="T338" s="98" t="n">
        <v>31256.48</v>
      </c>
    </row>
    <row customHeight="true" ht="12.75" outlineLevel="0" r="339">
      <c r="A339" s="67" t="n">
        <f aca="false" ca="false" dt2D="false" dtr="false" t="normal">+A338+1</f>
        <v>326</v>
      </c>
      <c r="B339" s="67" t="n">
        <f aca="false" ca="false" dt2D="false" dtr="false" t="normal">+B338+1</f>
        <v>155</v>
      </c>
      <c r="C339" s="68" t="s">
        <v>69</v>
      </c>
      <c r="D339" s="67" t="s">
        <v>451</v>
      </c>
      <c r="E339" s="98" t="n">
        <v>8036790.25</v>
      </c>
      <c r="F339" s="98" t="n"/>
      <c r="G339" s="98" t="n"/>
      <c r="H339" s="98" t="n">
        <v>4213278.34</v>
      </c>
      <c r="I339" s="98" t="n">
        <v>2692472.81</v>
      </c>
      <c r="J339" s="98" t="n"/>
      <c r="K339" s="99" t="n"/>
      <c r="L339" s="99" t="n">
        <v>0</v>
      </c>
      <c r="M339" s="98" t="n"/>
      <c r="N339" s="98" t="n"/>
      <c r="O339" s="98" t="n"/>
      <c r="P339" s="98" t="n"/>
      <c r="Q339" s="98" t="n"/>
      <c r="R339" s="98" t="n">
        <v>899656.41</v>
      </c>
      <c r="S339" s="98" t="n">
        <v>80367.9</v>
      </c>
      <c r="T339" s="98" t="n">
        <v>151014.79</v>
      </c>
    </row>
    <row customHeight="true" ht="12.75" outlineLevel="0" r="340">
      <c r="A340" s="67" t="n">
        <f aca="false" ca="false" dt2D="false" dtr="false" t="normal">+A339+1</f>
        <v>327</v>
      </c>
      <c r="B340" s="67" t="n">
        <f aca="false" ca="false" dt2D="false" dtr="false" t="normal">+B339+1</f>
        <v>156</v>
      </c>
      <c r="C340" s="68" t="s">
        <v>69</v>
      </c>
      <c r="D340" s="67" t="s">
        <v>452</v>
      </c>
      <c r="E340" s="98" t="n">
        <v>4098808.54</v>
      </c>
      <c r="F340" s="98" t="n"/>
      <c r="G340" s="98" t="n"/>
      <c r="H340" s="98" t="n"/>
      <c r="I340" s="98" t="n">
        <v>3449540.87</v>
      </c>
      <c r="J340" s="98" t="n"/>
      <c r="K340" s="99" t="n"/>
      <c r="L340" s="99" t="n">
        <v>0</v>
      </c>
      <c r="M340" s="98" t="n"/>
      <c r="N340" s="98" t="n"/>
      <c r="O340" s="98" t="n"/>
      <c r="P340" s="98" t="n"/>
      <c r="Q340" s="98" t="n"/>
      <c r="R340" s="98" t="n">
        <v>532845.11</v>
      </c>
      <c r="S340" s="98" t="n">
        <v>40988.09</v>
      </c>
      <c r="T340" s="98" t="n">
        <v>75434.47</v>
      </c>
    </row>
    <row customHeight="true" ht="12.75" outlineLevel="0" r="341">
      <c r="A341" s="67" t="n">
        <f aca="false" ca="false" dt2D="false" dtr="false" t="normal">+A340+1</f>
        <v>328</v>
      </c>
      <c r="B341" s="67" t="n">
        <f aca="false" ca="false" dt2D="false" dtr="false" t="normal">+B340+1</f>
        <v>157</v>
      </c>
      <c r="C341" s="68" t="s">
        <v>69</v>
      </c>
      <c r="D341" s="67" t="s">
        <v>453</v>
      </c>
      <c r="E341" s="98" t="n">
        <v>3140143.78</v>
      </c>
      <c r="F341" s="98" t="n"/>
      <c r="G341" s="98" t="n"/>
      <c r="H341" s="98" t="n"/>
      <c r="I341" s="98" t="n"/>
      <c r="J341" s="98" t="n"/>
      <c r="K341" s="99" t="n"/>
      <c r="L341" s="99" t="n">
        <v>0</v>
      </c>
      <c r="M341" s="98" t="n"/>
      <c r="N341" s="98" t="n">
        <v>2765650.23</v>
      </c>
      <c r="O341" s="98" t="n"/>
      <c r="P341" s="98" t="n"/>
      <c r="Q341" s="98" t="n"/>
      <c r="R341" s="98" t="n">
        <v>282612.94</v>
      </c>
      <c r="S341" s="98" t="n">
        <v>31401.44</v>
      </c>
      <c r="T341" s="98" t="n">
        <v>60479.17</v>
      </c>
    </row>
    <row customHeight="true" ht="12.75" outlineLevel="0" r="342">
      <c r="A342" s="67" t="n">
        <f aca="false" ca="false" dt2D="false" dtr="false" t="normal">+A341+1</f>
        <v>329</v>
      </c>
      <c r="B342" s="67" t="n">
        <f aca="false" ca="false" dt2D="false" dtr="false" t="normal">+B341+1</f>
        <v>158</v>
      </c>
      <c r="C342" s="68" t="s">
        <v>69</v>
      </c>
      <c r="D342" s="67" t="s">
        <v>454</v>
      </c>
      <c r="E342" s="98" t="n">
        <v>13753623.48</v>
      </c>
      <c r="F342" s="98" t="n"/>
      <c r="G342" s="98" t="n"/>
      <c r="H342" s="98" t="n">
        <v>11978773.39</v>
      </c>
      <c r="I342" s="98" t="n"/>
      <c r="J342" s="98" t="n"/>
      <c r="K342" s="99" t="n"/>
      <c r="L342" s="99" t="n">
        <v>0</v>
      </c>
      <c r="M342" s="98" t="n"/>
      <c r="N342" s="98" t="n"/>
      <c r="O342" s="98" t="n"/>
      <c r="P342" s="98" t="n"/>
      <c r="Q342" s="98" t="n"/>
      <c r="R342" s="98" t="n">
        <v>1375362.35</v>
      </c>
      <c r="S342" s="98" t="n">
        <v>137536.23</v>
      </c>
      <c r="T342" s="98" t="n">
        <v>261951.51</v>
      </c>
    </row>
    <row customHeight="true" ht="12.75" outlineLevel="0" r="343">
      <c r="A343" s="67" t="n">
        <f aca="false" ca="false" dt2D="false" dtr="false" t="normal">+A342+1</f>
        <v>330</v>
      </c>
      <c r="B343" s="67" t="n">
        <f aca="false" ca="false" dt2D="false" dtr="false" t="normal">+B342+1</f>
        <v>159</v>
      </c>
      <c r="C343" s="68" t="s">
        <v>69</v>
      </c>
      <c r="D343" s="67" t="s">
        <v>455</v>
      </c>
      <c r="E343" s="98" t="n">
        <v>3902806.77</v>
      </c>
      <c r="F343" s="98" t="n"/>
      <c r="G343" s="98" t="n"/>
      <c r="H343" s="98" t="n"/>
      <c r="I343" s="98" t="n"/>
      <c r="J343" s="98" t="n"/>
      <c r="K343" s="99" t="n"/>
      <c r="L343" s="99" t="n">
        <v>0</v>
      </c>
      <c r="M343" s="98" t="n"/>
      <c r="N343" s="98" t="n">
        <v>3437358.03</v>
      </c>
      <c r="O343" s="98" t="n"/>
      <c r="P343" s="98" t="n"/>
      <c r="Q343" s="98" t="n"/>
      <c r="R343" s="98" t="n">
        <v>351252.61</v>
      </c>
      <c r="S343" s="98" t="n">
        <v>39028.07</v>
      </c>
      <c r="T343" s="98" t="n">
        <v>75168.06</v>
      </c>
    </row>
    <row customHeight="true" ht="12.75" outlineLevel="0" r="344">
      <c r="A344" s="67" t="n">
        <f aca="false" ca="false" dt2D="false" dtr="false" t="normal">+A343+1</f>
        <v>331</v>
      </c>
      <c r="B344" s="67" t="n">
        <f aca="false" ca="false" dt2D="false" dtr="false" t="normal">+B343+1</f>
        <v>160</v>
      </c>
      <c r="C344" s="68" t="s">
        <v>69</v>
      </c>
      <c r="D344" s="67" t="s">
        <v>456</v>
      </c>
      <c r="E344" s="98" t="n">
        <v>5788932.08</v>
      </c>
      <c r="F344" s="98" t="n"/>
      <c r="G344" s="98" t="n"/>
      <c r="H344" s="98" t="n"/>
      <c r="I344" s="98" t="n"/>
      <c r="J344" s="98" t="n"/>
      <c r="K344" s="99" t="n"/>
      <c r="L344" s="99" t="n">
        <v>0</v>
      </c>
      <c r="M344" s="98" t="n"/>
      <c r="N344" s="98" t="n">
        <v>5098544.04</v>
      </c>
      <c r="O344" s="98" t="n"/>
      <c r="P344" s="98" t="n"/>
      <c r="Q344" s="98" t="n"/>
      <c r="R344" s="98" t="n">
        <v>521003.89</v>
      </c>
      <c r="S344" s="98" t="n">
        <v>57889.32</v>
      </c>
      <c r="T344" s="98" t="n">
        <v>111494.83</v>
      </c>
    </row>
    <row customHeight="true" ht="12.75" outlineLevel="0" r="345">
      <c r="A345" s="67" t="n">
        <f aca="false" ca="false" dt2D="false" dtr="false" t="normal">+A344+1</f>
        <v>332</v>
      </c>
      <c r="B345" s="67" t="n">
        <f aca="false" ca="false" dt2D="false" dtr="false" t="normal">+B344+1</f>
        <v>161</v>
      </c>
      <c r="C345" s="68" t="s">
        <v>69</v>
      </c>
      <c r="D345" s="67" t="s">
        <v>457</v>
      </c>
      <c r="E345" s="98" t="n">
        <v>1882767.14</v>
      </c>
      <c r="F345" s="98" t="n"/>
      <c r="G345" s="98" t="n"/>
      <c r="H345" s="98" t="n"/>
      <c r="I345" s="98" t="n">
        <v>1584529.29</v>
      </c>
      <c r="J345" s="98" t="n"/>
      <c r="K345" s="99" t="n"/>
      <c r="L345" s="99" t="n">
        <v>0</v>
      </c>
      <c r="M345" s="98" t="n"/>
      <c r="N345" s="98" t="n"/>
      <c r="O345" s="98" t="n"/>
      <c r="P345" s="98" t="n"/>
      <c r="Q345" s="98" t="n"/>
      <c r="R345" s="98" t="n">
        <v>244759.73</v>
      </c>
      <c r="S345" s="98" t="n">
        <v>18827.67</v>
      </c>
      <c r="T345" s="98" t="n">
        <v>34650.45</v>
      </c>
    </row>
    <row customHeight="true" ht="12.75" outlineLevel="0" r="346">
      <c r="A346" s="67" t="n">
        <f aca="false" ca="false" dt2D="false" dtr="false" t="normal">+A345+1</f>
        <v>333</v>
      </c>
      <c r="B346" s="67" t="n">
        <f aca="false" ca="false" dt2D="false" dtr="false" t="normal">+B345+1</f>
        <v>162</v>
      </c>
      <c r="C346" s="68" t="s">
        <v>69</v>
      </c>
      <c r="D346" s="67" t="s">
        <v>458</v>
      </c>
      <c r="E346" s="98" t="n">
        <v>3387803.92</v>
      </c>
      <c r="F346" s="98" t="n"/>
      <c r="G346" s="98" t="n"/>
      <c r="H346" s="98" t="n"/>
      <c r="I346" s="98" t="n"/>
      <c r="J346" s="98" t="n"/>
      <c r="K346" s="99" t="n"/>
      <c r="L346" s="99" t="n">
        <v>0</v>
      </c>
      <c r="M346" s="98" t="n"/>
      <c r="N346" s="98" t="n">
        <v>2983774.43</v>
      </c>
      <c r="O346" s="98" t="n"/>
      <c r="P346" s="98" t="n"/>
      <c r="Q346" s="98" t="n"/>
      <c r="R346" s="98" t="n">
        <v>304902.35</v>
      </c>
      <c r="S346" s="98" t="n">
        <v>33878.04</v>
      </c>
      <c r="T346" s="98" t="n">
        <v>65249.1</v>
      </c>
    </row>
    <row customHeight="true" ht="12.75" outlineLevel="0" r="347">
      <c r="A347" s="67" t="n">
        <f aca="false" ca="false" dt2D="false" dtr="false" t="normal">+A346+1</f>
        <v>334</v>
      </c>
      <c r="B347" s="67" t="n">
        <f aca="false" ca="false" dt2D="false" dtr="false" t="normal">+B346+1</f>
        <v>163</v>
      </c>
      <c r="C347" s="68" t="s">
        <v>69</v>
      </c>
      <c r="D347" s="67" t="s">
        <v>459</v>
      </c>
      <c r="E347" s="98" t="n">
        <v>4728057.4</v>
      </c>
      <c r="F347" s="98" t="n"/>
      <c r="G347" s="98" t="n"/>
      <c r="H347" s="98" t="n"/>
      <c r="I347" s="98" t="n"/>
      <c r="J347" s="98" t="n"/>
      <c r="K347" s="99" t="n"/>
      <c r="L347" s="99" t="n">
        <v>0</v>
      </c>
      <c r="M347" s="98" t="n"/>
      <c r="N347" s="98" t="n">
        <v>4164189.27</v>
      </c>
      <c r="O347" s="98" t="n"/>
      <c r="P347" s="98" t="n"/>
      <c r="Q347" s="98" t="n"/>
      <c r="R347" s="98" t="n">
        <v>425525.17</v>
      </c>
      <c r="S347" s="98" t="n">
        <v>47280.57</v>
      </c>
      <c r="T347" s="98" t="n">
        <v>91062.39</v>
      </c>
    </row>
    <row customHeight="true" ht="12.75" outlineLevel="0" r="348">
      <c r="A348" s="67" t="n">
        <f aca="false" ca="false" dt2D="false" dtr="false" t="normal">+A347+1</f>
        <v>335</v>
      </c>
      <c r="B348" s="67" t="n">
        <f aca="false" ca="false" dt2D="false" dtr="false" t="normal">+B347+1</f>
        <v>164</v>
      </c>
      <c r="C348" s="68" t="s">
        <v>122</v>
      </c>
      <c r="D348" s="67" t="s">
        <v>460</v>
      </c>
      <c r="E348" s="98" t="n">
        <v>31020858.69</v>
      </c>
      <c r="F348" s="98" t="n">
        <v>3564568.6</v>
      </c>
      <c r="G348" s="98" t="n">
        <v>1441500.03</v>
      </c>
      <c r="H348" s="98" t="n">
        <v>1523767.11</v>
      </c>
      <c r="I348" s="98" t="n">
        <v>1161876.62</v>
      </c>
      <c r="J348" s="98" t="n">
        <v>508333.52</v>
      </c>
      <c r="K348" s="99" t="n"/>
      <c r="L348" s="99" t="n">
        <v>0</v>
      </c>
      <c r="M348" s="98" t="n"/>
      <c r="N348" s="98" t="n">
        <v>6516563.14</v>
      </c>
      <c r="O348" s="98" t="n"/>
      <c r="P348" s="98" t="n">
        <v>8614590.99</v>
      </c>
      <c r="Q348" s="98" t="n">
        <v>3649415.74</v>
      </c>
      <c r="R348" s="98" t="n">
        <v>3140022.93</v>
      </c>
      <c r="S348" s="98" t="n">
        <v>310208.59</v>
      </c>
      <c r="T348" s="98" t="n">
        <v>590011.42</v>
      </c>
    </row>
    <row customHeight="true" ht="12.75" outlineLevel="0" r="349">
      <c r="A349" s="67" t="n">
        <f aca="false" ca="false" dt2D="false" dtr="false" t="normal">+A348+1</f>
        <v>336</v>
      </c>
      <c r="B349" s="67" t="n">
        <f aca="false" ca="false" dt2D="false" dtr="false" t="normal">+B348+1</f>
        <v>165</v>
      </c>
      <c r="C349" s="68" t="s">
        <v>122</v>
      </c>
      <c r="D349" s="67" t="s">
        <v>461</v>
      </c>
      <c r="E349" s="98" t="n">
        <v>29595095.15</v>
      </c>
      <c r="F349" s="98" t="n">
        <v>3400735.87</v>
      </c>
      <c r="G349" s="98" t="n">
        <v>1375246.6</v>
      </c>
      <c r="H349" s="98" t="n">
        <v>1453732.58</v>
      </c>
      <c r="I349" s="98" t="n">
        <v>1108475.09</v>
      </c>
      <c r="J349" s="98" t="n">
        <v>484969.78</v>
      </c>
      <c r="K349" s="99" t="n"/>
      <c r="L349" s="99" t="n">
        <v>0</v>
      </c>
      <c r="M349" s="98" t="n"/>
      <c r="N349" s="98" t="n">
        <v>6217052.48</v>
      </c>
      <c r="O349" s="98" t="n"/>
      <c r="P349" s="98" t="n">
        <v>8218651.93</v>
      </c>
      <c r="Q349" s="98" t="n">
        <v>3481683.3</v>
      </c>
      <c r="R349" s="98" t="n">
        <v>2995702.93</v>
      </c>
      <c r="S349" s="98" t="n">
        <v>295950.95</v>
      </c>
      <c r="T349" s="98" t="n">
        <v>562893.64</v>
      </c>
    </row>
    <row customHeight="true" ht="12.75" outlineLevel="0" r="350">
      <c r="A350" s="67" t="n">
        <f aca="false" ca="false" dt2D="false" dtr="false" t="normal">+A349+1</f>
        <v>337</v>
      </c>
      <c r="B350" s="67" t="n">
        <f aca="false" ca="false" dt2D="false" dtr="false" t="normal">+B349+1</f>
        <v>166</v>
      </c>
      <c r="C350" s="68" t="s">
        <v>122</v>
      </c>
      <c r="D350" s="67" t="s">
        <v>462</v>
      </c>
      <c r="E350" s="98" t="n">
        <v>7599896.34</v>
      </c>
      <c r="F350" s="98" t="n">
        <v>759361.73</v>
      </c>
      <c r="G350" s="98" t="n"/>
      <c r="H350" s="98" t="n">
        <v>217725.44</v>
      </c>
      <c r="I350" s="98" t="n"/>
      <c r="J350" s="98" t="n"/>
      <c r="K350" s="99" t="n"/>
      <c r="L350" s="99" t="n">
        <v>0</v>
      </c>
      <c r="M350" s="98" t="n"/>
      <c r="N350" s="98" t="n">
        <v>2196709.45</v>
      </c>
      <c r="O350" s="98" t="n"/>
      <c r="P350" s="98" t="n">
        <v>1796171.32</v>
      </c>
      <c r="Q350" s="98" t="n">
        <v>1690289.33</v>
      </c>
      <c r="R350" s="98" t="n">
        <v>717993.77</v>
      </c>
      <c r="S350" s="98" t="n">
        <v>75998.96</v>
      </c>
      <c r="T350" s="98" t="n">
        <v>145646.34</v>
      </c>
    </row>
    <row customHeight="true" ht="12.75" outlineLevel="0" r="351">
      <c r="A351" s="67" t="n">
        <f aca="false" ca="false" dt2D="false" dtr="false" t="normal">+A350+1</f>
        <v>338</v>
      </c>
      <c r="B351" s="67" t="n">
        <f aca="false" ca="false" dt2D="false" dtr="false" t="normal">+B350+1</f>
        <v>167</v>
      </c>
      <c r="C351" s="68" t="s">
        <v>122</v>
      </c>
      <c r="D351" s="67" t="s">
        <v>463</v>
      </c>
      <c r="E351" s="98" t="n">
        <v>5154170.86</v>
      </c>
      <c r="F351" s="98" t="n">
        <v>3646977.78</v>
      </c>
      <c r="G351" s="98" t="n"/>
      <c r="H351" s="98" t="n"/>
      <c r="I351" s="98" t="n">
        <v>891135.19</v>
      </c>
      <c r="J351" s="98" t="n"/>
      <c r="K351" s="99" t="n"/>
      <c r="L351" s="99" t="n">
        <v>0</v>
      </c>
      <c r="M351" s="98" t="n"/>
      <c r="N351" s="98" t="n"/>
      <c r="O351" s="98" t="n"/>
      <c r="P351" s="98" t="n"/>
      <c r="Q351" s="98" t="n"/>
      <c r="R351" s="98" t="n">
        <v>465276.84</v>
      </c>
      <c r="S351" s="98" t="n">
        <v>51541.71</v>
      </c>
      <c r="T351" s="98" t="n">
        <v>99239.34</v>
      </c>
    </row>
    <row customHeight="true" ht="12.75" outlineLevel="0" r="352">
      <c r="A352" s="67" t="n">
        <f aca="false" ca="false" dt2D="false" dtr="false" t="normal">+A351+1</f>
        <v>339</v>
      </c>
      <c r="B352" s="67" t="n">
        <f aca="false" ca="false" dt2D="false" dtr="false" t="normal">+B351+1</f>
        <v>168</v>
      </c>
      <c r="C352" s="68" t="s">
        <v>122</v>
      </c>
      <c r="D352" s="67" t="s">
        <v>464</v>
      </c>
      <c r="E352" s="98" t="n">
        <v>9335196</v>
      </c>
      <c r="F352" s="98" t="n">
        <v>2132628.95</v>
      </c>
      <c r="G352" s="98" t="n">
        <v>1297676.34</v>
      </c>
      <c r="H352" s="98" t="n"/>
      <c r="I352" s="98" t="n"/>
      <c r="J352" s="98" t="n"/>
      <c r="K352" s="99" t="n"/>
      <c r="L352" s="99" t="n">
        <v>0</v>
      </c>
      <c r="M352" s="98" t="n"/>
      <c r="N352" s="98" t="n"/>
      <c r="O352" s="98" t="n"/>
      <c r="P352" s="98" t="n"/>
      <c r="Q352" s="98" t="n">
        <v>4747091.97</v>
      </c>
      <c r="R352" s="98" t="n">
        <v>885623.66</v>
      </c>
      <c r="S352" s="98" t="n">
        <v>93351.96</v>
      </c>
      <c r="T352" s="98" t="n">
        <v>178823.12</v>
      </c>
    </row>
    <row customHeight="true" ht="12.75" outlineLevel="0" r="353">
      <c r="A353" s="67" t="n">
        <f aca="false" ca="false" dt2D="false" dtr="false" t="normal">+A352+1</f>
        <v>340</v>
      </c>
      <c r="B353" s="67" t="n">
        <f aca="false" ca="false" dt2D="false" dtr="false" t="normal">+B352+1</f>
        <v>169</v>
      </c>
      <c r="C353" s="68" t="s">
        <v>122</v>
      </c>
      <c r="D353" s="67" t="s">
        <v>465</v>
      </c>
      <c r="E353" s="98" t="n">
        <v>5559459.87</v>
      </c>
      <c r="F353" s="98" t="n"/>
      <c r="G353" s="98" t="n"/>
      <c r="H353" s="98" t="n"/>
      <c r="I353" s="98" t="n"/>
      <c r="J353" s="98" t="n"/>
      <c r="K353" s="99" t="n"/>
      <c r="L353" s="99" t="n">
        <v>0</v>
      </c>
      <c r="M353" s="98" t="n"/>
      <c r="N353" s="98" t="n"/>
      <c r="O353" s="98" t="n"/>
      <c r="P353" s="98" t="n"/>
      <c r="Q353" s="98" t="n">
        <v>4842033.81</v>
      </c>
      <c r="R353" s="98" t="n">
        <v>555945.99</v>
      </c>
      <c r="S353" s="98" t="n">
        <v>55594.6</v>
      </c>
      <c r="T353" s="98" t="n">
        <v>105885.47</v>
      </c>
    </row>
    <row customHeight="true" ht="12.75" outlineLevel="0" r="354">
      <c r="A354" s="67" t="n">
        <f aca="false" ca="false" dt2D="false" dtr="false" t="normal">+A353+1</f>
        <v>341</v>
      </c>
      <c r="B354" s="67" t="n">
        <f aca="false" ca="false" dt2D="false" dtr="false" t="normal">+B353+1</f>
        <v>170</v>
      </c>
      <c r="C354" s="68" t="s">
        <v>122</v>
      </c>
      <c r="D354" s="67" t="s">
        <v>466</v>
      </c>
      <c r="E354" s="98" t="n">
        <v>1063202.99</v>
      </c>
      <c r="F354" s="98" t="n"/>
      <c r="G354" s="98" t="n"/>
      <c r="H354" s="98" t="n"/>
      <c r="I354" s="98" t="n">
        <v>894787.38</v>
      </c>
      <c r="J354" s="98" t="n"/>
      <c r="K354" s="99" t="n"/>
      <c r="L354" s="99" t="n">
        <v>0</v>
      </c>
      <c r="M354" s="98" t="n"/>
      <c r="N354" s="98" t="n"/>
      <c r="O354" s="98" t="n"/>
      <c r="P354" s="98" t="n"/>
      <c r="Q354" s="98" t="n"/>
      <c r="R354" s="98" t="n">
        <v>138216.39</v>
      </c>
      <c r="S354" s="98" t="n">
        <v>10632.03</v>
      </c>
      <c r="T354" s="98" t="n">
        <v>19567.19</v>
      </c>
    </row>
    <row customHeight="true" ht="12.75" outlineLevel="0" r="355">
      <c r="A355" s="67" t="n">
        <f aca="false" ca="false" dt2D="false" dtr="false" t="normal">+A354+1</f>
        <v>342</v>
      </c>
      <c r="B355" s="67" t="n">
        <f aca="false" ca="false" dt2D="false" dtr="false" t="normal">+B354+1</f>
        <v>171</v>
      </c>
      <c r="C355" s="68" t="s">
        <v>122</v>
      </c>
      <c r="D355" s="67" t="s">
        <v>467</v>
      </c>
      <c r="E355" s="98" t="n">
        <v>2513756.67</v>
      </c>
      <c r="F355" s="98" t="n"/>
      <c r="G355" s="98" t="n"/>
      <c r="H355" s="98" t="n"/>
      <c r="I355" s="98" t="n"/>
      <c r="J355" s="98" t="n">
        <v>1697373.97</v>
      </c>
      <c r="K355" s="99" t="n"/>
      <c r="L355" s="99" t="n">
        <v>0</v>
      </c>
      <c r="M355" s="98" t="n"/>
      <c r="N355" s="98" t="n"/>
      <c r="O355" s="98" t="n"/>
      <c r="P355" s="98" t="n"/>
      <c r="Q355" s="98" t="n"/>
      <c r="R355" s="98" t="n">
        <v>754127</v>
      </c>
      <c r="S355" s="98" t="n">
        <v>25137.57</v>
      </c>
      <c r="T355" s="98" t="n">
        <v>37118.13</v>
      </c>
    </row>
    <row customHeight="true" ht="12.75" outlineLevel="0" r="356">
      <c r="A356" s="67" t="n">
        <f aca="false" ca="false" dt2D="false" dtr="false" t="normal">+A355+1</f>
        <v>343</v>
      </c>
      <c r="B356" s="67" t="n">
        <f aca="false" ca="false" dt2D="false" dtr="false" t="normal">+B355+1</f>
        <v>172</v>
      </c>
      <c r="C356" s="68" t="s">
        <v>122</v>
      </c>
      <c r="D356" s="67" t="s">
        <v>468</v>
      </c>
      <c r="E356" s="98" t="n">
        <v>3855704.91</v>
      </c>
      <c r="F356" s="98" t="n"/>
      <c r="G356" s="98" t="n">
        <v>3358141.61</v>
      </c>
      <c r="H356" s="98" t="n"/>
      <c r="I356" s="98" t="n"/>
      <c r="J356" s="98" t="n"/>
      <c r="K356" s="99" t="n"/>
      <c r="L356" s="99" t="n">
        <v>0</v>
      </c>
      <c r="M356" s="98" t="n"/>
      <c r="N356" s="98" t="n"/>
      <c r="O356" s="98" t="n"/>
      <c r="P356" s="98" t="n"/>
      <c r="Q356" s="98" t="n"/>
      <c r="R356" s="98" t="n">
        <v>385570.49</v>
      </c>
      <c r="S356" s="98" t="n">
        <v>38557.05</v>
      </c>
      <c r="T356" s="98" t="n">
        <v>73435.76</v>
      </c>
    </row>
    <row customHeight="true" ht="12.75" outlineLevel="0" r="357">
      <c r="A357" s="67" t="n">
        <f aca="false" ca="false" dt2D="false" dtr="false" t="normal">+A356+1</f>
        <v>344</v>
      </c>
      <c r="B357" s="67" t="n">
        <f aca="false" ca="false" dt2D="false" dtr="false" t="normal">+B356+1</f>
        <v>173</v>
      </c>
      <c r="C357" s="68" t="s">
        <v>122</v>
      </c>
      <c r="D357" s="67" t="s">
        <v>469</v>
      </c>
      <c r="E357" s="98" t="n">
        <v>2084572.85</v>
      </c>
      <c r="F357" s="98" t="n"/>
      <c r="G357" s="98" t="n"/>
      <c r="H357" s="98" t="n"/>
      <c r="I357" s="98" t="n"/>
      <c r="J357" s="98" t="n">
        <v>1407574.46</v>
      </c>
      <c r="K357" s="99" t="n"/>
      <c r="L357" s="99" t="n">
        <v>0</v>
      </c>
      <c r="M357" s="98" t="n"/>
      <c r="N357" s="98" t="n"/>
      <c r="O357" s="98" t="n"/>
      <c r="P357" s="98" t="n"/>
      <c r="Q357" s="98" t="n"/>
      <c r="R357" s="98" t="n">
        <v>625371.86</v>
      </c>
      <c r="S357" s="98" t="n">
        <v>20845.73</v>
      </c>
      <c r="T357" s="98" t="n">
        <v>30780.8</v>
      </c>
    </row>
    <row customHeight="true" ht="12.75" outlineLevel="0" r="358">
      <c r="A358" s="67" t="n">
        <f aca="false" ca="false" dt2D="false" dtr="false" t="normal">+A357+1</f>
        <v>345</v>
      </c>
      <c r="B358" s="67" t="n">
        <f aca="false" ca="false" dt2D="false" dtr="false" t="normal">+B357+1</f>
        <v>174</v>
      </c>
      <c r="C358" s="68" t="s">
        <v>122</v>
      </c>
      <c r="D358" s="67" t="s">
        <v>470</v>
      </c>
      <c r="E358" s="98" t="n">
        <v>6960111.71</v>
      </c>
      <c r="F358" s="98" t="n"/>
      <c r="G358" s="98" t="n"/>
      <c r="H358" s="98" t="n"/>
      <c r="I358" s="98" t="n">
        <v>565733.66</v>
      </c>
      <c r="J358" s="98" t="n"/>
      <c r="K358" s="99" t="n"/>
      <c r="L358" s="99" t="n">
        <v>0</v>
      </c>
      <c r="M358" s="98" t="n"/>
      <c r="N358" s="98" t="n"/>
      <c r="O358" s="98" t="n"/>
      <c r="P358" s="98" t="n">
        <v>5476468.57</v>
      </c>
      <c r="Q358" s="98" t="n"/>
      <c r="R358" s="98" t="n">
        <v>716177.63</v>
      </c>
      <c r="S358" s="98" t="n">
        <v>69601.12</v>
      </c>
      <c r="T358" s="98" t="n">
        <v>132130.73</v>
      </c>
    </row>
    <row customHeight="true" ht="12.75" outlineLevel="0" r="359">
      <c r="A359" s="67" t="n">
        <f aca="false" ca="false" dt2D="false" dtr="false" t="normal">+A358+1</f>
        <v>346</v>
      </c>
      <c r="B359" s="67" t="n">
        <f aca="false" ca="false" dt2D="false" dtr="false" t="normal">+B358+1</f>
        <v>175</v>
      </c>
      <c r="C359" s="68" t="s">
        <v>122</v>
      </c>
      <c r="D359" s="67" t="s">
        <v>471</v>
      </c>
      <c r="E359" s="98" t="n">
        <v>32047370.61</v>
      </c>
      <c r="F359" s="98" t="n">
        <v>3111815.5</v>
      </c>
      <c r="G359" s="98" t="n"/>
      <c r="H359" s="98" t="n">
        <v>892224.81</v>
      </c>
      <c r="I359" s="98" t="n">
        <v>760368.84</v>
      </c>
      <c r="J359" s="98" t="n"/>
      <c r="K359" s="99" t="n"/>
      <c r="L359" s="99" t="n">
        <v>0</v>
      </c>
      <c r="M359" s="98" t="n"/>
      <c r="N359" s="98" t="n">
        <v>9001974</v>
      </c>
      <c r="O359" s="98" t="n"/>
      <c r="P359" s="98" t="n">
        <v>7360594.51</v>
      </c>
      <c r="Q359" s="98" t="n">
        <v>6926696.94</v>
      </c>
      <c r="R359" s="98" t="n">
        <v>3059745.25</v>
      </c>
      <c r="S359" s="98" t="n">
        <v>320473.71</v>
      </c>
      <c r="T359" s="98" t="n">
        <v>613477.05</v>
      </c>
    </row>
    <row customHeight="true" ht="12.75" outlineLevel="0" r="360">
      <c r="A360" s="67" t="n">
        <f aca="false" ca="false" dt2D="false" dtr="false" t="normal">+A359+1</f>
        <v>347</v>
      </c>
      <c r="B360" s="67" t="n">
        <f aca="false" ca="false" dt2D="false" dtr="false" t="normal">+B359+1</f>
        <v>176</v>
      </c>
      <c r="C360" s="68" t="s">
        <v>122</v>
      </c>
      <c r="D360" s="67" t="s">
        <v>472</v>
      </c>
      <c r="E360" s="98" t="n">
        <v>34487716.3</v>
      </c>
      <c r="F360" s="98" t="n">
        <v>3348774.28</v>
      </c>
      <c r="G360" s="98" t="n"/>
      <c r="H360" s="98" t="n">
        <v>960166.02</v>
      </c>
      <c r="I360" s="98" t="n">
        <v>818269.47</v>
      </c>
      <c r="J360" s="98" t="n"/>
      <c r="K360" s="99" t="n"/>
      <c r="L360" s="99" t="n">
        <v>0</v>
      </c>
      <c r="M360" s="98" t="n"/>
      <c r="N360" s="98" t="n">
        <v>9687457.02</v>
      </c>
      <c r="O360" s="98" t="n"/>
      <c r="P360" s="98" t="n">
        <v>7921089.64</v>
      </c>
      <c r="Q360" s="98" t="n">
        <v>7454151.6</v>
      </c>
      <c r="R360" s="98" t="n">
        <v>3292738.97</v>
      </c>
      <c r="S360" s="98" t="n">
        <v>344877.16</v>
      </c>
      <c r="T360" s="98" t="n">
        <v>660192.14</v>
      </c>
    </row>
    <row customHeight="true" ht="12.75" outlineLevel="0" r="361">
      <c r="A361" s="67" t="n">
        <f aca="false" ca="false" dt2D="false" dtr="false" t="normal">+A360+1</f>
        <v>348</v>
      </c>
      <c r="B361" s="67" t="n">
        <f aca="false" ca="false" dt2D="false" dtr="false" t="normal">+B360+1</f>
        <v>177</v>
      </c>
      <c r="C361" s="68" t="s">
        <v>122</v>
      </c>
      <c r="D361" s="67" t="s">
        <v>473</v>
      </c>
      <c r="E361" s="98" t="n">
        <v>22916723.33</v>
      </c>
      <c r="F361" s="98" t="n">
        <v>2225225.15</v>
      </c>
      <c r="G361" s="98" t="n"/>
      <c r="H361" s="98" t="n">
        <v>638020.18</v>
      </c>
      <c r="I361" s="98" t="n">
        <v>543731.43</v>
      </c>
      <c r="J361" s="98" t="n"/>
      <c r="K361" s="99" t="n"/>
      <c r="L361" s="99" t="n">
        <v>0</v>
      </c>
      <c r="M361" s="98" t="n"/>
      <c r="N361" s="98" t="n">
        <v>6437212.9</v>
      </c>
      <c r="O361" s="98" t="n"/>
      <c r="P361" s="98" t="n">
        <v>5263480.43</v>
      </c>
      <c r="Q361" s="98" t="n">
        <v>4953205.02</v>
      </c>
      <c r="R361" s="98" t="n">
        <v>2187990.28</v>
      </c>
      <c r="S361" s="98" t="n">
        <v>229167.23</v>
      </c>
      <c r="T361" s="98" t="n">
        <v>438690.71</v>
      </c>
    </row>
    <row customHeight="true" ht="12.75" outlineLevel="0" r="362">
      <c r="A362" s="67" t="n">
        <f aca="false" ca="false" dt2D="false" dtr="false" t="normal">+A361+1</f>
        <v>349</v>
      </c>
      <c r="B362" s="67" t="n">
        <f aca="false" ca="false" dt2D="false" dtr="false" t="normal">+B361+1</f>
        <v>178</v>
      </c>
      <c r="C362" s="68" t="s">
        <v>122</v>
      </c>
      <c r="D362" s="67" t="s">
        <v>474</v>
      </c>
      <c r="E362" s="98" t="n">
        <v>22905460.18</v>
      </c>
      <c r="F362" s="98" t="n">
        <v>2224131.49</v>
      </c>
      <c r="G362" s="98" t="n"/>
      <c r="H362" s="98" t="n">
        <v>637706.61</v>
      </c>
      <c r="I362" s="98" t="n">
        <v>543464.19</v>
      </c>
      <c r="J362" s="98" t="n"/>
      <c r="K362" s="99" t="n"/>
      <c r="L362" s="99" t="n">
        <v>0</v>
      </c>
      <c r="M362" s="98" t="n"/>
      <c r="N362" s="98" t="n">
        <v>6434049.13</v>
      </c>
      <c r="O362" s="98" t="n"/>
      <c r="P362" s="98" t="n">
        <v>5260893.52</v>
      </c>
      <c r="Q362" s="98" t="n">
        <v>4950770.62</v>
      </c>
      <c r="R362" s="98" t="n">
        <v>2186914.92</v>
      </c>
      <c r="S362" s="98" t="n">
        <v>229054.6</v>
      </c>
      <c r="T362" s="98" t="n">
        <v>438475.1</v>
      </c>
    </row>
    <row customHeight="true" ht="12.75" outlineLevel="0" r="363">
      <c r="A363" s="67" t="n">
        <f aca="false" ca="false" dt2D="false" dtr="false" t="normal">+A362+1</f>
        <v>350</v>
      </c>
      <c r="B363" s="67" t="n">
        <f aca="false" ca="false" dt2D="false" dtr="false" t="normal">+B362+1</f>
        <v>179</v>
      </c>
      <c r="C363" s="68" t="s">
        <v>122</v>
      </c>
      <c r="D363" s="67" t="s">
        <v>475</v>
      </c>
      <c r="E363" s="98" t="n">
        <v>2059626.58</v>
      </c>
      <c r="F363" s="98" t="n"/>
      <c r="G363" s="98" t="n"/>
      <c r="H363" s="98" t="n"/>
      <c r="I363" s="98" t="n"/>
      <c r="J363" s="98" t="n">
        <v>1390729.89</v>
      </c>
      <c r="K363" s="99" t="n"/>
      <c r="L363" s="99" t="n">
        <v>0</v>
      </c>
      <c r="M363" s="98" t="n"/>
      <c r="N363" s="98" t="n"/>
      <c r="O363" s="98" t="n"/>
      <c r="P363" s="98" t="n"/>
      <c r="Q363" s="98" t="n"/>
      <c r="R363" s="98" t="n">
        <v>617887.97</v>
      </c>
      <c r="S363" s="98" t="n">
        <v>20596.27</v>
      </c>
      <c r="T363" s="98" t="n">
        <v>30412.45</v>
      </c>
    </row>
    <row customHeight="true" ht="12.75" outlineLevel="0" r="364">
      <c r="A364" s="67" t="n">
        <f aca="false" ca="false" dt2D="false" dtr="false" t="normal">+A363+1</f>
        <v>351</v>
      </c>
      <c r="B364" s="67" t="n">
        <f aca="false" ca="false" dt2D="false" dtr="false" t="normal">+B363+1</f>
        <v>180</v>
      </c>
      <c r="C364" s="68" t="s">
        <v>122</v>
      </c>
      <c r="D364" s="67" t="s">
        <v>476</v>
      </c>
      <c r="E364" s="98" t="n">
        <v>3159511.3</v>
      </c>
      <c r="F364" s="98" t="n"/>
      <c r="G364" s="98" t="n"/>
      <c r="H364" s="98" t="n"/>
      <c r="I364" s="98" t="n"/>
      <c r="J364" s="98" t="n">
        <v>2133409.46</v>
      </c>
      <c r="K364" s="99" t="n"/>
      <c r="L364" s="99" t="n">
        <v>0</v>
      </c>
      <c r="M364" s="98" t="n"/>
      <c r="N364" s="98" t="n"/>
      <c r="O364" s="98" t="n"/>
      <c r="P364" s="98" t="n"/>
      <c r="Q364" s="98" t="n"/>
      <c r="R364" s="98" t="n">
        <v>947853.39</v>
      </c>
      <c r="S364" s="98" t="n">
        <v>31595.11</v>
      </c>
      <c r="T364" s="98" t="n">
        <v>46653.34</v>
      </c>
    </row>
    <row customHeight="true" ht="12.75" outlineLevel="0" r="365">
      <c r="A365" s="67" t="n">
        <f aca="false" ca="false" dt2D="false" dtr="false" t="normal">+A364+1</f>
        <v>352</v>
      </c>
      <c r="B365" s="67" t="n">
        <f aca="false" ca="false" dt2D="false" dtr="false" t="normal">+B364+1</f>
        <v>181</v>
      </c>
      <c r="C365" s="68" t="s">
        <v>122</v>
      </c>
      <c r="D365" s="67" t="s">
        <v>477</v>
      </c>
      <c r="E365" s="98" t="n">
        <v>2553514.8</v>
      </c>
      <c r="F365" s="98" t="n"/>
      <c r="G365" s="98" t="n"/>
      <c r="H365" s="98" t="n"/>
      <c r="I365" s="98" t="n"/>
      <c r="J365" s="98" t="n">
        <v>1724220.01</v>
      </c>
      <c r="K365" s="99" t="n"/>
      <c r="L365" s="99" t="n">
        <v>0</v>
      </c>
      <c r="M365" s="98" t="n"/>
      <c r="N365" s="98" t="n"/>
      <c r="O365" s="98" t="n"/>
      <c r="P365" s="98" t="n"/>
      <c r="Q365" s="98" t="n"/>
      <c r="R365" s="98" t="n">
        <v>766054.44</v>
      </c>
      <c r="S365" s="98" t="n">
        <v>25535.15</v>
      </c>
      <c r="T365" s="98" t="n">
        <v>37705.2</v>
      </c>
    </row>
    <row customHeight="true" ht="12.75" outlineLevel="0" r="366">
      <c r="A366" s="67" t="n">
        <f aca="false" ca="false" dt2D="false" dtr="false" t="normal">+A365+1</f>
        <v>353</v>
      </c>
      <c r="B366" s="67" t="n">
        <f aca="false" ca="false" dt2D="false" dtr="false" t="normal">+B365+1</f>
        <v>182</v>
      </c>
      <c r="C366" s="68" t="s">
        <v>122</v>
      </c>
      <c r="D366" s="67" t="s">
        <v>478</v>
      </c>
      <c r="E366" s="98" t="n">
        <v>1031864.16</v>
      </c>
      <c r="F366" s="98" t="n"/>
      <c r="G366" s="98" t="n"/>
      <c r="H366" s="98" t="n"/>
      <c r="I366" s="98" t="n"/>
      <c r="J366" s="98" t="n">
        <v>696749.76</v>
      </c>
      <c r="K366" s="99" t="n"/>
      <c r="L366" s="99" t="n">
        <v>0</v>
      </c>
      <c r="M366" s="98" t="n"/>
      <c r="N366" s="98" t="n"/>
      <c r="O366" s="98" t="n"/>
      <c r="P366" s="98" t="n"/>
      <c r="Q366" s="98" t="n"/>
      <c r="R366" s="98" t="n">
        <v>309559.25</v>
      </c>
      <c r="S366" s="98" t="n">
        <v>10318.64</v>
      </c>
      <c r="T366" s="98" t="n">
        <v>15236.51</v>
      </c>
    </row>
    <row customHeight="true" ht="12.75" outlineLevel="0" r="367">
      <c r="A367" s="67" t="n">
        <f aca="false" ca="false" dt2D="false" dtr="false" t="normal">+A366+1</f>
        <v>354</v>
      </c>
      <c r="B367" s="67" t="n">
        <f aca="false" ca="false" dt2D="false" dtr="false" t="normal">+B366+1</f>
        <v>183</v>
      </c>
      <c r="C367" s="68" t="s">
        <v>122</v>
      </c>
      <c r="D367" s="67" t="s">
        <v>479</v>
      </c>
      <c r="E367" s="98" t="n">
        <v>32152706.03</v>
      </c>
      <c r="F367" s="98" t="n"/>
      <c r="G367" s="98" t="n"/>
      <c r="H367" s="98" t="n"/>
      <c r="I367" s="98" t="n"/>
      <c r="J367" s="98" t="n"/>
      <c r="K367" s="99" t="n"/>
      <c r="L367" s="99" t="n">
        <v>0</v>
      </c>
      <c r="M367" s="98" t="n"/>
      <c r="N367" s="98" t="n"/>
      <c r="O367" s="98" t="n"/>
      <c r="P367" s="98" t="n">
        <v>28003527.93</v>
      </c>
      <c r="Q367" s="98" t="n"/>
      <c r="R367" s="98" t="n">
        <v>3215270.6</v>
      </c>
      <c r="S367" s="98" t="n">
        <v>321527.06</v>
      </c>
      <c r="T367" s="98" t="n">
        <v>612380.44</v>
      </c>
    </row>
    <row customHeight="true" ht="12.75" outlineLevel="0" r="368">
      <c r="A368" s="67" t="n">
        <f aca="false" ca="false" dt2D="false" dtr="false" t="normal">+A367+1</f>
        <v>355</v>
      </c>
      <c r="B368" s="67" t="n">
        <f aca="false" ca="false" dt2D="false" dtr="false" t="normal">+B367+1</f>
        <v>184</v>
      </c>
      <c r="C368" s="68" t="s">
        <v>122</v>
      </c>
      <c r="D368" s="67" t="s">
        <v>480</v>
      </c>
      <c r="E368" s="98" t="n">
        <v>11407404.91</v>
      </c>
      <c r="F368" s="98" t="n">
        <v>2400419.23</v>
      </c>
      <c r="G368" s="98" t="n">
        <v>970721.78</v>
      </c>
      <c r="H368" s="98" t="n">
        <v>1026121.33</v>
      </c>
      <c r="I368" s="98" t="n">
        <v>782420.34</v>
      </c>
      <c r="J368" s="98" t="n">
        <v>342317.32</v>
      </c>
      <c r="K368" s="99" t="n"/>
      <c r="L368" s="99" t="n">
        <v>0</v>
      </c>
      <c r="M368" s="98" t="n"/>
      <c r="N368" s="98" t="n">
        <v>4388324.42</v>
      </c>
      <c r="O368" s="98" t="n"/>
      <c r="P368" s="98" t="n"/>
      <c r="Q368" s="98" t="n"/>
      <c r="R368" s="98" t="n">
        <v>1166287.72</v>
      </c>
      <c r="S368" s="98" t="n">
        <v>114074.05</v>
      </c>
      <c r="T368" s="98" t="n">
        <v>216718.72</v>
      </c>
    </row>
    <row customHeight="true" ht="12.75" outlineLevel="0" r="369">
      <c r="A369" s="67" t="n">
        <f aca="false" ca="false" dt2D="false" dtr="false" t="normal">+A368+1</f>
        <v>356</v>
      </c>
      <c r="B369" s="67" t="n">
        <f aca="false" ca="false" dt2D="false" dtr="false" t="normal">+B368+1</f>
        <v>185</v>
      </c>
      <c r="C369" s="68" t="s">
        <v>122</v>
      </c>
      <c r="D369" s="67" t="s">
        <v>481</v>
      </c>
      <c r="E369" s="98" t="n">
        <v>30876191.32</v>
      </c>
      <c r="F369" s="98" t="n">
        <v>10042330.63</v>
      </c>
      <c r="G369" s="98" t="n">
        <v>6685907.24</v>
      </c>
      <c r="H369" s="98" t="n">
        <v>4783369.41</v>
      </c>
      <c r="I369" s="98" t="n">
        <v>3671889.65</v>
      </c>
      <c r="J369" s="98" t="n">
        <v>1396177.63</v>
      </c>
      <c r="K369" s="99" t="n"/>
      <c r="L369" s="99" t="n">
        <v>0</v>
      </c>
      <c r="M369" s="98" t="n"/>
      <c r="N369" s="98" t="n"/>
      <c r="O369" s="98" t="n"/>
      <c r="P369" s="98" t="n"/>
      <c r="Q369" s="98" t="n"/>
      <c r="R369" s="98" t="n">
        <v>3406511.2</v>
      </c>
      <c r="S369" s="98" t="n">
        <v>308761.91</v>
      </c>
      <c r="T369" s="98" t="n">
        <v>581243.65</v>
      </c>
    </row>
    <row customHeight="true" ht="12.75" outlineLevel="0" r="370">
      <c r="A370" s="67" t="n">
        <f aca="false" ca="false" dt2D="false" dtr="false" t="normal">+A369+1</f>
        <v>357</v>
      </c>
      <c r="B370" s="67" t="n">
        <f aca="false" ca="false" dt2D="false" dtr="false" t="normal">+B369+1</f>
        <v>186</v>
      </c>
      <c r="C370" s="68" t="s">
        <v>122</v>
      </c>
      <c r="D370" s="67" t="s">
        <v>482</v>
      </c>
      <c r="E370" s="98" t="n">
        <v>29787766.04</v>
      </c>
      <c r="F370" s="98" t="n">
        <v>2661593.84</v>
      </c>
      <c r="G370" s="98" t="n">
        <v>1619544.44</v>
      </c>
      <c r="H370" s="98" t="n">
        <v>763136.52</v>
      </c>
      <c r="I370" s="98" t="n">
        <v>650357.65</v>
      </c>
      <c r="J370" s="98" t="n">
        <v>349464.65</v>
      </c>
      <c r="K370" s="99" t="n"/>
      <c r="L370" s="99" t="n">
        <v>0</v>
      </c>
      <c r="M370" s="98" t="n"/>
      <c r="N370" s="98" t="n">
        <v>7699556.25</v>
      </c>
      <c r="O370" s="98" t="n"/>
      <c r="P370" s="98" t="n">
        <v>6295653.76</v>
      </c>
      <c r="Q370" s="98" t="n">
        <v>5924533.07</v>
      </c>
      <c r="R370" s="98" t="n">
        <v>2958271.6</v>
      </c>
      <c r="S370" s="98" t="n">
        <v>297877.66</v>
      </c>
      <c r="T370" s="98" t="n">
        <v>567776.6</v>
      </c>
    </row>
    <row customHeight="true" ht="12.75" outlineLevel="0" r="371">
      <c r="A371" s="67" t="n">
        <f aca="false" ca="false" dt2D="false" dtr="false" t="normal">+A370+1</f>
        <v>358</v>
      </c>
      <c r="B371" s="67" t="n">
        <f aca="false" ca="false" dt2D="false" dtr="false" t="normal">+B370+1</f>
        <v>187</v>
      </c>
      <c r="C371" s="68" t="s">
        <v>122</v>
      </c>
      <c r="D371" s="67" t="s">
        <v>483</v>
      </c>
      <c r="E371" s="98" t="n">
        <v>3915014.32</v>
      </c>
      <c r="F371" s="98" t="n"/>
      <c r="G371" s="98" t="n">
        <v>1657598.72</v>
      </c>
      <c r="H371" s="98" t="n">
        <v>1752198.67</v>
      </c>
      <c r="I371" s="98" t="n"/>
      <c r="J371" s="98" t="n"/>
      <c r="K371" s="99" t="n"/>
      <c r="L371" s="99" t="n">
        <v>0</v>
      </c>
      <c r="M371" s="98" t="n"/>
      <c r="N371" s="98" t="n"/>
      <c r="O371" s="98" t="n"/>
      <c r="P371" s="98" t="n"/>
      <c r="Q371" s="98" t="n"/>
      <c r="R371" s="98" t="n">
        <v>391501.43</v>
      </c>
      <c r="S371" s="98" t="n">
        <v>39150.14</v>
      </c>
      <c r="T371" s="98" t="n">
        <v>74565.36</v>
      </c>
    </row>
    <row customHeight="true" ht="12.75" outlineLevel="0" r="372">
      <c r="A372" s="67" t="n">
        <f aca="false" ca="false" dt2D="false" dtr="false" t="normal">+A371+1</f>
        <v>359</v>
      </c>
      <c r="B372" s="67" t="n">
        <f aca="false" ca="false" dt2D="false" dtr="false" t="normal">+B371+1</f>
        <v>188</v>
      </c>
      <c r="C372" s="68" t="s">
        <v>122</v>
      </c>
      <c r="D372" s="67" t="s">
        <v>484</v>
      </c>
      <c r="E372" s="98" t="n">
        <v>3703921.73</v>
      </c>
      <c r="F372" s="98" t="n"/>
      <c r="G372" s="98" t="n"/>
      <c r="H372" s="98" t="n"/>
      <c r="I372" s="98" t="n"/>
      <c r="J372" s="98" t="n">
        <v>2501013.88</v>
      </c>
      <c r="K372" s="99" t="n"/>
      <c r="L372" s="99" t="n">
        <v>0</v>
      </c>
      <c r="M372" s="98" t="n"/>
      <c r="N372" s="98" t="n"/>
      <c r="O372" s="98" t="n"/>
      <c r="P372" s="98" t="n"/>
      <c r="Q372" s="98" t="n"/>
      <c r="R372" s="98" t="n">
        <v>1111176.52</v>
      </c>
      <c r="S372" s="98" t="n">
        <v>37039.22</v>
      </c>
      <c r="T372" s="98" t="n">
        <v>54692.11</v>
      </c>
    </row>
    <row customHeight="true" ht="12.75" outlineLevel="0" r="373">
      <c r="A373" s="67" t="n">
        <f aca="false" ca="false" dt2D="false" dtr="false" t="normal">+A372+1</f>
        <v>360</v>
      </c>
      <c r="B373" s="67" t="n">
        <f aca="false" ca="false" dt2D="false" dtr="false" t="normal">+B372+1</f>
        <v>189</v>
      </c>
      <c r="C373" s="68" t="s">
        <v>122</v>
      </c>
      <c r="D373" s="67" t="s">
        <v>485</v>
      </c>
      <c r="E373" s="98" t="n">
        <v>1136254.73</v>
      </c>
      <c r="F373" s="98" t="n"/>
      <c r="G373" s="98" t="n"/>
      <c r="H373" s="98" t="n"/>
      <c r="I373" s="98" t="n"/>
      <c r="J373" s="98" t="n">
        <v>767237.82</v>
      </c>
      <c r="K373" s="99" t="n"/>
      <c r="L373" s="99" t="n">
        <v>0</v>
      </c>
      <c r="M373" s="98" t="n"/>
      <c r="N373" s="98" t="n"/>
      <c r="O373" s="98" t="n"/>
      <c r="P373" s="98" t="n"/>
      <c r="Q373" s="98" t="n"/>
      <c r="R373" s="98" t="n">
        <v>340876.42</v>
      </c>
      <c r="S373" s="98" t="n">
        <v>11362.55</v>
      </c>
      <c r="T373" s="98" t="n">
        <v>16777.94</v>
      </c>
    </row>
    <row customHeight="true" ht="12.75" outlineLevel="0" r="374">
      <c r="A374" s="67" t="n">
        <f aca="false" ca="false" dt2D="false" dtr="false" t="normal">+A373+1</f>
        <v>361</v>
      </c>
      <c r="B374" s="67" t="n">
        <f aca="false" ca="false" dt2D="false" dtr="false" t="normal">+B373+1</f>
        <v>190</v>
      </c>
      <c r="C374" s="68" t="s">
        <v>122</v>
      </c>
      <c r="D374" s="67" t="s">
        <v>486</v>
      </c>
      <c r="E374" s="98" t="n">
        <v>1635719.86</v>
      </c>
      <c r="F374" s="98" t="n"/>
      <c r="G374" s="98" t="n"/>
      <c r="H374" s="98" t="n"/>
      <c r="I374" s="98" t="n"/>
      <c r="J374" s="98" t="n">
        <v>1104493.66</v>
      </c>
      <c r="K374" s="99" t="n"/>
      <c r="L374" s="99" t="n">
        <v>0</v>
      </c>
      <c r="M374" s="98" t="n"/>
      <c r="N374" s="98" t="n"/>
      <c r="O374" s="98" t="n"/>
      <c r="P374" s="98" t="n"/>
      <c r="Q374" s="98" t="n"/>
      <c r="R374" s="98" t="n">
        <v>490715.96</v>
      </c>
      <c r="S374" s="98" t="n">
        <v>16357.2</v>
      </c>
      <c r="T374" s="98" t="n">
        <v>24153.04</v>
      </c>
    </row>
    <row customHeight="true" ht="12.75" outlineLevel="0" r="375">
      <c r="A375" s="67" t="n">
        <f aca="false" ca="false" dt2D="false" dtr="false" t="normal">+A374+1</f>
        <v>362</v>
      </c>
      <c r="B375" s="67" t="n">
        <f aca="false" ca="false" dt2D="false" dtr="false" t="normal">+B374+1</f>
        <v>191</v>
      </c>
      <c r="C375" s="68" t="s">
        <v>122</v>
      </c>
      <c r="D375" s="67" t="s">
        <v>487</v>
      </c>
      <c r="E375" s="98" t="n">
        <v>2574923</v>
      </c>
      <c r="F375" s="98" t="n"/>
      <c r="G375" s="98" t="n"/>
      <c r="H375" s="98" t="n"/>
      <c r="I375" s="98" t="n"/>
      <c r="J375" s="98" t="n">
        <v>1738675.56</v>
      </c>
      <c r="K375" s="99" t="n"/>
      <c r="L375" s="99" t="n">
        <v>0</v>
      </c>
      <c r="M375" s="98" t="n"/>
      <c r="N375" s="98" t="n"/>
      <c r="O375" s="98" t="n"/>
      <c r="P375" s="98" t="n"/>
      <c r="Q375" s="98" t="n"/>
      <c r="R375" s="98" t="n">
        <v>772476.9</v>
      </c>
      <c r="S375" s="98" t="n">
        <v>25749.23</v>
      </c>
      <c r="T375" s="98" t="n">
        <v>38021.31</v>
      </c>
    </row>
    <row customHeight="true" ht="12.75" outlineLevel="0" r="376">
      <c r="A376" s="67" t="n">
        <f aca="false" ca="false" dt2D="false" dtr="false" t="normal">+A375+1</f>
        <v>363</v>
      </c>
      <c r="B376" s="67" t="n">
        <f aca="false" ca="false" dt2D="false" dtr="false" t="normal">+B375+1</f>
        <v>192</v>
      </c>
      <c r="C376" s="68" t="s">
        <v>122</v>
      </c>
      <c r="D376" s="67" t="s">
        <v>488</v>
      </c>
      <c r="E376" s="98" t="n">
        <v>2585717.07</v>
      </c>
      <c r="F376" s="98" t="n"/>
      <c r="G376" s="98" t="n"/>
      <c r="H376" s="98" t="n"/>
      <c r="I376" s="98" t="n"/>
      <c r="J376" s="98" t="n">
        <v>1745964.08</v>
      </c>
      <c r="K376" s="99" t="n"/>
      <c r="L376" s="99" t="n">
        <v>0</v>
      </c>
      <c r="M376" s="98" t="n"/>
      <c r="N376" s="98" t="n"/>
      <c r="O376" s="98" t="n"/>
      <c r="P376" s="98" t="n"/>
      <c r="Q376" s="98" t="n"/>
      <c r="R376" s="98" t="n">
        <v>775715.12</v>
      </c>
      <c r="S376" s="98" t="n">
        <v>25857.17</v>
      </c>
      <c r="T376" s="98" t="n">
        <v>38180.7</v>
      </c>
    </row>
    <row customHeight="true" ht="12.75" outlineLevel="0" r="377">
      <c r="A377" s="67" t="n">
        <f aca="false" ca="false" dt2D="false" dtr="false" t="normal">+A376+1</f>
        <v>364</v>
      </c>
      <c r="B377" s="67" t="n">
        <f aca="false" ca="false" dt2D="false" dtr="false" t="normal">+B376+1</f>
        <v>193</v>
      </c>
      <c r="C377" s="68" t="s">
        <v>122</v>
      </c>
      <c r="D377" s="67" t="s">
        <v>489</v>
      </c>
      <c r="E377" s="98" t="n">
        <v>2055728.73</v>
      </c>
      <c r="F377" s="98" t="n"/>
      <c r="G377" s="98" t="n"/>
      <c r="H377" s="98" t="n"/>
      <c r="I377" s="98" t="n"/>
      <c r="J377" s="98" t="n">
        <v>1388097.93</v>
      </c>
      <c r="K377" s="99" t="n"/>
      <c r="L377" s="99" t="n">
        <v>0</v>
      </c>
      <c r="M377" s="98" t="n"/>
      <c r="N377" s="98" t="n"/>
      <c r="O377" s="98" t="n"/>
      <c r="P377" s="98" t="n"/>
      <c r="Q377" s="98" t="n"/>
      <c r="R377" s="98" t="n">
        <v>616718.62</v>
      </c>
      <c r="S377" s="98" t="n">
        <v>20557.29</v>
      </c>
      <c r="T377" s="98" t="n">
        <v>30354.89</v>
      </c>
    </row>
    <row customHeight="true" ht="12.75" outlineLevel="0" r="378">
      <c r="A378" s="67" t="n">
        <f aca="false" ca="false" dt2D="false" dtr="false" t="normal">+A377+1</f>
        <v>365</v>
      </c>
      <c r="B378" s="67" t="n">
        <f aca="false" ca="false" dt2D="false" dtr="false" t="normal">+B377+1</f>
        <v>194</v>
      </c>
      <c r="C378" s="68" t="s">
        <v>122</v>
      </c>
      <c r="D378" s="67" t="s">
        <v>490</v>
      </c>
      <c r="E378" s="98" t="n">
        <v>2073838.76</v>
      </c>
      <c r="F378" s="98" t="n"/>
      <c r="G378" s="98" t="n"/>
      <c r="H378" s="98" t="n"/>
      <c r="I378" s="98" t="n"/>
      <c r="J378" s="98" t="n">
        <v>1400326.44</v>
      </c>
      <c r="K378" s="99" t="n"/>
      <c r="L378" s="99" t="n">
        <v>0</v>
      </c>
      <c r="M378" s="98" t="n"/>
      <c r="N378" s="98" t="n"/>
      <c r="O378" s="98" t="n"/>
      <c r="P378" s="98" t="n"/>
      <c r="Q378" s="98" t="n"/>
      <c r="R378" s="98" t="n">
        <v>622151.63</v>
      </c>
      <c r="S378" s="98" t="n">
        <v>20738.39</v>
      </c>
      <c r="T378" s="98" t="n">
        <v>30622.3</v>
      </c>
    </row>
    <row customHeight="true" ht="12.75" outlineLevel="0" r="379">
      <c r="A379" s="67" t="n">
        <f aca="false" ca="false" dt2D="false" dtr="false" t="normal">+A378+1</f>
        <v>366</v>
      </c>
      <c r="B379" s="67" t="n">
        <f aca="false" ca="false" dt2D="false" dtr="false" t="normal">+B378+1</f>
        <v>195</v>
      </c>
      <c r="C379" s="68" t="s">
        <v>122</v>
      </c>
      <c r="D379" s="67" t="s">
        <v>491</v>
      </c>
      <c r="E379" s="98" t="n">
        <v>2574863.06</v>
      </c>
      <c r="F379" s="98" t="n"/>
      <c r="G379" s="98" t="n"/>
      <c r="H379" s="98" t="n"/>
      <c r="I379" s="98" t="n"/>
      <c r="J379" s="98" t="n">
        <v>1738635.08</v>
      </c>
      <c r="K379" s="99" t="n"/>
      <c r="L379" s="99" t="n">
        <v>0</v>
      </c>
      <c r="M379" s="98" t="n"/>
      <c r="N379" s="98" t="n"/>
      <c r="O379" s="98" t="n"/>
      <c r="P379" s="98" t="n"/>
      <c r="Q379" s="98" t="n"/>
      <c r="R379" s="98" t="n">
        <v>772458.92</v>
      </c>
      <c r="S379" s="98" t="n">
        <v>25748.63</v>
      </c>
      <c r="T379" s="98" t="n">
        <v>38020.43</v>
      </c>
    </row>
    <row customHeight="true" ht="12.75" outlineLevel="0" r="380">
      <c r="A380" s="67" t="n">
        <f aca="false" ca="false" dt2D="false" dtr="false" t="normal">+A379+1</f>
        <v>367</v>
      </c>
      <c r="B380" s="67" t="n">
        <f aca="false" ca="false" dt2D="false" dtr="false" t="normal">+B379+1</f>
        <v>196</v>
      </c>
      <c r="C380" s="68" t="s">
        <v>122</v>
      </c>
      <c r="D380" s="67" t="s">
        <v>492</v>
      </c>
      <c r="E380" s="98" t="n">
        <v>3707519.74</v>
      </c>
      <c r="F380" s="98" t="n"/>
      <c r="G380" s="98" t="n"/>
      <c r="H380" s="98" t="n"/>
      <c r="I380" s="98" t="n"/>
      <c r="J380" s="98" t="n">
        <v>2503443.38</v>
      </c>
      <c r="K380" s="99" t="n"/>
      <c r="L380" s="99" t="n">
        <v>0</v>
      </c>
      <c r="M380" s="98" t="n"/>
      <c r="N380" s="98" t="n"/>
      <c r="O380" s="98" t="n"/>
      <c r="P380" s="98" t="n"/>
      <c r="Q380" s="98" t="n"/>
      <c r="R380" s="98" t="n">
        <v>1112255.92</v>
      </c>
      <c r="S380" s="98" t="n">
        <v>37075.2</v>
      </c>
      <c r="T380" s="98" t="n">
        <v>54745.24</v>
      </c>
    </row>
    <row customHeight="true" ht="12.75" outlineLevel="0" r="381">
      <c r="A381" s="67" t="n">
        <f aca="false" ca="false" dt2D="false" dtr="false" t="normal">+A380+1</f>
        <v>368</v>
      </c>
      <c r="B381" s="67" t="n">
        <f aca="false" ca="false" dt2D="false" dtr="false" t="normal">+B380+1</f>
        <v>197</v>
      </c>
      <c r="C381" s="68" t="s">
        <v>122</v>
      </c>
      <c r="D381" s="67" t="s">
        <v>493</v>
      </c>
      <c r="E381" s="98" t="n">
        <v>3737023.51</v>
      </c>
      <c r="F381" s="98" t="n"/>
      <c r="G381" s="98" t="n"/>
      <c r="H381" s="98" t="n"/>
      <c r="I381" s="98" t="n"/>
      <c r="J381" s="98" t="n">
        <v>2523365.33</v>
      </c>
      <c r="K381" s="99" t="n"/>
      <c r="L381" s="99" t="n">
        <v>0</v>
      </c>
      <c r="M381" s="98" t="n"/>
      <c r="N381" s="98" t="n"/>
      <c r="O381" s="98" t="n"/>
      <c r="P381" s="98" t="n"/>
      <c r="Q381" s="98" t="n"/>
      <c r="R381" s="98" t="n">
        <v>1121107.05</v>
      </c>
      <c r="S381" s="98" t="n">
        <v>37370.24</v>
      </c>
      <c r="T381" s="98" t="n">
        <v>55180.89</v>
      </c>
    </row>
    <row customHeight="true" ht="12.75" outlineLevel="0" r="382">
      <c r="A382" s="67" t="n">
        <f aca="false" ca="false" dt2D="false" dtr="false" t="normal">+A381+1</f>
        <v>369</v>
      </c>
      <c r="B382" s="67" t="n">
        <f aca="false" ca="false" dt2D="false" dtr="false" t="normal">+B381+1</f>
        <v>198</v>
      </c>
      <c r="C382" s="68" t="s">
        <v>122</v>
      </c>
      <c r="D382" s="67" t="s">
        <v>494</v>
      </c>
      <c r="E382" s="98" t="n">
        <v>1635839.79</v>
      </c>
      <c r="F382" s="98" t="n"/>
      <c r="G382" s="98" t="n"/>
      <c r="H382" s="98" t="n"/>
      <c r="I382" s="98" t="n"/>
      <c r="J382" s="98" t="n">
        <v>1104574.64</v>
      </c>
      <c r="K382" s="99" t="n"/>
      <c r="L382" s="99" t="n">
        <v>0</v>
      </c>
      <c r="M382" s="98" t="n"/>
      <c r="N382" s="98" t="n"/>
      <c r="O382" s="98" t="n"/>
      <c r="P382" s="98" t="n"/>
      <c r="Q382" s="98" t="n"/>
      <c r="R382" s="98" t="n">
        <v>490751.94</v>
      </c>
      <c r="S382" s="98" t="n">
        <v>16358.4</v>
      </c>
      <c r="T382" s="98" t="n">
        <v>24154.81</v>
      </c>
    </row>
    <row customHeight="true" ht="12.75" outlineLevel="0" r="383">
      <c r="A383" s="67" t="n">
        <f aca="false" ca="false" dt2D="false" dtr="false" t="normal">+A382+1</f>
        <v>370</v>
      </c>
      <c r="B383" s="67" t="n">
        <f aca="false" ca="false" dt2D="false" dtr="false" t="normal">+B382+1</f>
        <v>199</v>
      </c>
      <c r="C383" s="68" t="s">
        <v>122</v>
      </c>
      <c r="D383" s="67" t="s">
        <v>495</v>
      </c>
      <c r="E383" s="98" t="n">
        <v>17559628.57</v>
      </c>
      <c r="F383" s="98" t="n">
        <v>2112488.2</v>
      </c>
      <c r="G383" s="98" t="n">
        <v>755289.86</v>
      </c>
      <c r="H383" s="98" t="n">
        <v>291279.05</v>
      </c>
      <c r="I383" s="98" t="n">
        <v>1127747.56</v>
      </c>
      <c r="J383" s="98" t="n"/>
      <c r="K383" s="99" t="n"/>
      <c r="L383" s="99" t="n">
        <v>0</v>
      </c>
      <c r="M383" s="98" t="n"/>
      <c r="N383" s="98" t="n">
        <v>2575190.69</v>
      </c>
      <c r="O383" s="98" t="n"/>
      <c r="P383" s="98" t="n">
        <v>4394678.04</v>
      </c>
      <c r="Q383" s="98" t="n">
        <v>4072656.84</v>
      </c>
      <c r="R383" s="98" t="n">
        <v>1719480.63</v>
      </c>
      <c r="S383" s="98" t="n">
        <v>175596.29</v>
      </c>
      <c r="T383" s="98" t="n">
        <v>335221.41</v>
      </c>
    </row>
    <row customHeight="true" ht="12.75" outlineLevel="0" r="384">
      <c r="A384" s="67" t="n">
        <f aca="false" ca="false" dt2D="false" dtr="false" t="normal">+A383+1</f>
        <v>371</v>
      </c>
      <c r="B384" s="67" t="n">
        <f aca="false" ca="false" dt2D="false" dtr="false" t="normal">+B383+1</f>
        <v>200</v>
      </c>
      <c r="C384" s="68" t="s">
        <v>122</v>
      </c>
      <c r="D384" s="67" t="s">
        <v>496</v>
      </c>
      <c r="E384" s="98" t="n">
        <v>17268431.22</v>
      </c>
      <c r="F384" s="98" t="n">
        <v>2077456.08</v>
      </c>
      <c r="G384" s="98" t="n">
        <v>742764.64</v>
      </c>
      <c r="H384" s="98" t="n">
        <v>286448.67</v>
      </c>
      <c r="I384" s="98" t="n">
        <v>1109045.73</v>
      </c>
      <c r="J384" s="98" t="n"/>
      <c r="K384" s="99" t="n"/>
      <c r="L384" s="99" t="n">
        <v>0</v>
      </c>
      <c r="M384" s="98" t="n"/>
      <c r="N384" s="98" t="n">
        <v>2532485.42</v>
      </c>
      <c r="O384" s="98" t="n"/>
      <c r="P384" s="98" t="n">
        <v>4321799.59</v>
      </c>
      <c r="Q384" s="98" t="n">
        <v>4005118.58</v>
      </c>
      <c r="R384" s="98" t="n">
        <v>1690965.89</v>
      </c>
      <c r="S384" s="98" t="n">
        <v>172684.31</v>
      </c>
      <c r="T384" s="98" t="n">
        <v>329662.31</v>
      </c>
    </row>
    <row customHeight="true" ht="12.75" outlineLevel="0" r="385">
      <c r="A385" s="67" t="n">
        <f aca="false" ca="false" dt2D="false" dtr="false" t="normal">+A384+1</f>
        <v>372</v>
      </c>
      <c r="B385" s="67" t="n">
        <f aca="false" ca="false" dt2D="false" dtr="false" t="normal">+B384+1</f>
        <v>201</v>
      </c>
      <c r="C385" s="68" t="s">
        <v>122</v>
      </c>
      <c r="D385" s="67" t="s">
        <v>497</v>
      </c>
      <c r="E385" s="98" t="n">
        <v>4989668.81</v>
      </c>
      <c r="F385" s="98" t="n"/>
      <c r="G385" s="98" t="n"/>
      <c r="H385" s="98" t="n"/>
      <c r="I385" s="98" t="n">
        <v>4199285.31</v>
      </c>
      <c r="J385" s="98" t="n"/>
      <c r="K385" s="99" t="n"/>
      <c r="L385" s="99" t="n">
        <v>0</v>
      </c>
      <c r="M385" s="98" t="n"/>
      <c r="N385" s="98" t="n"/>
      <c r="O385" s="98" t="n"/>
      <c r="P385" s="98" t="n"/>
      <c r="Q385" s="98" t="n"/>
      <c r="R385" s="98" t="n">
        <v>648656.95</v>
      </c>
      <c r="S385" s="98" t="n">
        <v>49896.69</v>
      </c>
      <c r="T385" s="98" t="n">
        <v>91829.86</v>
      </c>
    </row>
    <row customHeight="true" ht="12.75" outlineLevel="0" r="386">
      <c r="A386" s="67" t="n">
        <f aca="false" ca="false" dt2D="false" dtr="false" t="normal">+A385+1</f>
        <v>373</v>
      </c>
      <c r="B386" s="67" t="n">
        <f aca="false" ca="false" dt2D="false" dtr="false" t="normal">+B385+1</f>
        <v>202</v>
      </c>
      <c r="C386" s="68" t="s">
        <v>122</v>
      </c>
      <c r="D386" s="67" t="s">
        <v>498</v>
      </c>
      <c r="E386" s="98" t="n">
        <v>11920119.91</v>
      </c>
      <c r="F386" s="98" t="n"/>
      <c r="G386" s="98" t="n">
        <v>7136010.72</v>
      </c>
      <c r="H386" s="98" t="n"/>
      <c r="I386" s="98" t="n"/>
      <c r="J386" s="98" t="n">
        <v>2516457.44</v>
      </c>
      <c r="K386" s="99" t="n"/>
      <c r="L386" s="99" t="n">
        <v>0</v>
      </c>
      <c r="M386" s="98" t="n"/>
      <c r="N386" s="98" t="n"/>
      <c r="O386" s="98" t="n"/>
      <c r="P386" s="98" t="n"/>
      <c r="Q386" s="98" t="n"/>
      <c r="R386" s="98" t="n">
        <v>1937370.62</v>
      </c>
      <c r="S386" s="98" t="n">
        <v>119201.2</v>
      </c>
      <c r="T386" s="98" t="n">
        <v>211079.93</v>
      </c>
    </row>
    <row customHeight="true" ht="12.75" outlineLevel="0" r="387">
      <c r="A387" s="67" t="n">
        <f aca="false" ca="false" dt2D="false" dtr="false" t="normal">+A386+1</f>
        <v>374</v>
      </c>
      <c r="B387" s="67" t="n">
        <f aca="false" ca="false" dt2D="false" dtr="false" t="normal">+B386+1</f>
        <v>203</v>
      </c>
      <c r="C387" s="68" t="s">
        <v>122</v>
      </c>
      <c r="D387" s="67" t="s">
        <v>499</v>
      </c>
      <c r="E387" s="98" t="n">
        <v>23427210.52</v>
      </c>
      <c r="F387" s="98" t="n"/>
      <c r="G387" s="98" t="n"/>
      <c r="H387" s="98" t="n"/>
      <c r="I387" s="98" t="n"/>
      <c r="J387" s="98" t="n">
        <v>802809.83</v>
      </c>
      <c r="K387" s="99" t="n"/>
      <c r="L387" s="99" t="n">
        <v>0</v>
      </c>
      <c r="M387" s="98" t="n"/>
      <c r="N387" s="98" t="n"/>
      <c r="O387" s="98" t="n"/>
      <c r="P387" s="98" t="n">
        <v>13605001.46</v>
      </c>
      <c r="Q387" s="98" t="n">
        <v>5763512.91</v>
      </c>
      <c r="R387" s="98" t="n">
        <v>2580508.2</v>
      </c>
      <c r="S387" s="98" t="n">
        <v>234272.11</v>
      </c>
      <c r="T387" s="98" t="n">
        <v>441106.01</v>
      </c>
    </row>
    <row customHeight="true" ht="12.75" outlineLevel="0" r="388">
      <c r="A388" s="67" t="n">
        <f aca="false" ca="false" dt2D="false" dtr="false" t="normal">+A387+1</f>
        <v>375</v>
      </c>
      <c r="B388" s="67" t="n">
        <f aca="false" ca="false" dt2D="false" dtr="false" t="normal">+B387+1</f>
        <v>204</v>
      </c>
      <c r="C388" s="68" t="s">
        <v>122</v>
      </c>
      <c r="D388" s="67" t="s">
        <v>500</v>
      </c>
      <c r="E388" s="98" t="n">
        <v>24129459.76</v>
      </c>
      <c r="F388" s="98" t="n"/>
      <c r="G388" s="98" t="n"/>
      <c r="H388" s="98" t="n"/>
      <c r="I388" s="98" t="n"/>
      <c r="J388" s="98" t="n"/>
      <c r="K388" s="99" t="n"/>
      <c r="L388" s="99" t="n">
        <v>0</v>
      </c>
      <c r="M388" s="98" t="n"/>
      <c r="N388" s="98" t="n"/>
      <c r="O388" s="98" t="n"/>
      <c r="P388" s="98" t="n">
        <v>21015649.49</v>
      </c>
      <c r="Q388" s="98" t="n"/>
      <c r="R388" s="98" t="n">
        <v>2412945.98</v>
      </c>
      <c r="S388" s="98" t="n">
        <v>241294.6</v>
      </c>
      <c r="T388" s="98" t="n">
        <v>459569.69</v>
      </c>
    </row>
    <row customHeight="true" ht="12.75" outlineLevel="0" r="389">
      <c r="A389" s="67" t="n">
        <f aca="false" ca="false" dt2D="false" dtr="false" t="normal">+A388+1</f>
        <v>376</v>
      </c>
      <c r="B389" s="67" t="n">
        <f aca="false" ca="false" dt2D="false" dtr="false" t="normal">+B388+1</f>
        <v>205</v>
      </c>
      <c r="C389" s="68" t="s">
        <v>122</v>
      </c>
      <c r="D389" s="67" t="s">
        <v>501</v>
      </c>
      <c r="E389" s="98" t="n">
        <v>935485.19</v>
      </c>
      <c r="F389" s="98" t="n"/>
      <c r="G389" s="98" t="n"/>
      <c r="H389" s="98" t="n"/>
      <c r="I389" s="98" t="n"/>
      <c r="J389" s="98" t="n">
        <v>631671.41</v>
      </c>
      <c r="K389" s="99" t="n"/>
      <c r="L389" s="99" t="n">
        <v>0</v>
      </c>
      <c r="M389" s="98" t="n"/>
      <c r="N389" s="98" t="n"/>
      <c r="O389" s="98" t="n"/>
      <c r="P389" s="98" t="n"/>
      <c r="Q389" s="98" t="n"/>
      <c r="R389" s="98" t="n">
        <v>280645.56</v>
      </c>
      <c r="S389" s="98" t="n">
        <v>9354.85</v>
      </c>
      <c r="T389" s="98" t="n">
        <v>13813.37</v>
      </c>
    </row>
    <row customHeight="true" ht="12.75" outlineLevel="0" r="390">
      <c r="A390" s="67" t="n">
        <f aca="false" ca="false" dt2D="false" dtr="false" t="normal">+A389+1</f>
        <v>377</v>
      </c>
      <c r="B390" s="67" t="n">
        <f aca="false" ca="false" dt2D="false" dtr="false" t="normal">+B389+1</f>
        <v>206</v>
      </c>
      <c r="C390" s="68" t="s">
        <v>122</v>
      </c>
      <c r="D390" s="67" t="s">
        <v>502</v>
      </c>
      <c r="E390" s="98" t="n">
        <v>909459.53</v>
      </c>
      <c r="F390" s="98" t="n"/>
      <c r="G390" s="98" t="n"/>
      <c r="H390" s="98" t="n"/>
      <c r="I390" s="98" t="n"/>
      <c r="J390" s="98" t="n">
        <v>614097.99</v>
      </c>
      <c r="K390" s="99" t="n"/>
      <c r="L390" s="99" t="n">
        <v>0</v>
      </c>
      <c r="M390" s="98" t="n"/>
      <c r="N390" s="98" t="n"/>
      <c r="O390" s="98" t="n"/>
      <c r="P390" s="98" t="n"/>
      <c r="Q390" s="98" t="n"/>
      <c r="R390" s="98" t="n">
        <v>272837.86</v>
      </c>
      <c r="S390" s="98" t="n">
        <v>9094.6</v>
      </c>
      <c r="T390" s="98" t="n">
        <v>13429.08</v>
      </c>
    </row>
    <row customHeight="true" ht="12.75" outlineLevel="0" r="391">
      <c r="A391" s="67" t="n">
        <f aca="false" ca="false" dt2D="false" dtr="false" t="normal">+A390+1</f>
        <v>378</v>
      </c>
      <c r="B391" s="67" t="n">
        <f aca="false" ca="false" dt2D="false" dtr="false" t="normal">+B390+1</f>
        <v>207</v>
      </c>
      <c r="C391" s="68" t="s">
        <v>122</v>
      </c>
      <c r="D391" s="67" t="s">
        <v>503</v>
      </c>
      <c r="E391" s="98" t="n">
        <v>943280.91</v>
      </c>
      <c r="F391" s="98" t="n"/>
      <c r="G391" s="98" t="n"/>
      <c r="H391" s="98" t="n"/>
      <c r="I391" s="98" t="n"/>
      <c r="J391" s="98" t="n">
        <v>636935.34</v>
      </c>
      <c r="K391" s="99" t="n"/>
      <c r="L391" s="99" t="n">
        <v>0</v>
      </c>
      <c r="M391" s="98" t="n"/>
      <c r="N391" s="98" t="n"/>
      <c r="O391" s="98" t="n"/>
      <c r="P391" s="98" t="n"/>
      <c r="Q391" s="98" t="n"/>
      <c r="R391" s="98" t="n">
        <v>282984.27</v>
      </c>
      <c r="S391" s="98" t="n">
        <v>9432.81</v>
      </c>
      <c r="T391" s="98" t="n">
        <v>13928.49</v>
      </c>
    </row>
    <row customHeight="true" ht="12.75" outlineLevel="0" r="392">
      <c r="A392" s="67" t="n">
        <f aca="false" ca="false" dt2D="false" dtr="false" t="normal">+A391+1</f>
        <v>379</v>
      </c>
      <c r="B392" s="67" t="n">
        <f aca="false" ca="false" dt2D="false" dtr="false" t="normal">+B391+1</f>
        <v>208</v>
      </c>
      <c r="C392" s="68" t="s">
        <v>122</v>
      </c>
      <c r="D392" s="67" t="s">
        <v>504</v>
      </c>
      <c r="E392" s="98" t="n">
        <v>968586.98</v>
      </c>
      <c r="F392" s="98" t="n"/>
      <c r="G392" s="98" t="n"/>
      <c r="H392" s="98" t="n"/>
      <c r="I392" s="98" t="n"/>
      <c r="J392" s="98" t="n">
        <v>654022.86</v>
      </c>
      <c r="K392" s="99" t="n"/>
      <c r="L392" s="99" t="n">
        <v>0</v>
      </c>
      <c r="M392" s="98" t="n"/>
      <c r="N392" s="98" t="n"/>
      <c r="O392" s="98" t="n"/>
      <c r="P392" s="98" t="n"/>
      <c r="Q392" s="98" t="n"/>
      <c r="R392" s="98" t="n">
        <v>290576.09</v>
      </c>
      <c r="S392" s="98" t="n">
        <v>9685.87</v>
      </c>
      <c r="T392" s="98" t="n">
        <v>14302.16</v>
      </c>
    </row>
    <row customHeight="true" ht="12.75" outlineLevel="0" r="393">
      <c r="A393" s="67" t="n">
        <f aca="false" ca="false" dt2D="false" dtr="false" t="normal">+A392+1</f>
        <v>380</v>
      </c>
      <c r="B393" s="67" t="n">
        <f aca="false" ca="false" dt2D="false" dtr="false" t="normal">+B392+1</f>
        <v>209</v>
      </c>
      <c r="C393" s="68" t="s">
        <v>122</v>
      </c>
      <c r="D393" s="67" t="s">
        <v>505</v>
      </c>
      <c r="E393" s="98" t="n">
        <v>1607055.63</v>
      </c>
      <c r="F393" s="98" t="n"/>
      <c r="G393" s="98" t="n"/>
      <c r="H393" s="98" t="n"/>
      <c r="I393" s="98" t="n"/>
      <c r="J393" s="98" t="n">
        <v>1085138.6</v>
      </c>
      <c r="K393" s="99" t="n"/>
      <c r="L393" s="99" t="n">
        <v>0</v>
      </c>
      <c r="M393" s="98" t="n"/>
      <c r="N393" s="98" t="n"/>
      <c r="O393" s="98" t="n"/>
      <c r="P393" s="98" t="n"/>
      <c r="Q393" s="98" t="n"/>
      <c r="R393" s="98" t="n">
        <v>482116.69</v>
      </c>
      <c r="S393" s="98" t="n">
        <v>16070.56</v>
      </c>
      <c r="T393" s="98" t="n">
        <v>23729.78</v>
      </c>
    </row>
    <row customHeight="true" ht="12.75" outlineLevel="0" r="394">
      <c r="A394" s="67" t="n">
        <f aca="false" ca="false" dt2D="false" dtr="false" t="normal">+A393+1</f>
        <v>381</v>
      </c>
      <c r="B394" s="67" t="n">
        <f aca="false" ca="false" dt2D="false" dtr="false" t="normal">+B393+1</f>
        <v>210</v>
      </c>
      <c r="C394" s="68" t="s">
        <v>122</v>
      </c>
      <c r="D394" s="67" t="s">
        <v>506</v>
      </c>
      <c r="E394" s="98" t="n">
        <v>1331327.37</v>
      </c>
      <c r="F394" s="98" t="n"/>
      <c r="G394" s="98" t="n"/>
      <c r="H394" s="98" t="n"/>
      <c r="I394" s="98" t="n"/>
      <c r="J394" s="98" t="n">
        <v>898957.51</v>
      </c>
      <c r="K394" s="99" t="n"/>
      <c r="L394" s="99" t="n">
        <v>0</v>
      </c>
      <c r="M394" s="98" t="n"/>
      <c r="N394" s="98" t="n"/>
      <c r="O394" s="98" t="n"/>
      <c r="P394" s="98" t="n"/>
      <c r="Q394" s="98" t="n"/>
      <c r="R394" s="98" t="n">
        <v>399398.21</v>
      </c>
      <c r="S394" s="98" t="n">
        <v>13313.27</v>
      </c>
      <c r="T394" s="98" t="n">
        <v>19658.38</v>
      </c>
    </row>
    <row customHeight="true" ht="12.75" outlineLevel="0" r="395">
      <c r="A395" s="67" t="n">
        <f aca="false" ca="false" dt2D="false" dtr="false" t="normal">+A394+1</f>
        <v>382</v>
      </c>
      <c r="B395" s="67" t="n">
        <f aca="false" ca="false" dt2D="false" dtr="false" t="normal">+B394+1</f>
        <v>211</v>
      </c>
      <c r="C395" s="68" t="s">
        <v>122</v>
      </c>
      <c r="D395" s="67" t="s">
        <v>507</v>
      </c>
      <c r="E395" s="98" t="n">
        <v>17168496.41</v>
      </c>
      <c r="F395" s="98" t="n">
        <v>9546308.81</v>
      </c>
      <c r="G395" s="98" t="n">
        <v>3860496.45</v>
      </c>
      <c r="H395" s="98" t="n"/>
      <c r="I395" s="98" t="n"/>
      <c r="J395" s="98" t="n">
        <v>1361373.37</v>
      </c>
      <c r="K395" s="99" t="n"/>
      <c r="L395" s="99" t="n">
        <v>0</v>
      </c>
      <c r="M395" s="98" t="n"/>
      <c r="N395" s="98" t="n"/>
      <c r="O395" s="98" t="n"/>
      <c r="P395" s="98" t="n"/>
      <c r="Q395" s="98" t="n"/>
      <c r="R395" s="98" t="n">
        <v>1905682.66</v>
      </c>
      <c r="S395" s="98" t="n">
        <v>171684.96</v>
      </c>
      <c r="T395" s="98" t="n">
        <v>322950.16</v>
      </c>
    </row>
    <row customHeight="true" ht="12.75" outlineLevel="0" r="396">
      <c r="A396" s="67" t="n">
        <f aca="false" ca="false" dt2D="false" dtr="false" t="normal">+A395+1</f>
        <v>383</v>
      </c>
      <c r="B396" s="67" t="n">
        <f aca="false" ca="false" dt2D="false" dtr="false" t="normal">+B395+1</f>
        <v>212</v>
      </c>
      <c r="C396" s="68" t="s">
        <v>122</v>
      </c>
      <c r="D396" s="67" t="s">
        <v>508</v>
      </c>
      <c r="E396" s="98" t="n">
        <v>18739182.51</v>
      </c>
      <c r="F396" s="98" t="n">
        <v>3546112.58</v>
      </c>
      <c r="G396" s="98" t="n"/>
      <c r="H396" s="98" t="n"/>
      <c r="I396" s="98" t="n"/>
      <c r="J396" s="98" t="n">
        <v>505701.55</v>
      </c>
      <c r="K396" s="99" t="n"/>
      <c r="L396" s="99" t="n">
        <v>0</v>
      </c>
      <c r="M396" s="98" t="n"/>
      <c r="N396" s="98" t="n"/>
      <c r="O396" s="98" t="n"/>
      <c r="P396" s="98" t="n">
        <v>8569987.81</v>
      </c>
      <c r="Q396" s="98" t="n">
        <v>3630520.4</v>
      </c>
      <c r="R396" s="98" t="n">
        <v>1944062.97</v>
      </c>
      <c r="S396" s="98" t="n">
        <v>187391.83</v>
      </c>
      <c r="T396" s="98" t="n">
        <v>355405.37</v>
      </c>
    </row>
    <row customHeight="true" ht="12.75" outlineLevel="0" r="397">
      <c r="A397" s="67" t="n">
        <f aca="false" ca="false" dt2D="false" dtr="false" t="normal">+A396+1</f>
        <v>384</v>
      </c>
      <c r="B397" s="67" t="n">
        <f aca="false" ca="false" dt2D="false" dtr="false" t="normal">+B396+1</f>
        <v>213</v>
      </c>
      <c r="C397" s="68" t="s">
        <v>122</v>
      </c>
      <c r="D397" s="67" t="s">
        <v>509</v>
      </c>
      <c r="E397" s="98" t="n">
        <v>19445019.24</v>
      </c>
      <c r="F397" s="98" t="n">
        <v>8494031.35</v>
      </c>
      <c r="G397" s="98" t="n">
        <v>3434958.84</v>
      </c>
      <c r="H397" s="98" t="n">
        <v>3630993.57</v>
      </c>
      <c r="I397" s="98" t="n"/>
      <c r="J397" s="98" t="n">
        <v>1211310.92</v>
      </c>
      <c r="K397" s="99" t="n"/>
      <c r="L397" s="99" t="n">
        <v>0</v>
      </c>
      <c r="M397" s="98" t="n"/>
      <c r="N397" s="98" t="n"/>
      <c r="O397" s="98" t="n"/>
      <c r="P397" s="98" t="n"/>
      <c r="Q397" s="98" t="n"/>
      <c r="R397" s="98" t="n">
        <v>2112520.12</v>
      </c>
      <c r="S397" s="98" t="n">
        <v>194450.19</v>
      </c>
      <c r="T397" s="98" t="n">
        <v>366754.25</v>
      </c>
    </row>
    <row customHeight="true" ht="12.75" outlineLevel="0" r="398">
      <c r="A398" s="67" t="n">
        <f aca="false" ca="false" dt2D="false" dtr="false" t="normal">+A397+1</f>
        <v>385</v>
      </c>
      <c r="B398" s="67" t="n">
        <f aca="false" ca="false" dt2D="false" dtr="false" t="normal">+B397+1</f>
        <v>214</v>
      </c>
      <c r="C398" s="68" t="s">
        <v>122</v>
      </c>
      <c r="D398" s="67" t="s">
        <v>510</v>
      </c>
      <c r="E398" s="98" t="n">
        <v>1539113.02</v>
      </c>
      <c r="F398" s="98" t="n"/>
      <c r="G398" s="98" t="n"/>
      <c r="H398" s="98" t="n"/>
      <c r="I398" s="98" t="n"/>
      <c r="J398" s="98" t="n">
        <v>1039261.44</v>
      </c>
      <c r="K398" s="99" t="n"/>
      <c r="L398" s="99" t="n">
        <v>0</v>
      </c>
      <c r="M398" s="98" t="n"/>
      <c r="N398" s="98" t="n"/>
      <c r="O398" s="98" t="n"/>
      <c r="P398" s="98" t="n"/>
      <c r="Q398" s="98" t="n"/>
      <c r="R398" s="98" t="n">
        <v>461733.91</v>
      </c>
      <c r="S398" s="98" t="n">
        <v>15391.13</v>
      </c>
      <c r="T398" s="98" t="n">
        <v>22726.54</v>
      </c>
    </row>
    <row customHeight="true" ht="12.75" outlineLevel="0" r="399">
      <c r="A399" s="67" t="n">
        <f aca="false" ca="false" dt2D="false" dtr="false" t="normal">+A398+1</f>
        <v>386</v>
      </c>
      <c r="B399" s="67" t="n">
        <f aca="false" ca="false" dt2D="false" dtr="false" t="normal">+B398+1</f>
        <v>215</v>
      </c>
      <c r="C399" s="68" t="s">
        <v>122</v>
      </c>
      <c r="D399" s="67" t="s">
        <v>511</v>
      </c>
      <c r="E399" s="98" t="n">
        <v>726919.97</v>
      </c>
      <c r="F399" s="98" t="n"/>
      <c r="G399" s="98" t="n"/>
      <c r="H399" s="98" t="n"/>
      <c r="I399" s="98" t="n"/>
      <c r="J399" s="98" t="n">
        <v>490841.08</v>
      </c>
      <c r="K399" s="99" t="n"/>
      <c r="L399" s="99" t="n">
        <v>0</v>
      </c>
      <c r="M399" s="98" t="n"/>
      <c r="N399" s="98" t="n"/>
      <c r="O399" s="98" t="n"/>
      <c r="P399" s="98" t="n"/>
      <c r="Q399" s="98" t="n"/>
      <c r="R399" s="98" t="n">
        <v>218075.99</v>
      </c>
      <c r="S399" s="98" t="n">
        <v>7269.2</v>
      </c>
      <c r="T399" s="98" t="n">
        <v>10733.7</v>
      </c>
    </row>
    <row customHeight="true" ht="12.75" outlineLevel="0" r="400">
      <c r="A400" s="67" t="n">
        <f aca="false" ca="false" dt2D="false" dtr="false" t="normal">+A399+1</f>
        <v>387</v>
      </c>
      <c r="B400" s="67" t="n">
        <f aca="false" ca="false" dt2D="false" dtr="false" t="normal">+B399+1</f>
        <v>216</v>
      </c>
      <c r="C400" s="68" t="s">
        <v>122</v>
      </c>
      <c r="D400" s="67" t="s">
        <v>512</v>
      </c>
      <c r="E400" s="98" t="n">
        <v>95253216.32</v>
      </c>
      <c r="F400" s="98" t="n"/>
      <c r="G400" s="98" t="n">
        <v>5747972.74</v>
      </c>
      <c r="H400" s="98" t="n"/>
      <c r="I400" s="98" t="n"/>
      <c r="J400" s="98" t="n">
        <v>2026976.88</v>
      </c>
      <c r="K400" s="99" t="n"/>
      <c r="L400" s="99" t="n">
        <v>0</v>
      </c>
      <c r="M400" s="98" t="n"/>
      <c r="N400" s="98" t="n">
        <v>25984756.6</v>
      </c>
      <c r="O400" s="98" t="n"/>
      <c r="P400" s="98" t="n">
        <v>34350630.11</v>
      </c>
      <c r="Q400" s="98" t="n">
        <v>14552023.43</v>
      </c>
      <c r="R400" s="98" t="n">
        <v>9830666.01</v>
      </c>
      <c r="S400" s="98" t="n">
        <v>952532.16</v>
      </c>
      <c r="T400" s="98" t="n">
        <v>1807658.39</v>
      </c>
    </row>
    <row customHeight="true" ht="12.75" outlineLevel="0" r="401">
      <c r="A401" s="67" t="n">
        <f aca="false" ca="false" dt2D="false" dtr="false" t="normal">+A400+1</f>
        <v>388</v>
      </c>
      <c r="B401" s="67" t="n">
        <f aca="false" ca="false" dt2D="false" dtr="false" t="normal">+B400+1</f>
        <v>217</v>
      </c>
      <c r="C401" s="68" t="s">
        <v>122</v>
      </c>
      <c r="D401" s="67" t="s">
        <v>513</v>
      </c>
      <c r="E401" s="98" t="n">
        <v>65552114.56</v>
      </c>
      <c r="F401" s="98" t="n"/>
      <c r="G401" s="98" t="n">
        <v>3955685.51</v>
      </c>
      <c r="H401" s="98" t="n"/>
      <c r="I401" s="98" t="n"/>
      <c r="J401" s="98" t="n">
        <v>1394941.04</v>
      </c>
      <c r="K401" s="99" t="n"/>
      <c r="L401" s="99" t="n">
        <v>0</v>
      </c>
      <c r="M401" s="98" t="n"/>
      <c r="N401" s="98" t="n">
        <v>17882396.07</v>
      </c>
      <c r="O401" s="98" t="n"/>
      <c r="P401" s="98" t="n">
        <v>23639689.31</v>
      </c>
      <c r="Q401" s="98" t="n">
        <v>10014527</v>
      </c>
      <c r="R401" s="98" t="n">
        <v>6765345.78</v>
      </c>
      <c r="S401" s="98" t="n">
        <v>655521.15</v>
      </c>
      <c r="T401" s="98" t="n">
        <v>1244008.7</v>
      </c>
    </row>
    <row customHeight="true" ht="12.75" outlineLevel="0" r="402">
      <c r="A402" s="67" t="n">
        <f aca="false" ca="false" dt2D="false" dtr="false" t="normal">+A401+1</f>
        <v>389</v>
      </c>
      <c r="B402" s="67" t="n">
        <f aca="false" ca="false" dt2D="false" dtr="false" t="normal">+B401+1</f>
        <v>218</v>
      </c>
      <c r="C402" s="68" t="s">
        <v>122</v>
      </c>
      <c r="D402" s="67" t="s">
        <v>514</v>
      </c>
      <c r="E402" s="98" t="n">
        <v>65460779.22</v>
      </c>
      <c r="F402" s="98" t="n"/>
      <c r="G402" s="98" t="n">
        <v>3950173.95</v>
      </c>
      <c r="H402" s="98" t="n"/>
      <c r="I402" s="98" t="n"/>
      <c r="J402" s="98" t="n">
        <v>1392997.43</v>
      </c>
      <c r="K402" s="99" t="n"/>
      <c r="L402" s="99" t="n">
        <v>0</v>
      </c>
      <c r="M402" s="98" t="n"/>
      <c r="N402" s="98" t="n">
        <v>17857480.1</v>
      </c>
      <c r="O402" s="98" t="n"/>
      <c r="P402" s="98" t="n">
        <v>23606751.57</v>
      </c>
      <c r="Q402" s="98" t="n">
        <v>10000573.53</v>
      </c>
      <c r="R402" s="98" t="n">
        <v>6755919.46</v>
      </c>
      <c r="S402" s="98" t="n">
        <v>654607.79</v>
      </c>
      <c r="T402" s="98" t="n">
        <v>1242275.39</v>
      </c>
    </row>
    <row customHeight="true" ht="12.75" outlineLevel="0" r="403">
      <c r="A403" s="67" t="n">
        <f aca="false" ca="false" dt2D="false" dtr="false" t="normal">+A402+1</f>
        <v>390</v>
      </c>
      <c r="B403" s="67" t="n">
        <f aca="false" ca="false" dt2D="false" dtr="false" t="normal">+B402+1</f>
        <v>219</v>
      </c>
      <c r="C403" s="68" t="s">
        <v>122</v>
      </c>
      <c r="D403" s="67" t="s">
        <v>515</v>
      </c>
      <c r="E403" s="98" t="n">
        <v>65717659.81</v>
      </c>
      <c r="F403" s="98" t="n"/>
      <c r="G403" s="98" t="n">
        <v>3965675.19</v>
      </c>
      <c r="H403" s="98" t="n"/>
      <c r="I403" s="98" t="n"/>
      <c r="J403" s="98" t="n">
        <v>1398463.82</v>
      </c>
      <c r="K403" s="99" t="n"/>
      <c r="L403" s="99" t="n">
        <v>0</v>
      </c>
      <c r="M403" s="98" t="n"/>
      <c r="N403" s="98" t="n">
        <v>17927556.26</v>
      </c>
      <c r="O403" s="98" t="n"/>
      <c r="P403" s="98" t="n">
        <v>23699388.97</v>
      </c>
      <c r="Q403" s="98" t="n">
        <v>10039817.68</v>
      </c>
      <c r="R403" s="98" t="n">
        <v>6782430.97</v>
      </c>
      <c r="S403" s="98" t="n">
        <v>657176.6</v>
      </c>
      <c r="T403" s="98" t="n">
        <v>1247150.32</v>
      </c>
    </row>
    <row customHeight="true" ht="12.75" outlineLevel="0" r="404">
      <c r="A404" s="67" t="n">
        <f aca="false" ca="false" dt2D="false" dtr="false" t="normal">+A403+1</f>
        <v>391</v>
      </c>
      <c r="B404" s="67" t="n">
        <f aca="false" ca="false" dt2D="false" dtr="false" t="normal">+B403+1</f>
        <v>220</v>
      </c>
      <c r="C404" s="68" t="s">
        <v>122</v>
      </c>
      <c r="D404" s="67" t="s">
        <v>516</v>
      </c>
      <c r="E404" s="98" t="n">
        <v>1828693.67</v>
      </c>
      <c r="F404" s="98" t="n"/>
      <c r="G404" s="98" t="n"/>
      <c r="H404" s="98" t="n"/>
      <c r="I404" s="98" t="n"/>
      <c r="J404" s="98" t="n">
        <v>1234796.14</v>
      </c>
      <c r="K404" s="99" t="n"/>
      <c r="L404" s="99" t="n">
        <v>0</v>
      </c>
      <c r="M404" s="98" t="n"/>
      <c r="N404" s="98" t="n"/>
      <c r="O404" s="98" t="n"/>
      <c r="P404" s="98" t="n"/>
      <c r="Q404" s="98" t="n"/>
      <c r="R404" s="98" t="n">
        <v>548608.1</v>
      </c>
      <c r="S404" s="98" t="n">
        <v>18286.94</v>
      </c>
      <c r="T404" s="98" t="n">
        <v>27002.49</v>
      </c>
    </row>
    <row customHeight="true" ht="12.75" outlineLevel="0" r="405">
      <c r="A405" s="67" t="n">
        <f aca="false" ca="false" dt2D="false" dtr="false" t="normal">+A404+1</f>
        <v>392</v>
      </c>
      <c r="B405" s="67" t="n">
        <f aca="false" ca="false" dt2D="false" dtr="false" t="normal">+B404+1</f>
        <v>221</v>
      </c>
      <c r="C405" s="68" t="s">
        <v>122</v>
      </c>
      <c r="D405" s="67" t="s">
        <v>517</v>
      </c>
      <c r="E405" s="98" t="n">
        <v>744490.3</v>
      </c>
      <c r="F405" s="98" t="n"/>
      <c r="G405" s="98" t="n"/>
      <c r="H405" s="98" t="n"/>
      <c r="I405" s="98" t="n"/>
      <c r="J405" s="98" t="n">
        <v>502705.17</v>
      </c>
      <c r="K405" s="99" t="n"/>
      <c r="L405" s="99" t="n">
        <v>0</v>
      </c>
      <c r="M405" s="98" t="n"/>
      <c r="N405" s="98" t="n"/>
      <c r="O405" s="98" t="n"/>
      <c r="P405" s="98" t="n"/>
      <c r="Q405" s="98" t="n"/>
      <c r="R405" s="98" t="n">
        <v>223347.09</v>
      </c>
      <c r="S405" s="98" t="n">
        <v>7444.9</v>
      </c>
      <c r="T405" s="98" t="n">
        <v>10993.14</v>
      </c>
    </row>
    <row customHeight="true" ht="12.75" outlineLevel="0" r="406">
      <c r="A406" s="67" t="n">
        <f aca="false" ca="false" dt2D="false" dtr="false" t="normal">+A405+1</f>
        <v>393</v>
      </c>
      <c r="B406" s="67" t="n">
        <f aca="false" ca="false" dt2D="false" dtr="false" t="normal">+B405+1</f>
        <v>222</v>
      </c>
      <c r="C406" s="68" t="s">
        <v>122</v>
      </c>
      <c r="D406" s="67" t="s">
        <v>518</v>
      </c>
      <c r="E406" s="98" t="n">
        <v>22924435.01</v>
      </c>
      <c r="F406" s="98" t="n"/>
      <c r="G406" s="98" t="n"/>
      <c r="H406" s="98" t="n"/>
      <c r="I406" s="98" t="n"/>
      <c r="J406" s="98" t="n">
        <v>785580.58</v>
      </c>
      <c r="K406" s="99" t="n"/>
      <c r="L406" s="99" t="n">
        <v>0</v>
      </c>
      <c r="M406" s="98" t="n"/>
      <c r="N406" s="98" t="n"/>
      <c r="O406" s="98" t="n"/>
      <c r="P406" s="98" t="n">
        <v>13313022.13</v>
      </c>
      <c r="Q406" s="98" t="n">
        <v>5639821.14</v>
      </c>
      <c r="R406" s="98" t="n">
        <v>2525127.46</v>
      </c>
      <c r="S406" s="98" t="n">
        <v>229244.35</v>
      </c>
      <c r="T406" s="98" t="n">
        <v>431639.35</v>
      </c>
    </row>
    <row customHeight="true" ht="12.75" outlineLevel="0" r="407">
      <c r="A407" s="67" t="n">
        <f aca="false" ca="false" dt2D="false" dtr="false" t="normal">+A406+1</f>
        <v>394</v>
      </c>
      <c r="B407" s="67" t="n">
        <f aca="false" ca="false" dt2D="false" dtr="false" t="normal">+B406+1</f>
        <v>223</v>
      </c>
      <c r="C407" s="68" t="s">
        <v>122</v>
      </c>
      <c r="D407" s="67" t="s">
        <v>519</v>
      </c>
      <c r="E407" s="98" t="n">
        <v>13321765.79</v>
      </c>
      <c r="F407" s="98" t="n"/>
      <c r="G407" s="98" t="n"/>
      <c r="H407" s="98" t="n"/>
      <c r="I407" s="98" t="n"/>
      <c r="J407" s="98" t="n"/>
      <c r="K407" s="99" t="n"/>
      <c r="L407" s="99" t="n">
        <v>0</v>
      </c>
      <c r="M407" s="98" t="n"/>
      <c r="N407" s="98" t="n"/>
      <c r="O407" s="98" t="n"/>
      <c r="P407" s="98" t="n">
        <v>8150031.64</v>
      </c>
      <c r="Q407" s="98" t="n">
        <v>3452613.56</v>
      </c>
      <c r="R407" s="98" t="n">
        <v>1332176.58</v>
      </c>
      <c r="S407" s="98" t="n">
        <v>133217.66</v>
      </c>
      <c r="T407" s="98" t="n">
        <v>253726.35</v>
      </c>
    </row>
    <row customHeight="true" ht="12.75" outlineLevel="0" r="408">
      <c r="A408" s="67" t="n">
        <f aca="false" ca="false" dt2D="false" dtr="false" t="normal">+A407+1</f>
        <v>395</v>
      </c>
      <c r="B408" s="67" t="n">
        <f aca="false" ca="false" dt2D="false" dtr="false" t="normal">+B407+1</f>
        <v>224</v>
      </c>
      <c r="C408" s="68" t="s">
        <v>122</v>
      </c>
      <c r="D408" s="67" t="s">
        <v>520</v>
      </c>
      <c r="E408" s="98" t="n">
        <v>8283513.55</v>
      </c>
      <c r="F408" s="98" t="n"/>
      <c r="G408" s="98" t="n"/>
      <c r="H408" s="98" t="n"/>
      <c r="I408" s="98" t="n"/>
      <c r="J408" s="98" t="n"/>
      <c r="K408" s="99" t="n">
        <v>4012463.55</v>
      </c>
      <c r="L408" s="99" t="n">
        <v>0</v>
      </c>
      <c r="M408" s="98" t="n">
        <v>4012463.55</v>
      </c>
      <c r="N408" s="98" t="n"/>
      <c r="O408" s="98" t="n"/>
      <c r="P408" s="98" t="n"/>
      <c r="Q408" s="98" t="n"/>
      <c r="R408" s="98" t="n">
        <v>128131.5</v>
      </c>
      <c r="S408" s="98" t="n">
        <v>42710.5</v>
      </c>
      <c r="T408" s="98" t="n">
        <v>87744.45</v>
      </c>
    </row>
    <row customHeight="true" ht="12.75" outlineLevel="0" r="409">
      <c r="A409" s="67" t="n">
        <f aca="false" ca="false" dt2D="false" dtr="false" t="normal">+A408+1</f>
        <v>396</v>
      </c>
      <c r="B409" s="67" t="n">
        <f aca="false" ca="false" dt2D="false" dtr="false" t="normal">+B408+1</f>
        <v>225</v>
      </c>
      <c r="C409" s="68" t="s">
        <v>122</v>
      </c>
      <c r="D409" s="67" t="s">
        <v>521</v>
      </c>
      <c r="E409" s="98" t="n">
        <v>6598633</v>
      </c>
      <c r="F409" s="98" t="n"/>
      <c r="G409" s="98" t="n">
        <v>3950288.78</v>
      </c>
      <c r="H409" s="98" t="n"/>
      <c r="I409" s="98" t="n"/>
      <c r="J409" s="98" t="n">
        <v>1393037.92</v>
      </c>
      <c r="K409" s="99" t="n"/>
      <c r="L409" s="99" t="n">
        <v>0</v>
      </c>
      <c r="M409" s="98" t="n"/>
      <c r="N409" s="98" t="n"/>
      <c r="O409" s="98" t="n"/>
      <c r="P409" s="98" t="n"/>
      <c r="Q409" s="98" t="n"/>
      <c r="R409" s="98" t="n">
        <v>1072472.24</v>
      </c>
      <c r="S409" s="98" t="n">
        <v>65986.33</v>
      </c>
      <c r="T409" s="98" t="n">
        <v>116847.73</v>
      </c>
    </row>
    <row customHeight="true" ht="12.75" outlineLevel="0" r="410">
      <c r="A410" s="67" t="n">
        <f aca="false" ca="false" dt2D="false" dtr="false" t="normal">+A409+1</f>
        <v>397</v>
      </c>
      <c r="B410" s="67" t="n">
        <f aca="false" ca="false" dt2D="false" dtr="false" t="normal">+B409+1</f>
        <v>226</v>
      </c>
      <c r="C410" s="68" t="s">
        <v>122</v>
      </c>
      <c r="D410" s="67" t="s">
        <v>522</v>
      </c>
      <c r="E410" s="98" t="n">
        <v>1472189.86</v>
      </c>
      <c r="F410" s="98" t="n"/>
      <c r="G410" s="98" t="n"/>
      <c r="H410" s="98" t="n"/>
      <c r="I410" s="98" t="n"/>
      <c r="J410" s="98" t="n">
        <v>994072.64</v>
      </c>
      <c r="K410" s="99" t="n"/>
      <c r="L410" s="99" t="n">
        <v>0</v>
      </c>
      <c r="M410" s="98" t="n"/>
      <c r="N410" s="98" t="n"/>
      <c r="O410" s="98" t="n"/>
      <c r="P410" s="98" t="n"/>
      <c r="Q410" s="98" t="n"/>
      <c r="R410" s="98" t="n">
        <v>441656.96</v>
      </c>
      <c r="S410" s="98" t="n">
        <v>14721.9</v>
      </c>
      <c r="T410" s="98" t="n">
        <v>21738.36</v>
      </c>
    </row>
    <row customHeight="true" ht="12.75" outlineLevel="0" r="411">
      <c r="A411" s="67" t="n">
        <f aca="false" ca="false" dt2D="false" dtr="false" t="normal">+A410+1</f>
        <v>398</v>
      </c>
      <c r="B411" s="67" t="n">
        <f aca="false" ca="false" dt2D="false" dtr="false" t="normal">+B410+1</f>
        <v>227</v>
      </c>
      <c r="C411" s="68" t="s">
        <v>122</v>
      </c>
      <c r="D411" s="67" t="s">
        <v>523</v>
      </c>
      <c r="E411" s="98" t="n">
        <v>1523641.54</v>
      </c>
      <c r="F411" s="98" t="n"/>
      <c r="G411" s="98" t="n"/>
      <c r="H411" s="98" t="n"/>
      <c r="I411" s="98" t="n"/>
      <c r="J411" s="98" t="n">
        <v>1028814.57</v>
      </c>
      <c r="K411" s="99" t="n"/>
      <c r="L411" s="99" t="n">
        <v>0</v>
      </c>
      <c r="M411" s="98" t="n"/>
      <c r="N411" s="98" t="n"/>
      <c r="O411" s="98" t="n"/>
      <c r="P411" s="98" t="n"/>
      <c r="Q411" s="98" t="n"/>
      <c r="R411" s="98" t="n">
        <v>457092.46</v>
      </c>
      <c r="S411" s="98" t="n">
        <v>15236.42</v>
      </c>
      <c r="T411" s="98" t="n">
        <v>22498.09</v>
      </c>
    </row>
    <row customHeight="true" ht="12.75" outlineLevel="0" r="412">
      <c r="A412" s="67" t="n">
        <f aca="false" ca="false" dt2D="false" dtr="false" t="normal">+A411+1</f>
        <v>399</v>
      </c>
      <c r="B412" s="67" t="n">
        <f aca="false" ca="false" dt2D="false" dtr="false" t="normal">+B411+1</f>
        <v>228</v>
      </c>
      <c r="C412" s="68" t="s">
        <v>122</v>
      </c>
      <c r="D412" s="67" t="s">
        <v>524</v>
      </c>
      <c r="E412" s="98" t="n">
        <v>27582758.27</v>
      </c>
      <c r="F412" s="98" t="n">
        <v>5059790.7</v>
      </c>
      <c r="G412" s="98" t="n">
        <v>2046163.01</v>
      </c>
      <c r="H412" s="98" t="n">
        <v>2162938.5</v>
      </c>
      <c r="I412" s="98" t="n">
        <v>1649246.56</v>
      </c>
      <c r="J412" s="98" t="n">
        <v>721563.11</v>
      </c>
      <c r="K412" s="99" t="n"/>
      <c r="L412" s="99" t="n">
        <v>0</v>
      </c>
      <c r="M412" s="98" t="n"/>
      <c r="N412" s="98" t="n"/>
      <c r="O412" s="98" t="n"/>
      <c r="P412" s="98" t="n">
        <v>12228135.37</v>
      </c>
      <c r="Q412" s="98" t="n"/>
      <c r="R412" s="98" t="n">
        <v>2917152.18</v>
      </c>
      <c r="S412" s="98" t="n">
        <v>275827.58</v>
      </c>
      <c r="T412" s="98" t="n">
        <v>521941.26</v>
      </c>
    </row>
    <row customHeight="true" ht="12.75" outlineLevel="0" r="413">
      <c r="A413" s="67" t="n">
        <f aca="false" ca="false" dt2D="false" dtr="false" t="normal">+A412+1</f>
        <v>400</v>
      </c>
      <c r="B413" s="67" t="n">
        <f aca="false" ca="false" dt2D="false" dtr="false" t="normal">+B412+1</f>
        <v>229</v>
      </c>
      <c r="C413" s="68" t="s">
        <v>122</v>
      </c>
      <c r="D413" s="67" t="s">
        <v>525</v>
      </c>
      <c r="E413" s="98" t="n">
        <v>21416018.25</v>
      </c>
      <c r="F413" s="98" t="n"/>
      <c r="G413" s="98" t="n"/>
      <c r="H413" s="98" t="n"/>
      <c r="I413" s="98" t="n"/>
      <c r="J413" s="98" t="n"/>
      <c r="K413" s="99" t="n"/>
      <c r="L413" s="99" t="n">
        <v>0</v>
      </c>
      <c r="M413" s="98" t="n"/>
      <c r="N413" s="98" t="n"/>
      <c r="O413" s="98" t="n"/>
      <c r="P413" s="98" t="n">
        <v>18652366.76</v>
      </c>
      <c r="Q413" s="98" t="n"/>
      <c r="R413" s="98" t="n">
        <v>2141601.83</v>
      </c>
      <c r="S413" s="98" t="n">
        <v>214160.18</v>
      </c>
      <c r="T413" s="98" t="n">
        <v>407889.48</v>
      </c>
    </row>
    <row customHeight="true" ht="12.75" outlineLevel="0" r="414">
      <c r="A414" s="67" t="n">
        <f aca="false" ca="false" dt2D="false" dtr="false" t="normal">+A413+1</f>
        <v>401</v>
      </c>
      <c r="B414" s="67" t="n">
        <f aca="false" ca="false" dt2D="false" dtr="false" t="normal">+B413+1</f>
        <v>230</v>
      </c>
      <c r="C414" s="68" t="s">
        <v>122</v>
      </c>
      <c r="D414" s="67" t="s">
        <v>526</v>
      </c>
      <c r="E414" s="98" t="n">
        <v>36063450.21</v>
      </c>
      <c r="F414" s="98" t="n">
        <v>9905207.55</v>
      </c>
      <c r="G414" s="98" t="n">
        <v>4005633.94</v>
      </c>
      <c r="H414" s="98" t="n">
        <v>4234237.36</v>
      </c>
      <c r="I414" s="98" t="n">
        <v>3228617.64</v>
      </c>
      <c r="J414" s="98" t="n"/>
      <c r="K414" s="99" t="n"/>
      <c r="L414" s="99" t="n">
        <v>0</v>
      </c>
      <c r="M414" s="98" t="n"/>
      <c r="N414" s="98" t="n"/>
      <c r="O414" s="98" t="n"/>
      <c r="P414" s="98" t="n"/>
      <c r="Q414" s="98" t="n">
        <v>10140980.4</v>
      </c>
      <c r="R414" s="98" t="n">
        <v>3498976.66</v>
      </c>
      <c r="S414" s="98" t="n">
        <v>360634.5</v>
      </c>
      <c r="T414" s="98" t="n">
        <v>689162.16</v>
      </c>
    </row>
    <row customHeight="true" ht="12.75" outlineLevel="0" r="415">
      <c r="A415" s="67" t="n">
        <f aca="false" ca="false" dt2D="false" dtr="false" t="normal">+A414+1</f>
        <v>402</v>
      </c>
      <c r="B415" s="67" t="n">
        <f aca="false" ca="false" dt2D="false" dtr="false" t="normal">+B414+1</f>
        <v>231</v>
      </c>
      <c r="C415" s="68" t="s">
        <v>122</v>
      </c>
      <c r="D415" s="67" t="s">
        <v>527</v>
      </c>
      <c r="E415" s="98" t="n">
        <v>16567027.1</v>
      </c>
      <c r="F415" s="98" t="n"/>
      <c r="G415" s="98" t="n"/>
      <c r="H415" s="98" t="n"/>
      <c r="I415" s="98" t="n"/>
      <c r="J415" s="98" t="n"/>
      <c r="K415" s="99" t="n">
        <v>8024927.1</v>
      </c>
      <c r="L415" s="99" t="n">
        <v>0</v>
      </c>
      <c r="M415" s="98" t="n">
        <v>8024927.1</v>
      </c>
      <c r="N415" s="98" t="n"/>
      <c r="O415" s="98" t="n"/>
      <c r="P415" s="98" t="n"/>
      <c r="Q415" s="98" t="n"/>
      <c r="R415" s="98" t="n">
        <v>256263</v>
      </c>
      <c r="S415" s="98" t="n">
        <v>85421</v>
      </c>
      <c r="T415" s="98" t="n">
        <v>175488.9</v>
      </c>
    </row>
    <row customHeight="true" ht="12.75" outlineLevel="0" r="416">
      <c r="A416" s="67" t="n">
        <f aca="false" ca="false" dt2D="false" dtr="false" t="normal">+A415+1</f>
        <v>403</v>
      </c>
      <c r="B416" s="67" t="n">
        <f aca="false" ca="false" dt2D="false" dtr="false" t="normal">+B415+1</f>
        <v>232</v>
      </c>
      <c r="C416" s="68" t="s">
        <v>122</v>
      </c>
      <c r="D416" s="67" t="s">
        <v>528</v>
      </c>
      <c r="E416" s="98" t="n">
        <v>2046134</v>
      </c>
      <c r="F416" s="98" t="n"/>
      <c r="G416" s="98" t="n"/>
      <c r="H416" s="98" t="n"/>
      <c r="I416" s="98" t="n"/>
      <c r="J416" s="98" t="n">
        <v>1381619.25</v>
      </c>
      <c r="K416" s="99" t="n"/>
      <c r="L416" s="99" t="n">
        <v>0</v>
      </c>
      <c r="M416" s="98" t="n"/>
      <c r="N416" s="98" t="n"/>
      <c r="O416" s="98" t="n"/>
      <c r="P416" s="98" t="n"/>
      <c r="Q416" s="98" t="n"/>
      <c r="R416" s="98" t="n">
        <v>613840.2</v>
      </c>
      <c r="S416" s="98" t="n">
        <v>20461.34</v>
      </c>
      <c r="T416" s="98" t="n">
        <v>30213.21</v>
      </c>
    </row>
    <row customHeight="true" ht="12.75" outlineLevel="0" r="417">
      <c r="A417" s="67" t="n">
        <f aca="false" ca="false" dt2D="false" dtr="false" t="normal">+A416+1</f>
        <v>404</v>
      </c>
      <c r="B417" s="67" t="n">
        <f aca="false" ca="false" dt2D="false" dtr="false" t="normal">+B416+1</f>
        <v>233</v>
      </c>
      <c r="C417" s="68" t="s">
        <v>122</v>
      </c>
      <c r="D417" s="67" t="s">
        <v>529</v>
      </c>
      <c r="E417" s="98" t="n">
        <v>24506285.34</v>
      </c>
      <c r="F417" s="98" t="n"/>
      <c r="G417" s="98" t="n"/>
      <c r="H417" s="98" t="n">
        <v>1517334.13</v>
      </c>
      <c r="I417" s="98" t="n">
        <v>1156971.45</v>
      </c>
      <c r="J417" s="98" t="n"/>
      <c r="K417" s="99" t="n"/>
      <c r="L417" s="99" t="n">
        <v>0</v>
      </c>
      <c r="M417" s="98" t="n"/>
      <c r="N417" s="98" t="n">
        <v>6489051.76</v>
      </c>
      <c r="O417" s="98" t="n"/>
      <c r="P417" s="98" t="n">
        <v>8578222.24</v>
      </c>
      <c r="Q417" s="98" t="n">
        <v>3634008.77</v>
      </c>
      <c r="R417" s="98" t="n">
        <v>2418193.32</v>
      </c>
      <c r="S417" s="98" t="n">
        <v>245062.85</v>
      </c>
      <c r="T417" s="98" t="n">
        <v>467440.82</v>
      </c>
    </row>
    <row customHeight="true" ht="12.75" outlineLevel="0" r="418">
      <c r="A418" s="67" t="n">
        <f aca="false" ca="false" dt2D="false" dtr="false" t="normal">+A417+1</f>
        <v>405</v>
      </c>
      <c r="B418" s="67" t="n">
        <f aca="false" ca="false" dt2D="false" dtr="false" t="normal">+B417+1</f>
        <v>234</v>
      </c>
      <c r="C418" s="68" t="s">
        <v>122</v>
      </c>
      <c r="D418" s="67" t="s">
        <v>530</v>
      </c>
      <c r="E418" s="98" t="n">
        <v>29034545.48</v>
      </c>
      <c r="F418" s="98" t="n"/>
      <c r="G418" s="98" t="n"/>
      <c r="H418" s="98" t="n"/>
      <c r="I418" s="98" t="n"/>
      <c r="J418" s="98" t="n">
        <v>994963.46</v>
      </c>
      <c r="K418" s="99" t="n"/>
      <c r="L418" s="99" t="n">
        <v>0</v>
      </c>
      <c r="M418" s="98" t="n"/>
      <c r="N418" s="98" t="n"/>
      <c r="O418" s="98" t="n"/>
      <c r="P418" s="98" t="n">
        <v>16861377.23</v>
      </c>
      <c r="Q418" s="98" t="n">
        <v>7143017.64</v>
      </c>
      <c r="R418" s="98" t="n">
        <v>3198156.37</v>
      </c>
      <c r="S418" s="98" t="n">
        <v>290345.45</v>
      </c>
      <c r="T418" s="98" t="n">
        <v>546685.33</v>
      </c>
    </row>
    <row customHeight="true" ht="12.75" outlineLevel="0" r="419">
      <c r="A419" s="67" t="n">
        <f aca="false" ca="false" dt2D="false" dtr="false" t="normal">+A418+1</f>
        <v>406</v>
      </c>
      <c r="B419" s="67" t="n">
        <f aca="false" ca="false" dt2D="false" dtr="false" t="normal">+B418+1</f>
        <v>235</v>
      </c>
      <c r="C419" s="68" t="s">
        <v>122</v>
      </c>
      <c r="D419" s="67" t="s">
        <v>531</v>
      </c>
      <c r="E419" s="98" t="n">
        <v>14346457</v>
      </c>
      <c r="F419" s="98" t="n">
        <v>1304549.18</v>
      </c>
      <c r="G419" s="98" t="n">
        <v>793800.82</v>
      </c>
      <c r="H419" s="98" t="n">
        <v>374042.47</v>
      </c>
      <c r="I419" s="98" t="n">
        <v>318765.22</v>
      </c>
      <c r="J419" s="98" t="n"/>
      <c r="K419" s="99" t="n"/>
      <c r="L419" s="99" t="n">
        <v>0</v>
      </c>
      <c r="M419" s="98" t="n"/>
      <c r="N419" s="98" t="n">
        <v>3773847.7</v>
      </c>
      <c r="O419" s="98" t="n"/>
      <c r="P419" s="98" t="n">
        <v>3085741.27</v>
      </c>
      <c r="Q419" s="98" t="n">
        <v>2903840.79</v>
      </c>
      <c r="R419" s="98" t="n">
        <v>1373861.58</v>
      </c>
      <c r="S419" s="98" t="n">
        <v>143464.57</v>
      </c>
      <c r="T419" s="98" t="n">
        <v>274543.4</v>
      </c>
    </row>
    <row customHeight="true" ht="12.75" outlineLevel="0" r="420">
      <c r="A420" s="67" t="n">
        <f aca="false" ca="false" dt2D="false" dtr="false" t="normal">+A419+1</f>
        <v>407</v>
      </c>
      <c r="B420" s="67" t="n">
        <f aca="false" ca="false" dt2D="false" dtr="false" t="normal">+B419+1</f>
        <v>236</v>
      </c>
      <c r="C420" s="68" t="s">
        <v>122</v>
      </c>
      <c r="D420" s="67" t="s">
        <v>532</v>
      </c>
      <c r="E420" s="98" t="n">
        <v>4704535.91</v>
      </c>
      <c r="F420" s="98" t="n"/>
      <c r="G420" s="98" t="n"/>
      <c r="H420" s="98" t="n"/>
      <c r="I420" s="98" t="n">
        <v>2562162.84</v>
      </c>
      <c r="J420" s="98" t="n">
        <v>1120973.81</v>
      </c>
      <c r="K420" s="99" t="n"/>
      <c r="L420" s="99" t="n">
        <v>0</v>
      </c>
      <c r="M420" s="98" t="n"/>
      <c r="N420" s="98" t="n"/>
      <c r="O420" s="98" t="n"/>
      <c r="P420" s="98" t="n"/>
      <c r="Q420" s="98" t="n"/>
      <c r="R420" s="98" t="n">
        <v>893811.16</v>
      </c>
      <c r="S420" s="98" t="n">
        <v>47045.36</v>
      </c>
      <c r="T420" s="98" t="n">
        <v>80542.74</v>
      </c>
    </row>
    <row customHeight="true" ht="12.75" outlineLevel="0" r="421">
      <c r="A421" s="67" t="n">
        <f aca="false" ca="false" dt2D="false" dtr="false" t="normal">+A420+1</f>
        <v>408</v>
      </c>
      <c r="B421" s="67" t="n">
        <f aca="false" ca="false" dt2D="false" dtr="false" t="normal">+B420+1</f>
        <v>237</v>
      </c>
      <c r="C421" s="68" t="s">
        <v>122</v>
      </c>
      <c r="D421" s="67" t="s">
        <v>533</v>
      </c>
      <c r="E421" s="98" t="n">
        <v>72177643.83</v>
      </c>
      <c r="F421" s="98" t="n">
        <v>9021589.78</v>
      </c>
      <c r="G421" s="98" t="n">
        <v>3648301.76</v>
      </c>
      <c r="H421" s="98" t="n"/>
      <c r="I421" s="98" t="n">
        <v>2940601.07</v>
      </c>
      <c r="J421" s="98" t="n"/>
      <c r="K421" s="99" t="n"/>
      <c r="L421" s="99" t="n">
        <v>0</v>
      </c>
      <c r="M421" s="98" t="n"/>
      <c r="N421" s="98" t="n">
        <v>16492811.91</v>
      </c>
      <c r="O421" s="98" t="n"/>
      <c r="P421" s="98" t="n">
        <v>21802724.2</v>
      </c>
      <c r="Q421" s="98" t="n">
        <v>9236329.94</v>
      </c>
      <c r="R421" s="98" t="n">
        <v>6932713.23</v>
      </c>
      <c r="S421" s="98" t="n">
        <v>721776.44</v>
      </c>
      <c r="T421" s="98" t="n">
        <v>1380795.5</v>
      </c>
    </row>
    <row customHeight="true" ht="12.75" outlineLevel="0" r="422">
      <c r="A422" s="67" t="n">
        <f aca="false" ca="false" dt2D="false" dtr="false" t="normal">+A421+1</f>
        <v>409</v>
      </c>
      <c r="B422" s="67" t="n">
        <f aca="false" ca="false" dt2D="false" dtr="false" t="normal">+B421+1</f>
        <v>238</v>
      </c>
      <c r="C422" s="68" t="s">
        <v>122</v>
      </c>
      <c r="D422" s="67" t="s">
        <v>534</v>
      </c>
      <c r="E422" s="98" t="n">
        <v>10776443.21</v>
      </c>
      <c r="F422" s="98" t="n">
        <v>1296445.94</v>
      </c>
      <c r="G422" s="98" t="n">
        <v>463525.66</v>
      </c>
      <c r="H422" s="98" t="n">
        <v>178759.6</v>
      </c>
      <c r="I422" s="98" t="n">
        <v>692105.04</v>
      </c>
      <c r="J422" s="98" t="n"/>
      <c r="K422" s="99" t="n"/>
      <c r="L422" s="99" t="n">
        <v>0</v>
      </c>
      <c r="M422" s="98" t="n"/>
      <c r="N422" s="98" t="n">
        <v>1580409.07</v>
      </c>
      <c r="O422" s="98" t="n"/>
      <c r="P422" s="98" t="n">
        <v>2697038.73</v>
      </c>
      <c r="Q422" s="98" t="n">
        <v>2499412.5</v>
      </c>
      <c r="R422" s="98" t="n">
        <v>1055254.97</v>
      </c>
      <c r="S422" s="98" t="n">
        <v>107764.43</v>
      </c>
      <c r="T422" s="98" t="n">
        <v>205727.27</v>
      </c>
    </row>
    <row customHeight="true" ht="12.75" outlineLevel="0" r="423">
      <c r="A423" s="67" t="n">
        <f aca="false" ca="false" dt2D="false" dtr="false" t="normal">+A422+1</f>
        <v>410</v>
      </c>
      <c r="B423" s="67" t="n">
        <f aca="false" ca="false" dt2D="false" dtr="false" t="normal">+B422+1</f>
        <v>239</v>
      </c>
      <c r="C423" s="68" t="s">
        <v>122</v>
      </c>
      <c r="D423" s="67" t="s">
        <v>535</v>
      </c>
      <c r="E423" s="98" t="n">
        <v>47181685.61</v>
      </c>
      <c r="F423" s="98" t="n">
        <v>8655024.7</v>
      </c>
      <c r="G423" s="98" t="n">
        <v>3500064.02</v>
      </c>
      <c r="H423" s="98" t="n">
        <v>3699814.33</v>
      </c>
      <c r="I423" s="98" t="n">
        <v>2821118.61</v>
      </c>
      <c r="J423" s="98" t="n">
        <v>1234269.74</v>
      </c>
      <c r="K423" s="99" t="n"/>
      <c r="L423" s="99" t="n">
        <v>0</v>
      </c>
      <c r="M423" s="98" t="n"/>
      <c r="N423" s="98" t="n"/>
      <c r="O423" s="98" t="n"/>
      <c r="P423" s="98" t="n">
        <v>20916836.27</v>
      </c>
      <c r="Q423" s="98" t="n"/>
      <c r="R423" s="98" t="n">
        <v>4989934.49</v>
      </c>
      <c r="S423" s="98" t="n">
        <v>471816.86</v>
      </c>
      <c r="T423" s="98" t="n">
        <v>892806.59</v>
      </c>
    </row>
    <row customHeight="true" ht="12.75" outlineLevel="0" r="424">
      <c r="A424" s="67" t="n">
        <f aca="false" ca="false" dt2D="false" dtr="false" t="normal">+A423+1</f>
        <v>411</v>
      </c>
      <c r="B424" s="67" t="n">
        <f aca="false" ca="false" dt2D="false" dtr="false" t="normal">+B423+1</f>
        <v>240</v>
      </c>
      <c r="C424" s="68" t="s">
        <v>122</v>
      </c>
      <c r="D424" s="67" t="s">
        <v>536</v>
      </c>
      <c r="E424" s="98" t="n">
        <v>65468390.5</v>
      </c>
      <c r="F424" s="98" t="n"/>
      <c r="G424" s="98" t="n">
        <v>3950633.25</v>
      </c>
      <c r="H424" s="98" t="n"/>
      <c r="I424" s="98" t="n"/>
      <c r="J424" s="98" t="n">
        <v>1393159.4</v>
      </c>
      <c r="K424" s="99" t="n"/>
      <c r="L424" s="99" t="n">
        <v>0</v>
      </c>
      <c r="M424" s="98" t="n"/>
      <c r="N424" s="98" t="n">
        <v>17859556.44</v>
      </c>
      <c r="O424" s="98" t="n"/>
      <c r="P424" s="98" t="n">
        <v>23609496.38</v>
      </c>
      <c r="Q424" s="98" t="n">
        <v>10001736.31</v>
      </c>
      <c r="R424" s="98" t="n">
        <v>6756704.98</v>
      </c>
      <c r="S424" s="98" t="n">
        <v>654683.91</v>
      </c>
      <c r="T424" s="98" t="n">
        <v>1242419.83</v>
      </c>
    </row>
    <row customHeight="true" ht="12.75" outlineLevel="0" r="425">
      <c r="A425" s="67" t="n">
        <f aca="false" ca="false" dt2D="false" dtr="false" t="normal">+A424+1</f>
        <v>412</v>
      </c>
      <c r="B425" s="67" t="n">
        <f aca="false" ca="false" dt2D="false" dtr="false" t="normal">+B424+1</f>
        <v>241</v>
      </c>
      <c r="C425" s="68" t="s">
        <v>122</v>
      </c>
      <c r="D425" s="67" t="s">
        <v>537</v>
      </c>
      <c r="E425" s="98" t="n">
        <v>1125520.63</v>
      </c>
      <c r="F425" s="98" t="n"/>
      <c r="G425" s="98" t="n"/>
      <c r="H425" s="98" t="n"/>
      <c r="I425" s="98" t="n"/>
      <c r="J425" s="98" t="n">
        <v>759989.79</v>
      </c>
      <c r="K425" s="99" t="n"/>
      <c r="L425" s="99" t="n">
        <v>0</v>
      </c>
      <c r="M425" s="98" t="n"/>
      <c r="N425" s="98" t="n"/>
      <c r="O425" s="98" t="n"/>
      <c r="P425" s="98" t="n"/>
      <c r="Q425" s="98" t="n"/>
      <c r="R425" s="98" t="n">
        <v>337656.19</v>
      </c>
      <c r="S425" s="98" t="n">
        <v>11255.21</v>
      </c>
      <c r="T425" s="98" t="n">
        <v>16619.44</v>
      </c>
    </row>
    <row customHeight="true" ht="12.75" outlineLevel="0" r="426">
      <c r="A426" s="67" t="n">
        <f aca="false" ca="false" dt2D="false" dtr="false" t="normal">+A425+1</f>
        <v>413</v>
      </c>
      <c r="B426" s="67" t="n">
        <f aca="false" ca="false" dt2D="false" dtr="false" t="normal">+B425+1</f>
        <v>242</v>
      </c>
      <c r="C426" s="68" t="s">
        <v>122</v>
      </c>
      <c r="D426" s="67" t="s">
        <v>538</v>
      </c>
      <c r="E426" s="98" t="n">
        <v>1036013.52</v>
      </c>
      <c r="F426" s="98" t="n"/>
      <c r="G426" s="98" t="n"/>
      <c r="H426" s="98" t="n"/>
      <c r="I426" s="98" t="n"/>
      <c r="J426" s="98" t="n">
        <v>699551.55</v>
      </c>
      <c r="K426" s="99" t="n"/>
      <c r="L426" s="99" t="n">
        <v>0</v>
      </c>
      <c r="M426" s="98" t="n"/>
      <c r="N426" s="98" t="n"/>
      <c r="O426" s="98" t="n"/>
      <c r="P426" s="98" t="n"/>
      <c r="Q426" s="98" t="n"/>
      <c r="R426" s="98" t="n">
        <v>310804.05</v>
      </c>
      <c r="S426" s="98" t="n">
        <v>10360.14</v>
      </c>
      <c r="T426" s="98" t="n">
        <v>15297.78</v>
      </c>
    </row>
    <row customHeight="true" ht="12.75" outlineLevel="0" r="427">
      <c r="A427" s="67" t="n">
        <f aca="false" ca="false" dt2D="false" dtr="false" t="normal">+A426+1</f>
        <v>414</v>
      </c>
      <c r="B427" s="67" t="n">
        <f aca="false" ca="false" dt2D="false" dtr="false" t="normal">+B426+1</f>
        <v>243</v>
      </c>
      <c r="C427" s="68" t="s">
        <v>122</v>
      </c>
      <c r="D427" s="67" t="s">
        <v>539</v>
      </c>
      <c r="E427" s="98" t="n">
        <v>24426835.07</v>
      </c>
      <c r="F427" s="98" t="n"/>
      <c r="G427" s="98" t="n"/>
      <c r="H427" s="98" t="n"/>
      <c r="I427" s="98" t="n"/>
      <c r="J427" s="98" t="n"/>
      <c r="K427" s="99" t="n"/>
      <c r="L427" s="99" t="n">
        <v>0</v>
      </c>
      <c r="M427" s="98" t="n"/>
      <c r="N427" s="98" t="n">
        <v>9206449.26</v>
      </c>
      <c r="O427" s="98" t="n"/>
      <c r="P427" s="98" t="n">
        <v>12170494.33</v>
      </c>
      <c r="Q427" s="98" t="n"/>
      <c r="R427" s="98" t="n">
        <v>2338152.67</v>
      </c>
      <c r="S427" s="98" t="n">
        <v>244268.35</v>
      </c>
      <c r="T427" s="98" t="n">
        <v>467470.46</v>
      </c>
    </row>
    <row customHeight="true" ht="12.75" outlineLevel="0" r="428">
      <c r="A428" s="67" t="n">
        <f aca="false" ca="false" dt2D="false" dtr="false" t="normal">+A427+1</f>
        <v>415</v>
      </c>
      <c r="B428" s="67" t="n">
        <f aca="false" ca="false" dt2D="false" dtr="false" t="normal">+B427+1</f>
        <v>244</v>
      </c>
      <c r="C428" s="68" t="s">
        <v>203</v>
      </c>
      <c r="D428" s="67" t="s">
        <v>540</v>
      </c>
      <c r="E428" s="98" t="n">
        <v>10610585.91</v>
      </c>
      <c r="F428" s="98" t="n"/>
      <c r="G428" s="98" t="n">
        <v>4037267.23</v>
      </c>
      <c r="H428" s="98" t="n"/>
      <c r="I428" s="98" t="n">
        <v>3255015.28</v>
      </c>
      <c r="J428" s="98" t="n">
        <v>1423030.17</v>
      </c>
      <c r="K428" s="99" t="n"/>
      <c r="L428" s="99" t="n">
        <v>0</v>
      </c>
      <c r="M428" s="98" t="n"/>
      <c r="N428" s="98" t="n"/>
      <c r="O428" s="98" t="n"/>
      <c r="P428" s="98" t="n"/>
      <c r="Q428" s="98" t="n"/>
      <c r="R428" s="98" t="n">
        <v>1598581.13</v>
      </c>
      <c r="S428" s="98" t="n">
        <v>106105.86</v>
      </c>
      <c r="T428" s="98" t="n">
        <v>190586.24</v>
      </c>
    </row>
    <row customHeight="true" ht="12.75" outlineLevel="0" r="429">
      <c r="A429" s="67" t="n">
        <f aca="false" ca="false" dt2D="false" dtr="false" t="normal">+A428+1</f>
        <v>416</v>
      </c>
      <c r="B429" s="67" t="n">
        <f aca="false" ca="false" dt2D="false" dtr="false" t="normal">+B428+1</f>
        <v>245</v>
      </c>
      <c r="C429" s="68" t="s">
        <v>203</v>
      </c>
      <c r="D429" s="67" t="s">
        <v>541</v>
      </c>
      <c r="E429" s="98" t="n">
        <v>17177618.18</v>
      </c>
      <c r="F429" s="98" t="n"/>
      <c r="G429" s="98" t="n"/>
      <c r="H429" s="98" t="n"/>
      <c r="I429" s="98" t="n"/>
      <c r="J429" s="98" t="n">
        <v>818783.83</v>
      </c>
      <c r="K429" s="99" t="n"/>
      <c r="L429" s="99" t="n">
        <v>0</v>
      </c>
      <c r="M429" s="98" t="n"/>
      <c r="N429" s="98" t="n"/>
      <c r="O429" s="98" t="n"/>
      <c r="P429" s="98" t="n">
        <v>13904802.79</v>
      </c>
      <c r="Q429" s="98" t="n"/>
      <c r="R429" s="98" t="n">
        <v>1960280.36</v>
      </c>
      <c r="S429" s="98" t="n">
        <v>171776.18</v>
      </c>
      <c r="T429" s="98" t="n">
        <v>321975.02</v>
      </c>
    </row>
    <row customHeight="true" ht="12.75" outlineLevel="0" r="430">
      <c r="A430" s="67" t="n">
        <f aca="false" ca="false" dt2D="false" dtr="false" t="normal">+A429+1</f>
        <v>417</v>
      </c>
      <c r="B430" s="67" t="n">
        <f aca="false" ca="false" dt2D="false" dtr="false" t="normal">+B429+1</f>
        <v>246</v>
      </c>
      <c r="C430" s="68" t="s">
        <v>203</v>
      </c>
      <c r="D430" s="67" t="s">
        <v>542</v>
      </c>
      <c r="E430" s="98" t="n">
        <v>1618389.4</v>
      </c>
      <c r="F430" s="98" t="n"/>
      <c r="G430" s="98" t="n"/>
      <c r="H430" s="98" t="n"/>
      <c r="I430" s="98" t="n"/>
      <c r="J430" s="98" t="n">
        <v>1092791.55</v>
      </c>
      <c r="K430" s="99" t="n"/>
      <c r="L430" s="99" t="n">
        <v>0</v>
      </c>
      <c r="M430" s="98" t="n"/>
      <c r="N430" s="98" t="n"/>
      <c r="O430" s="98" t="n"/>
      <c r="P430" s="98" t="n"/>
      <c r="Q430" s="98" t="n"/>
      <c r="R430" s="98" t="n">
        <v>485516.82</v>
      </c>
      <c r="S430" s="98" t="n">
        <v>16183.89</v>
      </c>
      <c r="T430" s="98" t="n">
        <v>23897.14</v>
      </c>
    </row>
    <row customHeight="true" ht="12.75" outlineLevel="0" r="431">
      <c r="A431" s="67" t="n">
        <f aca="false" ca="false" dt2D="false" dtr="false" t="normal">+A430+1</f>
        <v>418</v>
      </c>
      <c r="B431" s="67" t="n">
        <f aca="false" ca="false" dt2D="false" dtr="false" t="normal">+B430+1</f>
        <v>247</v>
      </c>
      <c r="C431" s="68" t="s">
        <v>203</v>
      </c>
      <c r="D431" s="67" t="s">
        <v>543</v>
      </c>
      <c r="E431" s="98" t="n">
        <v>411073.71</v>
      </c>
      <c r="F431" s="98" t="n"/>
      <c r="G431" s="98" t="n"/>
      <c r="H431" s="98" t="n"/>
      <c r="I431" s="98" t="n"/>
      <c r="J431" s="98" t="n">
        <v>277570.95</v>
      </c>
      <c r="K431" s="99" t="n"/>
      <c r="L431" s="99" t="n">
        <v>0</v>
      </c>
      <c r="M431" s="98" t="n"/>
      <c r="N431" s="98" t="n"/>
      <c r="O431" s="98" t="n"/>
      <c r="P431" s="98" t="n"/>
      <c r="Q431" s="98" t="n"/>
      <c r="R431" s="98" t="n">
        <v>123322.11</v>
      </c>
      <c r="S431" s="98" t="n">
        <v>4110.74</v>
      </c>
      <c r="T431" s="98" t="n">
        <v>6069.91</v>
      </c>
    </row>
    <row customHeight="true" ht="12.75" outlineLevel="0" r="432">
      <c r="A432" s="67" t="n">
        <f aca="false" ca="false" dt2D="false" dtr="false" t="normal">+A431+1</f>
        <v>419</v>
      </c>
      <c r="B432" s="67" t="n">
        <f aca="false" ca="false" dt2D="false" dtr="false" t="normal">+B431+1</f>
        <v>248</v>
      </c>
      <c r="C432" s="68" t="s">
        <v>203</v>
      </c>
      <c r="D432" s="67" t="s">
        <v>545</v>
      </c>
      <c r="E432" s="98" t="n">
        <v>1177226.81</v>
      </c>
      <c r="F432" s="98" t="n"/>
      <c r="G432" s="98" t="n">
        <v>1025310.4</v>
      </c>
      <c r="H432" s="98" t="n"/>
      <c r="I432" s="98" t="n"/>
      <c r="J432" s="98" t="n"/>
      <c r="K432" s="99" t="n"/>
      <c r="L432" s="99" t="n">
        <v>0</v>
      </c>
      <c r="M432" s="98" t="n"/>
      <c r="N432" s="98" t="n"/>
      <c r="O432" s="98" t="n"/>
      <c r="P432" s="98" t="n"/>
      <c r="Q432" s="98" t="n"/>
      <c r="R432" s="98" t="n">
        <v>117722.68</v>
      </c>
      <c r="S432" s="98" t="n">
        <v>11772.27</v>
      </c>
      <c r="T432" s="98" t="n">
        <v>22421.46</v>
      </c>
    </row>
    <row customHeight="true" ht="12.75" outlineLevel="0" r="433">
      <c r="A433" s="67" t="n">
        <f aca="false" ca="false" dt2D="false" dtr="false" t="normal">+A432+1</f>
        <v>420</v>
      </c>
      <c r="B433" s="67" t="n">
        <f aca="false" ca="false" dt2D="false" dtr="false" t="normal">+B432+1</f>
        <v>249</v>
      </c>
      <c r="C433" s="68" t="s">
        <v>226</v>
      </c>
      <c r="D433" s="67" t="s">
        <v>546</v>
      </c>
      <c r="E433" s="98" t="n">
        <v>28787308.45</v>
      </c>
      <c r="F433" s="98" t="n">
        <v>4036457.63</v>
      </c>
      <c r="G433" s="98" t="n">
        <v>1662686.61</v>
      </c>
      <c r="H433" s="98" t="n">
        <v>1779215.75</v>
      </c>
      <c r="I433" s="98" t="n">
        <v>1340172.24</v>
      </c>
      <c r="J433" s="98" t="n"/>
      <c r="K433" s="99" t="n"/>
      <c r="L433" s="99" t="n">
        <v>0</v>
      </c>
      <c r="M433" s="98" t="n"/>
      <c r="N433" s="98" t="n">
        <v>7470860.97</v>
      </c>
      <c r="O433" s="98" t="n"/>
      <c r="P433" s="98" t="n">
        <v>4724194.82</v>
      </c>
      <c r="Q433" s="98" t="n">
        <v>4183806.15</v>
      </c>
      <c r="R433" s="98" t="n">
        <v>2751025.22</v>
      </c>
      <c r="S433" s="98" t="n">
        <v>287873.08</v>
      </c>
      <c r="T433" s="98" t="n">
        <v>551015.98</v>
      </c>
    </row>
    <row customHeight="true" ht="12.75" outlineLevel="0" r="434">
      <c r="A434" s="67" t="n">
        <f aca="false" ca="false" dt2D="false" dtr="false" t="normal">+A433+1</f>
        <v>421</v>
      </c>
      <c r="B434" s="67" t="n">
        <f aca="false" ca="false" dt2D="false" dtr="false" t="normal">+B433+1</f>
        <v>250</v>
      </c>
      <c r="C434" s="68" t="s">
        <v>226</v>
      </c>
      <c r="D434" s="67" t="s">
        <v>547</v>
      </c>
      <c r="E434" s="98" t="n">
        <v>7048460.56</v>
      </c>
      <c r="F434" s="98" t="n"/>
      <c r="G434" s="98" t="n"/>
      <c r="H434" s="98" t="n"/>
      <c r="I434" s="98" t="n"/>
      <c r="J434" s="98" t="n"/>
      <c r="K434" s="99" t="n"/>
      <c r="L434" s="99" t="n">
        <v>0</v>
      </c>
      <c r="M434" s="98" t="n"/>
      <c r="N434" s="98" t="n"/>
      <c r="O434" s="98" t="n">
        <v>1175494.88</v>
      </c>
      <c r="P434" s="98" t="n">
        <v>4963390.03</v>
      </c>
      <c r="Q434" s="98" t="n"/>
      <c r="R434" s="98" t="n">
        <v>704846.06</v>
      </c>
      <c r="S434" s="98" t="n">
        <v>70484.61</v>
      </c>
      <c r="T434" s="98" t="n">
        <v>134244.98</v>
      </c>
    </row>
    <row customHeight="true" ht="12.75" outlineLevel="0" r="435">
      <c r="A435" s="67" t="n">
        <f aca="false" ca="false" dt2D="false" dtr="false" t="normal">+A434+1</f>
        <v>422</v>
      </c>
      <c r="B435" s="67" t="n">
        <f aca="false" ca="false" dt2D="false" dtr="false" t="normal">+B434+1</f>
        <v>251</v>
      </c>
      <c r="C435" s="68" t="s">
        <v>226</v>
      </c>
      <c r="D435" s="67" t="s">
        <v>548</v>
      </c>
      <c r="E435" s="98" t="n">
        <v>13032526.39</v>
      </c>
      <c r="F435" s="98" t="n">
        <v>3908762.24</v>
      </c>
      <c r="G435" s="98" t="n">
        <v>1610086.66</v>
      </c>
      <c r="H435" s="98" t="n"/>
      <c r="I435" s="98" t="n">
        <v>1297775.21</v>
      </c>
      <c r="J435" s="98" t="n"/>
      <c r="K435" s="99" t="n"/>
      <c r="L435" s="99" t="n">
        <v>0</v>
      </c>
      <c r="M435" s="98" t="n"/>
      <c r="N435" s="98" t="n"/>
      <c r="O435" s="98" t="n"/>
      <c r="P435" s="98" t="n">
        <v>4574742.51</v>
      </c>
      <c r="Q435" s="98" t="n"/>
      <c r="R435" s="98" t="n">
        <v>1261728.39</v>
      </c>
      <c r="S435" s="98" t="n">
        <v>130325.26</v>
      </c>
      <c r="T435" s="98" t="n">
        <v>249106.12</v>
      </c>
    </row>
    <row customHeight="true" ht="12.75" outlineLevel="0" r="436">
      <c r="A436" s="67" t="n">
        <f aca="false" ca="false" dt2D="false" dtr="false" t="normal">+A435+1</f>
        <v>423</v>
      </c>
      <c r="B436" s="67" t="n">
        <f aca="false" ca="false" dt2D="false" dtr="false" t="normal">+B435+1</f>
        <v>252</v>
      </c>
      <c r="C436" s="68" t="s">
        <v>226</v>
      </c>
      <c r="D436" s="67" t="s">
        <v>549</v>
      </c>
      <c r="E436" s="98" t="n">
        <v>26970054.7</v>
      </c>
      <c r="F436" s="98" t="n">
        <v>2452438.81</v>
      </c>
      <c r="G436" s="98" t="n">
        <v>1492272.38</v>
      </c>
      <c r="H436" s="98" t="n">
        <v>703182.09</v>
      </c>
      <c r="I436" s="98" t="n">
        <v>599247.68</v>
      </c>
      <c r="J436" s="98" t="n"/>
      <c r="K436" s="99" t="n"/>
      <c r="L436" s="99" t="n">
        <v>0</v>
      </c>
      <c r="M436" s="98" t="n"/>
      <c r="N436" s="98" t="n">
        <v>7094484.57</v>
      </c>
      <c r="O436" s="98" t="n"/>
      <c r="P436" s="98" t="n">
        <v>5800914.7</v>
      </c>
      <c r="Q436" s="98" t="n">
        <v>5458960.16</v>
      </c>
      <c r="R436" s="98" t="n">
        <v>2582736.75</v>
      </c>
      <c r="S436" s="98" t="n">
        <v>269700.55</v>
      </c>
      <c r="T436" s="98" t="n">
        <v>516117.01</v>
      </c>
    </row>
    <row customHeight="true" ht="12.75" outlineLevel="0" r="437">
      <c r="A437" s="67" t="n">
        <f aca="false" ca="false" dt2D="false" dtr="false" t="normal">+A436+1</f>
        <v>424</v>
      </c>
      <c r="B437" s="67" t="n">
        <f aca="false" ca="false" dt2D="false" dtr="false" t="normal">+B436+1</f>
        <v>253</v>
      </c>
      <c r="C437" s="68" t="s">
        <v>226</v>
      </c>
      <c r="D437" s="67" t="s">
        <v>550</v>
      </c>
      <c r="E437" s="98" t="n">
        <v>5119146.99</v>
      </c>
      <c r="F437" s="98" t="n"/>
      <c r="G437" s="98" t="n"/>
      <c r="H437" s="98" t="n"/>
      <c r="I437" s="98" t="n"/>
      <c r="J437" s="98" t="n"/>
      <c r="K437" s="99" t="n"/>
      <c r="L437" s="99" t="n">
        <v>0</v>
      </c>
      <c r="M437" s="98" t="n"/>
      <c r="N437" s="98" t="n"/>
      <c r="O437" s="98" t="n"/>
      <c r="P437" s="98" t="n">
        <v>4458541.55</v>
      </c>
      <c r="Q437" s="98" t="n"/>
      <c r="R437" s="98" t="n">
        <v>511914.7</v>
      </c>
      <c r="S437" s="98" t="n">
        <v>51191.47</v>
      </c>
      <c r="T437" s="98" t="n">
        <v>97499.27</v>
      </c>
    </row>
    <row customHeight="true" ht="12.75" outlineLevel="0" r="438">
      <c r="A438" s="67" t="n">
        <f aca="false" ca="false" dt2D="false" dtr="false" t="normal">+A437+1</f>
        <v>425</v>
      </c>
      <c r="B438" s="67" t="n">
        <f aca="false" ca="false" dt2D="false" dtr="false" t="normal">+B437+1</f>
        <v>254</v>
      </c>
      <c r="C438" s="68" t="s">
        <v>226</v>
      </c>
      <c r="D438" s="67" t="s">
        <v>551</v>
      </c>
      <c r="E438" s="98" t="n">
        <v>9088723.35</v>
      </c>
      <c r="F438" s="98" t="n">
        <v>3684531.56</v>
      </c>
      <c r="G438" s="98" t="n"/>
      <c r="H438" s="98" t="n"/>
      <c r="I438" s="98" t="n"/>
      <c r="J438" s="98" t="n"/>
      <c r="K438" s="99" t="n"/>
      <c r="L438" s="99" t="n">
        <v>0</v>
      </c>
      <c r="M438" s="98" t="n"/>
      <c r="N438" s="98" t="n"/>
      <c r="O438" s="98" t="n"/>
      <c r="P438" s="98" t="n">
        <v>4312307.11</v>
      </c>
      <c r="Q438" s="98" t="n"/>
      <c r="R438" s="98" t="n">
        <v>826122.78</v>
      </c>
      <c r="S438" s="98" t="n">
        <v>90887.23</v>
      </c>
      <c r="T438" s="98" t="n">
        <v>174874.67</v>
      </c>
    </row>
    <row customHeight="true" ht="12.75" outlineLevel="0" r="439">
      <c r="A439" s="67" t="n">
        <f aca="false" ca="false" dt2D="false" dtr="false" t="normal">+A438+1</f>
        <v>426</v>
      </c>
      <c r="B439" s="67" t="n">
        <f aca="false" ca="false" dt2D="false" dtr="false" t="normal">+B438+1</f>
        <v>255</v>
      </c>
      <c r="C439" s="68" t="s">
        <v>226</v>
      </c>
      <c r="D439" s="67" t="s">
        <v>552</v>
      </c>
      <c r="E439" s="98" t="n">
        <v>5178918.27</v>
      </c>
      <c r="F439" s="98" t="n"/>
      <c r="G439" s="98" t="n"/>
      <c r="H439" s="98" t="n"/>
      <c r="I439" s="98" t="n"/>
      <c r="J439" s="98" t="n"/>
      <c r="K439" s="99" t="n"/>
      <c r="L439" s="99" t="n">
        <v>0</v>
      </c>
      <c r="M439" s="98" t="n"/>
      <c r="N439" s="98" t="n"/>
      <c r="O439" s="98" t="n"/>
      <c r="P439" s="98" t="n">
        <v>4510599.58</v>
      </c>
      <c r="Q439" s="98" t="n"/>
      <c r="R439" s="98" t="n">
        <v>517891.83</v>
      </c>
      <c r="S439" s="98" t="n">
        <v>51789.18</v>
      </c>
      <c r="T439" s="98" t="n">
        <v>98637.68</v>
      </c>
    </row>
    <row customHeight="true" ht="12.75" outlineLevel="0" r="440">
      <c r="A440" s="67" t="n">
        <f aca="false" ca="false" dt2D="false" dtr="false" t="normal">+A439+1</f>
        <v>427</v>
      </c>
      <c r="B440" s="67" t="n">
        <f aca="false" ca="false" dt2D="false" dtr="false" t="normal">+B439+1</f>
        <v>256</v>
      </c>
      <c r="C440" s="68" t="s">
        <v>226</v>
      </c>
      <c r="D440" s="67" t="s">
        <v>553</v>
      </c>
      <c r="E440" s="98" t="n">
        <v>41467406.47</v>
      </c>
      <c r="F440" s="98" t="n">
        <v>5814417.48</v>
      </c>
      <c r="G440" s="98" t="n">
        <v>2395058.97</v>
      </c>
      <c r="H440" s="98" t="n">
        <v>2562916.32</v>
      </c>
      <c r="I440" s="98" t="n">
        <v>1930484.99</v>
      </c>
      <c r="J440" s="98" t="n"/>
      <c r="K440" s="99" t="n"/>
      <c r="L440" s="99" t="n">
        <v>0</v>
      </c>
      <c r="M440" s="98" t="n"/>
      <c r="N440" s="98" t="n">
        <v>10761590.62</v>
      </c>
      <c r="O440" s="98" t="n"/>
      <c r="P440" s="98" t="n">
        <v>6805085.91</v>
      </c>
      <c r="Q440" s="98" t="n">
        <v>6026669.37</v>
      </c>
      <c r="R440" s="98" t="n">
        <v>3962783.85</v>
      </c>
      <c r="S440" s="98" t="n">
        <v>414674.06</v>
      </c>
      <c r="T440" s="98" t="n">
        <v>793724.9</v>
      </c>
    </row>
    <row customHeight="true" ht="12.75" outlineLevel="0" r="441">
      <c r="A441" s="67" t="n">
        <f aca="false" ca="false" dt2D="false" dtr="false" t="normal">+A440+1</f>
        <v>428</v>
      </c>
      <c r="B441" s="67" t="n">
        <f aca="false" ca="false" dt2D="false" dtr="false" t="normal">+B440+1</f>
        <v>257</v>
      </c>
      <c r="C441" s="68" t="s">
        <v>226</v>
      </c>
      <c r="D441" s="67" t="s">
        <v>554</v>
      </c>
      <c r="E441" s="98" t="n">
        <v>27277461.72</v>
      </c>
      <c r="F441" s="98" t="n">
        <v>3824752.11</v>
      </c>
      <c r="G441" s="98" t="n">
        <v>1575481.44</v>
      </c>
      <c r="H441" s="98" t="n">
        <v>1685898.83</v>
      </c>
      <c r="I441" s="98" t="n">
        <v>1269882.42</v>
      </c>
      <c r="J441" s="98" t="n"/>
      <c r="K441" s="99" t="n"/>
      <c r="L441" s="99" t="n">
        <v>0</v>
      </c>
      <c r="M441" s="98" t="n"/>
      <c r="N441" s="98" t="n">
        <v>7079026.66</v>
      </c>
      <c r="O441" s="98" t="n"/>
      <c r="P441" s="98" t="n">
        <v>4476418.62</v>
      </c>
      <c r="Q441" s="98" t="n">
        <v>3964372.43</v>
      </c>
      <c r="R441" s="98" t="n">
        <v>2606738.49</v>
      </c>
      <c r="S441" s="98" t="n">
        <v>272774.62</v>
      </c>
      <c r="T441" s="98" t="n">
        <v>522116.1</v>
      </c>
    </row>
    <row customHeight="true" ht="12.75" outlineLevel="0" r="442">
      <c r="A442" s="67" t="n">
        <f aca="false" ca="false" dt2D="false" dtr="false" t="normal">+A441+1</f>
        <v>429</v>
      </c>
      <c r="B442" s="67" t="n">
        <f aca="false" ca="false" dt2D="false" dtr="false" t="normal">+B441+1</f>
        <v>258</v>
      </c>
      <c r="C442" s="68" t="s">
        <v>226</v>
      </c>
      <c r="D442" s="67" t="s">
        <v>555</v>
      </c>
      <c r="E442" s="98" t="n">
        <v>29122829.93</v>
      </c>
      <c r="F442" s="98" t="n">
        <v>4083503.3</v>
      </c>
      <c r="G442" s="98" t="n">
        <v>1682065.53</v>
      </c>
      <c r="H442" s="98" t="n">
        <v>1799952.85</v>
      </c>
      <c r="I442" s="98" t="n">
        <v>1355792.19</v>
      </c>
      <c r="J442" s="98" t="n"/>
      <c r="K442" s="99" t="n"/>
      <c r="L442" s="99" t="n">
        <v>0</v>
      </c>
      <c r="M442" s="98" t="n"/>
      <c r="N442" s="98" t="n">
        <v>7557935.26</v>
      </c>
      <c r="O442" s="98" t="n"/>
      <c r="P442" s="98" t="n">
        <v>4779256.21</v>
      </c>
      <c r="Q442" s="98" t="n">
        <v>4232569.19</v>
      </c>
      <c r="R442" s="98" t="n">
        <v>2783088.93</v>
      </c>
      <c r="S442" s="98" t="n">
        <v>291228.3</v>
      </c>
      <c r="T442" s="98" t="n">
        <v>557438.17</v>
      </c>
    </row>
    <row customHeight="true" ht="12.75" outlineLevel="0" r="443">
      <c r="A443" s="67" t="n">
        <f aca="false" ca="false" dt2D="false" dtr="false" t="normal">+A442+1</f>
        <v>430</v>
      </c>
      <c r="B443" s="67" t="n">
        <f aca="false" ca="false" dt2D="false" dtr="false" t="normal">+B442+1</f>
        <v>259</v>
      </c>
      <c r="C443" s="68" t="s">
        <v>226</v>
      </c>
      <c r="D443" s="67" t="s">
        <v>556</v>
      </c>
      <c r="E443" s="98" t="n">
        <v>27133666.8</v>
      </c>
      <c r="F443" s="98" t="n">
        <v>3804589.67</v>
      </c>
      <c r="G443" s="98" t="n">
        <v>1567176.19</v>
      </c>
      <c r="H443" s="98" t="n">
        <v>1677011.5</v>
      </c>
      <c r="I443" s="98" t="n">
        <v>1263188.16</v>
      </c>
      <c r="J443" s="98" t="n"/>
      <c r="K443" s="99" t="n"/>
      <c r="L443" s="99" t="n">
        <v>0</v>
      </c>
      <c r="M443" s="98" t="n"/>
      <c r="N443" s="98" t="n">
        <v>7041709.11</v>
      </c>
      <c r="O443" s="98" t="n"/>
      <c r="P443" s="98" t="n">
        <v>4452820.89</v>
      </c>
      <c r="Q443" s="98" t="n">
        <v>3943473.98</v>
      </c>
      <c r="R443" s="98" t="n">
        <v>2592996.9</v>
      </c>
      <c r="S443" s="98" t="n">
        <v>271336.67</v>
      </c>
      <c r="T443" s="98" t="n">
        <v>519363.73</v>
      </c>
    </row>
    <row customHeight="true" ht="12.75" outlineLevel="0" r="444">
      <c r="A444" s="67" t="n">
        <f aca="false" ca="false" dt2D="false" dtr="false" t="normal">+A443+1</f>
        <v>431</v>
      </c>
      <c r="B444" s="67" t="n">
        <f aca="false" ca="false" dt2D="false" dtr="false" t="normal">+B443+1</f>
        <v>260</v>
      </c>
      <c r="C444" s="68" t="s">
        <v>226</v>
      </c>
      <c r="D444" s="67" t="s">
        <v>557</v>
      </c>
      <c r="E444" s="98" t="n">
        <v>6995147.76</v>
      </c>
      <c r="F444" s="98" t="n"/>
      <c r="G444" s="98" t="n"/>
      <c r="H444" s="98" t="n"/>
      <c r="I444" s="98" t="n"/>
      <c r="J444" s="98" t="n"/>
      <c r="K444" s="99" t="n"/>
      <c r="L444" s="99" t="n">
        <v>0</v>
      </c>
      <c r="M444" s="98" t="n"/>
      <c r="N444" s="98" t="n"/>
      <c r="O444" s="98" t="n">
        <v>1166603.73</v>
      </c>
      <c r="P444" s="98" t="n">
        <v>4925848.19</v>
      </c>
      <c r="Q444" s="98" t="n"/>
      <c r="R444" s="98" t="n">
        <v>699514.78</v>
      </c>
      <c r="S444" s="98" t="n">
        <v>69951.48</v>
      </c>
      <c r="T444" s="98" t="n">
        <v>133229.58</v>
      </c>
    </row>
    <row customHeight="true" ht="12.75" outlineLevel="0" r="445">
      <c r="A445" s="67" t="n">
        <f aca="false" ca="false" dt2D="false" dtr="false" t="normal">+A444+1</f>
        <v>432</v>
      </c>
      <c r="B445" s="67" t="n">
        <f aca="false" ca="false" dt2D="false" dtr="false" t="normal">+B444+1</f>
        <v>261</v>
      </c>
      <c r="C445" s="68" t="s">
        <v>226</v>
      </c>
      <c r="D445" s="67" t="s">
        <v>558</v>
      </c>
      <c r="E445" s="98" t="n">
        <v>6403121.76</v>
      </c>
      <c r="F445" s="98" t="n"/>
      <c r="G445" s="98" t="n"/>
      <c r="H445" s="98" t="n"/>
      <c r="I445" s="98" t="n"/>
      <c r="J445" s="98" t="n"/>
      <c r="K445" s="99" t="n"/>
      <c r="L445" s="99" t="n">
        <v>0</v>
      </c>
      <c r="M445" s="98" t="n"/>
      <c r="N445" s="98" t="n"/>
      <c r="O445" s="98" t="n">
        <v>1067869.61</v>
      </c>
      <c r="P445" s="98" t="n">
        <v>4508954.89</v>
      </c>
      <c r="Q445" s="98" t="n"/>
      <c r="R445" s="98" t="n">
        <v>640312.18</v>
      </c>
      <c r="S445" s="98" t="n">
        <v>64031.22</v>
      </c>
      <c r="T445" s="98" t="n">
        <v>121953.86</v>
      </c>
    </row>
    <row customHeight="true" ht="12.75" outlineLevel="0" r="446">
      <c r="A446" s="67" t="n">
        <f aca="false" ca="false" dt2D="false" dtr="false" t="normal">+A445+1</f>
        <v>433</v>
      </c>
      <c r="B446" s="67" t="n">
        <f aca="false" ca="false" dt2D="false" dtr="false" t="normal">+B445+1</f>
        <v>262</v>
      </c>
      <c r="C446" s="68" t="s">
        <v>226</v>
      </c>
      <c r="D446" s="67" t="s">
        <v>559</v>
      </c>
      <c r="E446" s="98" t="n">
        <v>27092271.29</v>
      </c>
      <c r="F446" s="98" t="n">
        <v>3798785.34</v>
      </c>
      <c r="G446" s="98" t="n">
        <v>1564785.28</v>
      </c>
      <c r="H446" s="98" t="n">
        <v>1674453.03</v>
      </c>
      <c r="I446" s="98" t="n">
        <v>1261261.02</v>
      </c>
      <c r="J446" s="98" t="n"/>
      <c r="K446" s="99" t="n"/>
      <c r="L446" s="99" t="n">
        <v>0</v>
      </c>
      <c r="M446" s="98" t="n"/>
      <c r="N446" s="98" t="n">
        <v>7030966.18</v>
      </c>
      <c r="O446" s="98" t="n"/>
      <c r="P446" s="98" t="n">
        <v>4446027.6</v>
      </c>
      <c r="Q446" s="98" t="n">
        <v>3937457.76</v>
      </c>
      <c r="R446" s="98" t="n">
        <v>2589040.99</v>
      </c>
      <c r="S446" s="98" t="n">
        <v>270922.71</v>
      </c>
      <c r="T446" s="98" t="n">
        <v>518571.38</v>
      </c>
    </row>
    <row customHeight="true" ht="12.75" outlineLevel="0" r="447">
      <c r="A447" s="67" t="n">
        <f aca="false" ca="false" dt2D="false" dtr="false" t="normal">+A446+1</f>
        <v>434</v>
      </c>
      <c r="B447" s="67" t="n">
        <f aca="false" ca="false" dt2D="false" dtr="false" t="normal">+B446+1</f>
        <v>263</v>
      </c>
      <c r="C447" s="68" t="s">
        <v>226</v>
      </c>
      <c r="D447" s="67" t="s">
        <v>560</v>
      </c>
      <c r="E447" s="98" t="n">
        <v>6406168.2</v>
      </c>
      <c r="F447" s="98" t="n"/>
      <c r="G447" s="98" t="n"/>
      <c r="H447" s="98" t="n"/>
      <c r="I447" s="98" t="n"/>
      <c r="J447" s="98" t="n"/>
      <c r="K447" s="99" t="n"/>
      <c r="L447" s="99" t="n">
        <v>0</v>
      </c>
      <c r="M447" s="98" t="n"/>
      <c r="N447" s="98" t="n"/>
      <c r="O447" s="98" t="n">
        <v>1068377.68</v>
      </c>
      <c r="P447" s="98" t="n">
        <v>4511100.14</v>
      </c>
      <c r="Q447" s="98" t="n"/>
      <c r="R447" s="98" t="n">
        <v>640616.82</v>
      </c>
      <c r="S447" s="98" t="n">
        <v>64061.68</v>
      </c>
      <c r="T447" s="98" t="n">
        <v>122011.88</v>
      </c>
    </row>
    <row customHeight="true" ht="12.75" outlineLevel="0" r="448">
      <c r="A448" s="67" t="n">
        <f aca="false" ca="false" dt2D="false" dtr="false" t="normal">+A447+1</f>
        <v>435</v>
      </c>
      <c r="B448" s="67" t="n">
        <f aca="false" ca="false" dt2D="false" dtr="false" t="normal">+B447+1</f>
        <v>264</v>
      </c>
      <c r="C448" s="68" t="s">
        <v>226</v>
      </c>
      <c r="D448" s="67" t="s">
        <v>561</v>
      </c>
      <c r="E448" s="98" t="n">
        <v>6346762.51</v>
      </c>
      <c r="F448" s="98" t="n"/>
      <c r="G448" s="98" t="n"/>
      <c r="H448" s="98" t="n"/>
      <c r="I448" s="98" t="n"/>
      <c r="J448" s="98" t="n"/>
      <c r="K448" s="99" t="n"/>
      <c r="L448" s="99" t="n">
        <v>0</v>
      </c>
      <c r="M448" s="98" t="n"/>
      <c r="N448" s="98" t="n"/>
      <c r="O448" s="98" t="n">
        <v>1058470.4</v>
      </c>
      <c r="P448" s="98" t="n">
        <v>4469267.79</v>
      </c>
      <c r="Q448" s="98" t="n"/>
      <c r="R448" s="98" t="n">
        <v>634676.25</v>
      </c>
      <c r="S448" s="98" t="n">
        <v>63467.63</v>
      </c>
      <c r="T448" s="98" t="n">
        <v>120880.44</v>
      </c>
    </row>
    <row customHeight="true" ht="12.75" outlineLevel="0" r="449">
      <c r="A449" s="67" t="n">
        <f aca="false" ca="false" dt2D="false" dtr="false" t="normal">+A448+1</f>
        <v>436</v>
      </c>
      <c r="B449" s="67" t="n">
        <f aca="false" ca="false" dt2D="false" dtr="false" t="normal">+B448+1</f>
        <v>265</v>
      </c>
      <c r="C449" s="68" t="s">
        <v>233</v>
      </c>
      <c r="D449" s="67" t="s">
        <v>562</v>
      </c>
      <c r="E449" s="98" t="n">
        <v>11685163.77</v>
      </c>
      <c r="F449" s="98" t="n"/>
      <c r="G449" s="98" t="n"/>
      <c r="H449" s="98" t="n"/>
      <c r="I449" s="98" t="n"/>
      <c r="J449" s="98" t="n"/>
      <c r="K449" s="99" t="n"/>
      <c r="L449" s="99" t="n">
        <v>0</v>
      </c>
      <c r="M449" s="98" t="n"/>
      <c r="N449" s="98" t="n"/>
      <c r="O449" s="98" t="n"/>
      <c r="P449" s="98" t="n">
        <v>10177240.12</v>
      </c>
      <c r="Q449" s="98" t="n"/>
      <c r="R449" s="98" t="n">
        <v>1168516.38</v>
      </c>
      <c r="S449" s="98" t="n">
        <v>116851.64</v>
      </c>
      <c r="T449" s="98" t="n">
        <v>222555.63</v>
      </c>
    </row>
    <row customHeight="true" ht="12.75" outlineLevel="0" r="450">
      <c r="A450" s="67" t="n">
        <f aca="false" ca="false" dt2D="false" dtr="false" t="normal">+A449+1</f>
        <v>437</v>
      </c>
      <c r="B450" s="67" t="n">
        <f aca="false" ca="false" dt2D="false" dtr="false" t="normal">+B449+1</f>
        <v>266</v>
      </c>
      <c r="C450" s="68" t="s">
        <v>233</v>
      </c>
      <c r="D450" s="67" t="s">
        <v>563</v>
      </c>
      <c r="E450" s="98" t="n">
        <v>29992470</v>
      </c>
      <c r="F450" s="98" t="n"/>
      <c r="G450" s="98" t="n">
        <v>3697350.09</v>
      </c>
      <c r="H450" s="98" t="n"/>
      <c r="I450" s="98" t="n">
        <v>2980161.25</v>
      </c>
      <c r="J450" s="98" t="n"/>
      <c r="K450" s="99" t="n"/>
      <c r="L450" s="99" t="n">
        <v>0</v>
      </c>
      <c r="M450" s="98" t="n"/>
      <c r="N450" s="98" t="n"/>
      <c r="O450" s="98" t="n"/>
      <c r="P450" s="98" t="n">
        <v>10505359.49</v>
      </c>
      <c r="Q450" s="98" t="n">
        <v>8835231.77</v>
      </c>
      <c r="R450" s="98" t="n">
        <v>3105479.49</v>
      </c>
      <c r="S450" s="98" t="n">
        <v>299924.7</v>
      </c>
      <c r="T450" s="98" t="n">
        <v>568963.21</v>
      </c>
    </row>
    <row customHeight="true" ht="12.75" outlineLevel="0" r="451">
      <c r="A451" s="67" t="n">
        <f aca="false" ca="false" dt2D="false" dtr="false" t="normal">+A450+1</f>
        <v>438</v>
      </c>
      <c r="B451" s="67" t="n">
        <f aca="false" ca="false" dt2D="false" dtr="false" t="normal">+B450+1</f>
        <v>267</v>
      </c>
      <c r="C451" s="68" t="s">
        <v>233</v>
      </c>
      <c r="D451" s="67" t="s">
        <v>564</v>
      </c>
      <c r="E451" s="98" t="n">
        <v>13111950.75</v>
      </c>
      <c r="F451" s="98" t="n">
        <v>5558768.39</v>
      </c>
      <c r="G451" s="98" t="n">
        <v>3815003.37</v>
      </c>
      <c r="H451" s="98" t="n"/>
      <c r="I451" s="98" t="n">
        <v>2095216</v>
      </c>
      <c r="J451" s="98" t="n"/>
      <c r="K451" s="99" t="n"/>
      <c r="L451" s="99" t="n">
        <v>0</v>
      </c>
      <c r="M451" s="98" t="n"/>
      <c r="N451" s="98" t="n"/>
      <c r="O451" s="98" t="n"/>
      <c r="P451" s="98" t="n"/>
      <c r="Q451" s="98" t="n"/>
      <c r="R451" s="98" t="n">
        <v>1261039.95</v>
      </c>
      <c r="S451" s="98" t="n">
        <v>131119.51</v>
      </c>
      <c r="T451" s="98" t="n">
        <v>250803.53</v>
      </c>
    </row>
    <row customHeight="true" ht="12.75" outlineLevel="0" r="452">
      <c r="A452" s="67" t="n">
        <f aca="false" ca="false" dt2D="false" dtr="false" t="normal">+A451+1</f>
        <v>439</v>
      </c>
      <c r="B452" s="67" t="n">
        <f aca="false" ca="false" dt2D="false" dtr="false" t="normal">+B451+1</f>
        <v>268</v>
      </c>
      <c r="C452" s="68" t="s">
        <v>233</v>
      </c>
      <c r="D452" s="67" t="s">
        <v>565</v>
      </c>
      <c r="E452" s="98" t="n">
        <v>15213395.42</v>
      </c>
      <c r="F452" s="98" t="n"/>
      <c r="G452" s="98" t="n">
        <v>1875445.71</v>
      </c>
      <c r="H452" s="98" t="n"/>
      <c r="I452" s="98" t="n">
        <v>1511658.48</v>
      </c>
      <c r="J452" s="98" t="n"/>
      <c r="K452" s="99" t="n"/>
      <c r="L452" s="99" t="n">
        <v>0</v>
      </c>
      <c r="M452" s="98" t="n"/>
      <c r="N452" s="98" t="n"/>
      <c r="O452" s="98" t="n"/>
      <c r="P452" s="98" t="n">
        <v>5328743.78</v>
      </c>
      <c r="Q452" s="98" t="n">
        <v>4481587.36</v>
      </c>
      <c r="R452" s="98" t="n">
        <v>1575224.96</v>
      </c>
      <c r="S452" s="98" t="n">
        <v>152133.95</v>
      </c>
      <c r="T452" s="98" t="n">
        <v>288601.18</v>
      </c>
    </row>
    <row customHeight="true" ht="12.75" outlineLevel="0" r="453">
      <c r="A453" s="67" t="n">
        <f aca="false" ca="false" dt2D="false" dtr="false" t="normal">+A452+1</f>
        <v>440</v>
      </c>
      <c r="B453" s="67" t="n">
        <f aca="false" ca="false" dt2D="false" dtr="false" t="normal">+B452+1</f>
        <v>269</v>
      </c>
      <c r="C453" s="68" t="s">
        <v>233</v>
      </c>
      <c r="D453" s="67" t="s">
        <v>566</v>
      </c>
      <c r="E453" s="98" t="n">
        <v>15801802.03</v>
      </c>
      <c r="F453" s="98" t="n">
        <v>4292495.95</v>
      </c>
      <c r="G453" s="98" t="n"/>
      <c r="H453" s="98" t="n"/>
      <c r="I453" s="98" t="n">
        <v>1525439.29</v>
      </c>
      <c r="J453" s="98" t="n"/>
      <c r="K453" s="99" t="n"/>
      <c r="L453" s="99" t="n">
        <v>0</v>
      </c>
      <c r="M453" s="98" t="n"/>
      <c r="N453" s="98" t="n">
        <v>8075563.5</v>
      </c>
      <c r="O453" s="98" t="n"/>
      <c r="P453" s="98" t="n"/>
      <c r="Q453" s="98" t="n"/>
      <c r="R453" s="98" t="n">
        <v>1446462.59</v>
      </c>
      <c r="S453" s="98" t="n">
        <v>158018.02</v>
      </c>
      <c r="T453" s="98" t="n">
        <v>303822.68</v>
      </c>
    </row>
    <row customHeight="true" ht="12.75" outlineLevel="0" r="454">
      <c r="A454" s="67" t="n">
        <f aca="false" ca="false" dt2D="false" dtr="false" t="normal">+A453+1</f>
        <v>441</v>
      </c>
      <c r="B454" s="67" t="n">
        <f aca="false" ca="false" dt2D="false" dtr="false" t="normal">+B453+1</f>
        <v>270</v>
      </c>
      <c r="C454" s="68" t="s">
        <v>233</v>
      </c>
      <c r="D454" s="67" t="s">
        <v>567</v>
      </c>
      <c r="E454" s="98" t="n">
        <v>13847373.67</v>
      </c>
      <c r="F454" s="98" t="n">
        <v>5520817.08</v>
      </c>
      <c r="G454" s="98" t="n">
        <v>3788957.24</v>
      </c>
      <c r="H454" s="98" t="n">
        <v>2871987.8</v>
      </c>
      <c r="I454" s="98" t="n"/>
      <c r="J454" s="98" t="n"/>
      <c r="K454" s="99" t="n"/>
      <c r="L454" s="99" t="n">
        <v>0</v>
      </c>
      <c r="M454" s="98" t="n"/>
      <c r="N454" s="98" t="n"/>
      <c r="O454" s="98" t="n"/>
      <c r="P454" s="98" t="n"/>
      <c r="Q454" s="98" t="n"/>
      <c r="R454" s="98" t="n">
        <v>1260747.34</v>
      </c>
      <c r="S454" s="98" t="n">
        <v>138473.74</v>
      </c>
      <c r="T454" s="98" t="n">
        <v>266390.47</v>
      </c>
    </row>
    <row customHeight="true" ht="12.75" outlineLevel="0" r="455">
      <c r="A455" s="67" t="n">
        <f aca="false" ca="false" dt2D="false" dtr="false" t="normal">+A454+1</f>
        <v>442</v>
      </c>
      <c r="B455" s="67" t="n">
        <f aca="false" ca="false" dt2D="false" dtr="false" t="normal">+B454+1</f>
        <v>271</v>
      </c>
      <c r="C455" s="68" t="s">
        <v>233</v>
      </c>
      <c r="D455" s="67" t="s">
        <v>568</v>
      </c>
      <c r="E455" s="98" t="n">
        <v>24109195.56</v>
      </c>
      <c r="F455" s="98" t="n"/>
      <c r="G455" s="98" t="n">
        <v>1860748.09</v>
      </c>
      <c r="H455" s="98" t="n"/>
      <c r="I455" s="98" t="n">
        <v>1499811.82</v>
      </c>
      <c r="J455" s="98" t="n"/>
      <c r="K455" s="99" t="n"/>
      <c r="L455" s="99" t="n">
        <v>0</v>
      </c>
      <c r="M455" s="98" t="n"/>
      <c r="N455" s="98" t="n">
        <v>7939893.52</v>
      </c>
      <c r="O455" s="98" t="n"/>
      <c r="P455" s="98" t="n">
        <v>5286983.13</v>
      </c>
      <c r="Q455" s="98" t="n">
        <v>4446465.77</v>
      </c>
      <c r="R455" s="98" t="n">
        <v>2374232.43</v>
      </c>
      <c r="S455" s="98" t="n">
        <v>241091.96</v>
      </c>
      <c r="T455" s="98" t="n">
        <v>459968.84</v>
      </c>
    </row>
    <row customHeight="true" ht="12.75" outlineLevel="0" r="456">
      <c r="A456" s="67" t="n">
        <f aca="false" ca="false" dt2D="false" dtr="false" t="normal">+A455+1</f>
        <v>443</v>
      </c>
      <c r="B456" s="67" t="n">
        <f aca="false" ca="false" dt2D="false" dtr="false" t="normal">+B455+1</f>
        <v>272</v>
      </c>
      <c r="C456" s="68" t="s">
        <v>233</v>
      </c>
      <c r="D456" s="67" t="s">
        <v>569</v>
      </c>
      <c r="E456" s="98" t="n">
        <v>33015335.55</v>
      </c>
      <c r="F456" s="98" t="n">
        <v>4829984.89</v>
      </c>
      <c r="G456" s="98" t="n">
        <v>2129519.48</v>
      </c>
      <c r="H456" s="98" t="n"/>
      <c r="I456" s="98" t="n">
        <v>1716448.62</v>
      </c>
      <c r="J456" s="98" t="n"/>
      <c r="K456" s="99" t="n"/>
      <c r="L456" s="99" t="n">
        <v>0</v>
      </c>
      <c r="M456" s="98" t="n"/>
      <c r="N456" s="98" t="n">
        <v>9086752.8</v>
      </c>
      <c r="O456" s="98" t="n"/>
      <c r="P456" s="98" t="n">
        <v>6050649</v>
      </c>
      <c r="Q456" s="98" t="n">
        <v>5088725.08</v>
      </c>
      <c r="R456" s="98" t="n">
        <v>3151072.37</v>
      </c>
      <c r="S456" s="98" t="n">
        <v>330153.36</v>
      </c>
      <c r="T456" s="98" t="n">
        <v>632029.95</v>
      </c>
    </row>
    <row customHeight="true" ht="12.75" outlineLevel="0" r="457">
      <c r="A457" s="67" t="n">
        <f aca="false" ca="false" dt2D="false" dtr="false" t="normal">+A456+1</f>
        <v>444</v>
      </c>
      <c r="B457" s="67" t="n">
        <f aca="false" ca="false" dt2D="false" dtr="false" t="normal">+B456+1</f>
        <v>273</v>
      </c>
      <c r="C457" s="68" t="s">
        <v>233</v>
      </c>
      <c r="D457" s="67" t="s">
        <v>570</v>
      </c>
      <c r="E457" s="98" t="n">
        <v>15293690.05</v>
      </c>
      <c r="F457" s="98" t="n"/>
      <c r="G457" s="98" t="n">
        <v>1885344.1</v>
      </c>
      <c r="H457" s="98" t="n"/>
      <c r="I457" s="98" t="n">
        <v>1519636.85</v>
      </c>
      <c r="J457" s="98" t="n"/>
      <c r="K457" s="99" t="n"/>
      <c r="L457" s="99" t="n">
        <v>0</v>
      </c>
      <c r="M457" s="98" t="n"/>
      <c r="N457" s="98" t="n"/>
      <c r="O457" s="98" t="n"/>
      <c r="P457" s="98" t="n">
        <v>5356868.3</v>
      </c>
      <c r="Q457" s="98" t="n">
        <v>4505240.68</v>
      </c>
      <c r="R457" s="98" t="n">
        <v>1583538.83</v>
      </c>
      <c r="S457" s="98" t="n">
        <v>152936.9</v>
      </c>
      <c r="T457" s="98" t="n">
        <v>290124.39</v>
      </c>
    </row>
    <row customHeight="true" ht="12.75" outlineLevel="0" r="458">
      <c r="A458" s="67" t="n">
        <f aca="false" ca="false" dt2D="false" dtr="false" t="normal">+A457+1</f>
        <v>445</v>
      </c>
      <c r="B458" s="67" t="n">
        <f aca="false" ca="false" dt2D="false" dtr="false" t="normal">+B457+1</f>
        <v>274</v>
      </c>
      <c r="C458" s="68" t="s">
        <v>233</v>
      </c>
      <c r="D458" s="67" t="s">
        <v>571</v>
      </c>
      <c r="E458" s="98" t="n">
        <v>3296698.19</v>
      </c>
      <c r="F458" s="98" t="n"/>
      <c r="G458" s="98" t="n"/>
      <c r="H458" s="98" t="n">
        <v>2871272.48</v>
      </c>
      <c r="I458" s="98" t="n"/>
      <c r="J458" s="98" t="n"/>
      <c r="K458" s="99" t="n"/>
      <c r="L458" s="99" t="n">
        <v>0</v>
      </c>
      <c r="M458" s="98" t="n"/>
      <c r="N458" s="98" t="n"/>
      <c r="O458" s="98" t="n"/>
      <c r="P458" s="98" t="n"/>
      <c r="Q458" s="98" t="n"/>
      <c r="R458" s="98" t="n">
        <v>329669.82</v>
      </c>
      <c r="S458" s="98" t="n">
        <v>32966.98</v>
      </c>
      <c r="T458" s="98" t="n">
        <v>62788.91</v>
      </c>
    </row>
    <row customHeight="true" ht="12.75" outlineLevel="0" r="459">
      <c r="A459" s="67" t="n">
        <f aca="false" ca="false" dt2D="false" dtr="false" t="normal">+A458+1</f>
        <v>446</v>
      </c>
      <c r="B459" s="67" t="n">
        <f aca="false" ca="false" dt2D="false" dtr="false" t="normal">+B458+1</f>
        <v>275</v>
      </c>
      <c r="C459" s="68" t="s">
        <v>233</v>
      </c>
      <c r="D459" s="67" t="s">
        <v>572</v>
      </c>
      <c r="E459" s="98" t="n">
        <v>25704557.01</v>
      </c>
      <c r="F459" s="98" t="n"/>
      <c r="G459" s="98" t="n">
        <v>1983878.11</v>
      </c>
      <c r="H459" s="98" t="n"/>
      <c r="I459" s="98" t="n">
        <v>1599057.85</v>
      </c>
      <c r="J459" s="98" t="n"/>
      <c r="K459" s="99" t="n"/>
      <c r="L459" s="99" t="n">
        <v>0</v>
      </c>
      <c r="M459" s="98" t="n"/>
      <c r="N459" s="98" t="n">
        <v>8465294.71</v>
      </c>
      <c r="O459" s="98" t="n"/>
      <c r="P459" s="98" t="n">
        <v>5636835.09</v>
      </c>
      <c r="Q459" s="98" t="n">
        <v>4740698.73</v>
      </c>
      <c r="R459" s="98" t="n">
        <v>2531340.9</v>
      </c>
      <c r="S459" s="98" t="n">
        <v>257045.57</v>
      </c>
      <c r="T459" s="98" t="n">
        <v>490406.05</v>
      </c>
    </row>
    <row customHeight="true" ht="12.75" outlineLevel="0" r="460">
      <c r="A460" s="67" t="n">
        <f aca="false" ca="false" dt2D="false" dtr="false" t="normal">+A459+1</f>
        <v>447</v>
      </c>
      <c r="B460" s="67" t="n">
        <f aca="false" ca="false" dt2D="false" dtr="false" t="normal">+B459+1</f>
        <v>276</v>
      </c>
      <c r="C460" s="68" t="s">
        <v>233</v>
      </c>
      <c r="D460" s="67" t="s">
        <v>573</v>
      </c>
      <c r="E460" s="98" t="n">
        <v>16545556.02</v>
      </c>
      <c r="F460" s="98" t="n"/>
      <c r="G460" s="98" t="n">
        <v>2039669.06</v>
      </c>
      <c r="H460" s="98" t="n"/>
      <c r="I460" s="98" t="n">
        <v>1644026.82</v>
      </c>
      <c r="J460" s="98" t="n"/>
      <c r="K460" s="99" t="n"/>
      <c r="L460" s="99" t="n">
        <v>0</v>
      </c>
      <c r="M460" s="98" t="n"/>
      <c r="N460" s="98" t="n"/>
      <c r="O460" s="98" t="n"/>
      <c r="P460" s="98" t="n">
        <v>5795355.09</v>
      </c>
      <c r="Q460" s="98" t="n">
        <v>4874017.45</v>
      </c>
      <c r="R460" s="98" t="n">
        <v>1713159.5</v>
      </c>
      <c r="S460" s="98" t="n">
        <v>165455.56</v>
      </c>
      <c r="T460" s="98" t="n">
        <v>313872.54</v>
      </c>
    </row>
    <row customHeight="true" ht="12.75" outlineLevel="0" r="461">
      <c r="A461" s="67" t="n">
        <f aca="false" ca="false" dt2D="false" dtr="false" t="normal">+A460+1</f>
        <v>448</v>
      </c>
      <c r="B461" s="67" t="n">
        <f aca="false" ca="false" dt2D="false" dtr="false" t="normal">+B460+1</f>
        <v>277</v>
      </c>
      <c r="C461" s="68" t="s">
        <v>233</v>
      </c>
      <c r="D461" s="67" t="s">
        <v>574</v>
      </c>
      <c r="E461" s="98" t="n">
        <v>21254340.19</v>
      </c>
      <c r="F461" s="98" t="n"/>
      <c r="G461" s="98" t="n"/>
      <c r="H461" s="98" t="n"/>
      <c r="I461" s="98" t="n">
        <v>2460116.89</v>
      </c>
      <c r="J461" s="98" t="n"/>
      <c r="K461" s="99" t="n"/>
      <c r="L461" s="99" t="n">
        <v>0</v>
      </c>
      <c r="M461" s="98" t="n"/>
      <c r="N461" s="98" t="n"/>
      <c r="O461" s="98" t="n"/>
      <c r="P461" s="98" t="n">
        <v>8672152.31</v>
      </c>
      <c r="Q461" s="98" t="n">
        <v>7293465.37</v>
      </c>
      <c r="R461" s="98" t="n">
        <v>2213128.72</v>
      </c>
      <c r="S461" s="98" t="n">
        <v>212543.4</v>
      </c>
      <c r="T461" s="98" t="n">
        <v>402933.5</v>
      </c>
    </row>
    <row customHeight="true" ht="12.75" outlineLevel="0" r="462">
      <c r="A462" s="67" t="n">
        <f aca="false" ca="false" dt2D="false" dtr="false" t="normal">+A461+1</f>
        <v>449</v>
      </c>
      <c r="B462" s="67" t="n">
        <f aca="false" ca="false" dt2D="false" dtr="false" t="normal">+B461+1</f>
        <v>278</v>
      </c>
      <c r="C462" s="68" t="s">
        <v>233</v>
      </c>
      <c r="D462" s="67" t="s">
        <v>575</v>
      </c>
      <c r="E462" s="98" t="n">
        <v>25033183.82</v>
      </c>
      <c r="F462" s="98" t="n"/>
      <c r="G462" s="98" t="n">
        <v>1932061.51</v>
      </c>
      <c r="H462" s="98" t="n"/>
      <c r="I462" s="98" t="n">
        <v>1557292.31</v>
      </c>
      <c r="J462" s="98" t="n"/>
      <c r="K462" s="99" t="n"/>
      <c r="L462" s="99" t="n">
        <v>0</v>
      </c>
      <c r="M462" s="98" t="n"/>
      <c r="N462" s="98" t="n">
        <v>8244191.04</v>
      </c>
      <c r="O462" s="98" t="n"/>
      <c r="P462" s="98" t="n">
        <v>5489607.5</v>
      </c>
      <c r="Q462" s="98" t="n">
        <v>4616877.19</v>
      </c>
      <c r="R462" s="98" t="n">
        <v>2465225.22</v>
      </c>
      <c r="S462" s="98" t="n">
        <v>250331.84</v>
      </c>
      <c r="T462" s="98" t="n">
        <v>477597.21</v>
      </c>
    </row>
    <row customHeight="true" ht="12.75" outlineLevel="0" r="463">
      <c r="A463" s="67" t="n">
        <f aca="false" ca="false" dt2D="false" dtr="false" t="normal">+A462+1</f>
        <v>450</v>
      </c>
      <c r="B463" s="67" t="n">
        <f aca="false" ca="false" dt2D="false" dtr="false" t="normal">+B462+1</f>
        <v>279</v>
      </c>
      <c r="C463" s="68" t="s">
        <v>233</v>
      </c>
      <c r="D463" s="67" t="s">
        <v>576</v>
      </c>
      <c r="E463" s="98" t="n">
        <v>15620951.39</v>
      </c>
      <c r="F463" s="98" t="n"/>
      <c r="G463" s="98" t="n">
        <v>1925687.55</v>
      </c>
      <c r="H463" s="98" t="n"/>
      <c r="I463" s="98" t="n">
        <v>1552154.73</v>
      </c>
      <c r="J463" s="98" t="n"/>
      <c r="K463" s="99" t="n"/>
      <c r="L463" s="99" t="n">
        <v>0</v>
      </c>
      <c r="M463" s="98" t="n"/>
      <c r="N463" s="98" t="n"/>
      <c r="O463" s="98" t="n"/>
      <c r="P463" s="98" t="n">
        <v>5471497.01</v>
      </c>
      <c r="Q463" s="98" t="n">
        <v>4601645.88</v>
      </c>
      <c r="R463" s="98" t="n">
        <v>1617424.11</v>
      </c>
      <c r="S463" s="98" t="n">
        <v>156209.51</v>
      </c>
      <c r="T463" s="98" t="n">
        <v>296332.6</v>
      </c>
    </row>
    <row customHeight="true" ht="12.75" outlineLevel="0" r="464">
      <c r="A464" s="67" t="n">
        <f aca="false" ca="false" dt2D="false" dtr="false" t="normal">+A463+1</f>
        <v>451</v>
      </c>
      <c r="B464" s="67" t="n">
        <f aca="false" ca="false" dt2D="false" dtr="false" t="normal">+B463+1</f>
        <v>280</v>
      </c>
      <c r="C464" s="68" t="s">
        <v>233</v>
      </c>
      <c r="D464" s="67" t="s">
        <v>577</v>
      </c>
      <c r="E464" s="98" t="n">
        <v>15562555.31</v>
      </c>
      <c r="F464" s="98" t="n"/>
      <c r="G464" s="98" t="n">
        <v>1918488.72</v>
      </c>
      <c r="H464" s="98" t="n"/>
      <c r="I464" s="98" t="n">
        <v>1546352.28</v>
      </c>
      <c r="J464" s="98" t="n"/>
      <c r="K464" s="99" t="n"/>
      <c r="L464" s="99" t="n">
        <v>0</v>
      </c>
      <c r="M464" s="98" t="n"/>
      <c r="N464" s="98" t="n"/>
      <c r="O464" s="98" t="n"/>
      <c r="P464" s="98" t="n">
        <v>5451042.81</v>
      </c>
      <c r="Q464" s="98" t="n">
        <v>4584443.47</v>
      </c>
      <c r="R464" s="98" t="n">
        <v>1611377.67</v>
      </c>
      <c r="S464" s="98" t="n">
        <v>155625.55</v>
      </c>
      <c r="T464" s="98" t="n">
        <v>295224.81</v>
      </c>
    </row>
    <row customHeight="true" ht="12.75" outlineLevel="0" r="465">
      <c r="A465" s="67" t="n">
        <f aca="false" ca="false" dt2D="false" dtr="false" t="normal">+A464+1</f>
        <v>452</v>
      </c>
      <c r="B465" s="67" t="n">
        <f aca="false" ca="false" dt2D="false" dtr="false" t="normal">+B464+1</f>
        <v>281</v>
      </c>
      <c r="C465" s="68" t="s">
        <v>233</v>
      </c>
      <c r="D465" s="67" t="s">
        <v>578</v>
      </c>
      <c r="E465" s="98" t="n">
        <v>25257622.63</v>
      </c>
      <c r="F465" s="98" t="n"/>
      <c r="G465" s="98" t="n">
        <v>1949383.71</v>
      </c>
      <c r="H465" s="98" t="n"/>
      <c r="I465" s="98" t="n">
        <v>1571254.46</v>
      </c>
      <c r="J465" s="98" t="n"/>
      <c r="K465" s="99" t="n"/>
      <c r="L465" s="99" t="n">
        <v>0</v>
      </c>
      <c r="M465" s="98" t="n"/>
      <c r="N465" s="98" t="n">
        <v>8318105.58</v>
      </c>
      <c r="O465" s="98" t="n"/>
      <c r="P465" s="98" t="n">
        <v>5538825.4</v>
      </c>
      <c r="Q465" s="98" t="n">
        <v>4658270.5</v>
      </c>
      <c r="R465" s="98" t="n">
        <v>2487327.57</v>
      </c>
      <c r="S465" s="98" t="n">
        <v>252576.23</v>
      </c>
      <c r="T465" s="98" t="n">
        <v>481879.18</v>
      </c>
    </row>
    <row customHeight="true" ht="12.75" outlineLevel="0" r="466">
      <c r="A466" s="67" t="n">
        <f aca="false" ca="false" dt2D="false" dtr="false" t="normal">+A465+1</f>
        <v>453</v>
      </c>
      <c r="B466" s="67" t="n">
        <f aca="false" ca="false" dt2D="false" dtr="false" t="normal">+B465+1</f>
        <v>282</v>
      </c>
      <c r="C466" s="68" t="s">
        <v>233</v>
      </c>
      <c r="D466" s="67" t="s">
        <v>579</v>
      </c>
      <c r="E466" s="98" t="n">
        <v>15246121.56</v>
      </c>
      <c r="F466" s="98" t="n"/>
      <c r="G466" s="98" t="n">
        <v>1879480.04</v>
      </c>
      <c r="H466" s="98" t="n"/>
      <c r="I466" s="98" t="n">
        <v>1514910.27</v>
      </c>
      <c r="J466" s="98" t="n"/>
      <c r="K466" s="99" t="n"/>
      <c r="L466" s="99" t="n">
        <v>0</v>
      </c>
      <c r="M466" s="98" t="n"/>
      <c r="N466" s="98" t="n"/>
      <c r="O466" s="98" t="n"/>
      <c r="P466" s="98" t="n">
        <v>5340206.65</v>
      </c>
      <c r="Q466" s="98" t="n">
        <v>4491227.89</v>
      </c>
      <c r="R466" s="98" t="n">
        <v>1578613.49</v>
      </c>
      <c r="S466" s="98" t="n">
        <v>152461.22</v>
      </c>
      <c r="T466" s="98" t="n">
        <v>289222</v>
      </c>
    </row>
    <row customHeight="true" ht="12.75" outlineLevel="0" r="467">
      <c r="A467" s="67" t="n">
        <f aca="false" ca="false" dt2D="false" dtr="false" t="normal">+A466+1</f>
        <v>454</v>
      </c>
      <c r="B467" s="67" t="n">
        <f aca="false" ca="false" dt2D="false" dtr="false" t="normal">+B466+1</f>
        <v>283</v>
      </c>
      <c r="C467" s="68" t="s">
        <v>233</v>
      </c>
      <c r="D467" s="67" t="s">
        <v>580</v>
      </c>
      <c r="E467" s="98" t="n">
        <v>15487127.06</v>
      </c>
      <c r="F467" s="98" t="n"/>
      <c r="G467" s="98" t="n">
        <v>1909190.23</v>
      </c>
      <c r="H467" s="98" t="n"/>
      <c r="I467" s="98" t="n">
        <v>1538857.45</v>
      </c>
      <c r="J467" s="98" t="n"/>
      <c r="K467" s="99" t="n"/>
      <c r="L467" s="99" t="n">
        <v>0</v>
      </c>
      <c r="M467" s="98" t="n"/>
      <c r="N467" s="98" t="n"/>
      <c r="O467" s="98" t="n"/>
      <c r="P467" s="98" t="n">
        <v>5424622.82</v>
      </c>
      <c r="Q467" s="98" t="n">
        <v>4562223.68</v>
      </c>
      <c r="R467" s="98" t="n">
        <v>1603567.68</v>
      </c>
      <c r="S467" s="98" t="n">
        <v>154871.27</v>
      </c>
      <c r="T467" s="98" t="n">
        <v>293793.93</v>
      </c>
    </row>
    <row customHeight="true" ht="12.75" outlineLevel="0" r="468">
      <c r="A468" s="67" t="n">
        <f aca="false" ca="false" dt2D="false" dtr="false" t="normal">+A467+1</f>
        <v>455</v>
      </c>
      <c r="B468" s="67" t="n">
        <f aca="false" ca="false" dt2D="false" dtr="false" t="normal">+B467+1</f>
        <v>284</v>
      </c>
      <c r="C468" s="68" t="s">
        <v>233</v>
      </c>
      <c r="D468" s="67" t="s">
        <v>581</v>
      </c>
      <c r="E468" s="98" t="n">
        <v>10314237.63</v>
      </c>
      <c r="F468" s="98" t="n"/>
      <c r="G468" s="98" t="n"/>
      <c r="H468" s="98" t="n"/>
      <c r="I468" s="98" t="n"/>
      <c r="J468" s="98" t="n"/>
      <c r="K468" s="99" t="n"/>
      <c r="L468" s="99" t="n">
        <v>0</v>
      </c>
      <c r="M468" s="98" t="n"/>
      <c r="N468" s="98" t="n"/>
      <c r="O468" s="98" t="n"/>
      <c r="P468" s="98" t="n">
        <v>8983226.52</v>
      </c>
      <c r="Q468" s="98" t="n"/>
      <c r="R468" s="98" t="n">
        <v>1031423.76</v>
      </c>
      <c r="S468" s="98" t="n">
        <v>103142.38</v>
      </c>
      <c r="T468" s="98" t="n">
        <v>196444.97</v>
      </c>
    </row>
    <row customHeight="true" ht="12.75" outlineLevel="0" r="469">
      <c r="A469" s="67" t="n">
        <f aca="false" ca="false" dt2D="false" dtr="false" t="normal">+A468+1</f>
        <v>456</v>
      </c>
      <c r="B469" s="67" t="n">
        <f aca="false" ca="false" dt2D="false" dtr="false" t="normal">+B468+1</f>
        <v>285</v>
      </c>
      <c r="C469" s="68" t="s">
        <v>233</v>
      </c>
      <c r="D469" s="67" t="s">
        <v>582</v>
      </c>
      <c r="E469" s="98" t="n">
        <v>15527274.34</v>
      </c>
      <c r="F469" s="98" t="n"/>
      <c r="G469" s="98" t="n">
        <v>1914139.42</v>
      </c>
      <c r="H469" s="98" t="n"/>
      <c r="I469" s="98" t="n">
        <v>1542846.63</v>
      </c>
      <c r="J469" s="98" t="n"/>
      <c r="K469" s="99" t="n"/>
      <c r="L469" s="99" t="n">
        <v>0</v>
      </c>
      <c r="M469" s="98" t="n"/>
      <c r="N469" s="98" t="n"/>
      <c r="O469" s="98" t="n"/>
      <c r="P469" s="98" t="n">
        <v>5438685.07</v>
      </c>
      <c r="Q469" s="98" t="n">
        <v>4574050.34</v>
      </c>
      <c r="R469" s="98" t="n">
        <v>1607724.61</v>
      </c>
      <c r="S469" s="98" t="n">
        <v>155272.74</v>
      </c>
      <c r="T469" s="98" t="n">
        <v>294555.53</v>
      </c>
    </row>
    <row customHeight="true" ht="12.75" outlineLevel="0" r="470">
      <c r="A470" s="67" t="n">
        <f aca="false" ca="false" dt2D="false" dtr="false" t="normal">+A469+1</f>
        <v>457</v>
      </c>
      <c r="B470" s="67" t="n">
        <f aca="false" ca="false" dt2D="false" dtr="false" t="normal">+B469+1</f>
        <v>286</v>
      </c>
      <c r="C470" s="68" t="s">
        <v>233</v>
      </c>
      <c r="D470" s="67" t="s">
        <v>583</v>
      </c>
      <c r="E470" s="98" t="n">
        <v>10010661.43</v>
      </c>
      <c r="F470" s="98" t="n"/>
      <c r="G470" s="98" t="n"/>
      <c r="H470" s="98" t="n">
        <v>8718825.62</v>
      </c>
      <c r="I470" s="98" t="n"/>
      <c r="J470" s="98" t="n"/>
      <c r="K470" s="99" t="n"/>
      <c r="L470" s="99" t="n">
        <v>0</v>
      </c>
      <c r="M470" s="98" t="n"/>
      <c r="N470" s="98" t="n"/>
      <c r="O470" s="98" t="n"/>
      <c r="P470" s="98" t="n"/>
      <c r="Q470" s="98" t="n"/>
      <c r="R470" s="98" t="n">
        <v>1001066.14</v>
      </c>
      <c r="S470" s="98" t="n">
        <v>100106.61</v>
      </c>
      <c r="T470" s="98" t="n">
        <v>190663.06</v>
      </c>
    </row>
    <row customHeight="true" ht="12.75" outlineLevel="0" r="471">
      <c r="A471" s="67" t="n">
        <f aca="false" ca="false" dt2D="false" dtr="false" t="normal">+A470+1</f>
        <v>458</v>
      </c>
      <c r="B471" s="67" t="n">
        <f aca="false" ca="false" dt2D="false" dtr="false" t="normal">+B470+1</f>
        <v>287</v>
      </c>
      <c r="C471" s="68" t="s">
        <v>233</v>
      </c>
      <c r="D471" s="67" t="s">
        <v>584</v>
      </c>
      <c r="E471" s="98" t="n">
        <v>28103210.17</v>
      </c>
      <c r="F471" s="98" t="n">
        <v>6704733.26</v>
      </c>
      <c r="G471" s="98" t="n">
        <v>4601483.31</v>
      </c>
      <c r="H471" s="98" t="n">
        <v>3487873.6</v>
      </c>
      <c r="I471" s="98" t="n">
        <v>2527154.11</v>
      </c>
      <c r="J471" s="98" t="n"/>
      <c r="K471" s="99" t="n">
        <v>4012463.55</v>
      </c>
      <c r="L471" s="99" t="n">
        <v>0</v>
      </c>
      <c r="M471" s="98" t="n">
        <v>4012463.55</v>
      </c>
      <c r="N471" s="98" t="n"/>
      <c r="O471" s="98" t="n"/>
      <c r="P471" s="98" t="n"/>
      <c r="Q471" s="98" t="n"/>
      <c r="R471" s="98" t="n">
        <v>2049606.34</v>
      </c>
      <c r="S471" s="98" t="n">
        <v>240907.47</v>
      </c>
      <c r="T471" s="98" t="n">
        <v>466524.98</v>
      </c>
    </row>
    <row customHeight="true" ht="12.75" outlineLevel="0" r="472">
      <c r="A472" s="67" t="n">
        <f aca="false" ca="false" dt2D="false" dtr="false" t="normal">+A471+1</f>
        <v>459</v>
      </c>
      <c r="B472" s="67" t="n">
        <f aca="false" ca="false" dt2D="false" dtr="false" t="normal">+B471+1</f>
        <v>288</v>
      </c>
      <c r="C472" s="68" t="s">
        <v>233</v>
      </c>
      <c r="D472" s="67" t="s">
        <v>585</v>
      </c>
      <c r="E472" s="98" t="n">
        <v>10792452.8</v>
      </c>
      <c r="F472" s="98" t="n">
        <v>6984532.8</v>
      </c>
      <c r="G472" s="98" t="n"/>
      <c r="H472" s="98" t="n"/>
      <c r="I472" s="98" t="n">
        <v>2482117.84</v>
      </c>
      <c r="J472" s="98" t="n"/>
      <c r="K472" s="99" t="n"/>
      <c r="L472" s="99" t="n">
        <v>0</v>
      </c>
      <c r="M472" s="98" t="n"/>
      <c r="N472" s="98" t="n"/>
      <c r="O472" s="98" t="n"/>
      <c r="P472" s="98" t="n"/>
      <c r="Q472" s="98" t="n"/>
      <c r="R472" s="98" t="n">
        <v>1010861.15</v>
      </c>
      <c r="S472" s="98" t="n">
        <v>107924.53</v>
      </c>
      <c r="T472" s="98" t="n">
        <v>207016.48</v>
      </c>
    </row>
    <row customHeight="true" ht="12.75" outlineLevel="0" r="473">
      <c r="A473" s="67" t="n">
        <f aca="false" ca="false" dt2D="false" dtr="false" t="normal">+A472+1</f>
        <v>460</v>
      </c>
      <c r="B473" s="67" t="n">
        <f aca="false" ca="false" dt2D="false" dtr="false" t="normal">+B472+1</f>
        <v>289</v>
      </c>
      <c r="C473" s="68" t="s">
        <v>233</v>
      </c>
      <c r="D473" s="67" t="s">
        <v>586</v>
      </c>
      <c r="E473" s="98" t="n">
        <v>17306058.31</v>
      </c>
      <c r="F473" s="98" t="n">
        <v>5854403.68</v>
      </c>
      <c r="G473" s="98" t="n">
        <v>4017898.96</v>
      </c>
      <c r="H473" s="98" t="n">
        <v>3045523.1</v>
      </c>
      <c r="I473" s="98" t="n">
        <v>2206647.12</v>
      </c>
      <c r="J473" s="98" t="n"/>
      <c r="K473" s="99" t="n"/>
      <c r="L473" s="99" t="n">
        <v>0</v>
      </c>
      <c r="M473" s="98" t="n"/>
      <c r="N473" s="98" t="n"/>
      <c r="O473" s="98" t="n"/>
      <c r="P473" s="98" t="n"/>
      <c r="Q473" s="98" t="n"/>
      <c r="R473" s="98" t="n">
        <v>1677783.28</v>
      </c>
      <c r="S473" s="98" t="n">
        <v>173060.58</v>
      </c>
      <c r="T473" s="98" t="n">
        <v>330741.59</v>
      </c>
    </row>
    <row customHeight="true" ht="12.75" outlineLevel="0" r="474">
      <c r="A474" s="67" t="n">
        <f aca="false" ca="false" dt2D="false" dtr="false" t="normal">+A473+1</f>
        <v>461</v>
      </c>
      <c r="B474" s="67" t="n">
        <f aca="false" ca="false" dt2D="false" dtr="false" t="normal">+B473+1</f>
        <v>290</v>
      </c>
      <c r="C474" s="68" t="s">
        <v>233</v>
      </c>
      <c r="D474" s="67" t="s">
        <v>587</v>
      </c>
      <c r="E474" s="98" t="n">
        <v>32765745.82</v>
      </c>
      <c r="F474" s="98" t="n">
        <v>6972287</v>
      </c>
      <c r="G474" s="98" t="n">
        <v>3074051.23</v>
      </c>
      <c r="H474" s="98" t="n"/>
      <c r="I474" s="98" t="n">
        <v>2477766</v>
      </c>
      <c r="J474" s="98" t="n"/>
      <c r="K474" s="99" t="n"/>
      <c r="L474" s="99" t="n">
        <v>0</v>
      </c>
      <c r="M474" s="98" t="n"/>
      <c r="N474" s="98" t="n"/>
      <c r="O474" s="98" t="n"/>
      <c r="P474" s="98" t="n">
        <v>8734367.15</v>
      </c>
      <c r="Q474" s="98" t="n">
        <v>7345789.38</v>
      </c>
      <c r="R474" s="98" t="n">
        <v>3208310.35</v>
      </c>
      <c r="S474" s="98" t="n">
        <v>327657.46</v>
      </c>
      <c r="T474" s="98" t="n">
        <v>625517.25</v>
      </c>
    </row>
    <row customHeight="true" ht="12.75" outlineLevel="0" r="475">
      <c r="A475" s="67" t="n">
        <f aca="false" ca="false" dt2D="false" dtr="false" t="normal">+A474+1</f>
        <v>462</v>
      </c>
      <c r="B475" s="67" t="n">
        <f aca="false" ca="false" dt2D="false" dtr="false" t="normal">+B474+1</f>
        <v>291</v>
      </c>
      <c r="C475" s="68" t="s">
        <v>588</v>
      </c>
      <c r="D475" s="67" t="s">
        <v>589</v>
      </c>
      <c r="E475" s="98" t="n">
        <v>21811272.76</v>
      </c>
      <c r="F475" s="98" t="n">
        <v>10047345.52</v>
      </c>
      <c r="G475" s="98" t="n">
        <v>4429831.25</v>
      </c>
      <c r="H475" s="98" t="n">
        <v>4740259.27</v>
      </c>
      <c r="I475" s="98" t="n"/>
      <c r="J475" s="98" t="n"/>
      <c r="K475" s="99" t="n"/>
      <c r="L475" s="99" t="n">
        <v>0</v>
      </c>
      <c r="M475" s="98" t="n"/>
      <c r="N475" s="98" t="n"/>
      <c r="O475" s="98" t="n"/>
      <c r="P475" s="98" t="n"/>
      <c r="Q475" s="98" t="n"/>
      <c r="R475" s="98" t="n">
        <v>1955477.59</v>
      </c>
      <c r="S475" s="98" t="n">
        <v>218112.73</v>
      </c>
      <c r="T475" s="98" t="n">
        <v>420246.4</v>
      </c>
    </row>
    <row customHeight="true" ht="12.75" outlineLevel="0" r="476">
      <c r="A476" s="67" t="n">
        <f aca="false" ca="false" dt2D="false" dtr="false" t="normal">+A475+1</f>
        <v>463</v>
      </c>
      <c r="B476" s="67" t="n">
        <f aca="false" ca="false" dt2D="false" dtr="false" t="normal">+B475+1</f>
        <v>292</v>
      </c>
      <c r="C476" s="68" t="s">
        <v>588</v>
      </c>
      <c r="D476" s="67" t="s">
        <v>590</v>
      </c>
      <c r="E476" s="98" t="n">
        <v>21325379.87</v>
      </c>
      <c r="F476" s="98" t="n">
        <v>9823519.35</v>
      </c>
      <c r="G476" s="98" t="n">
        <v>4331147.25</v>
      </c>
      <c r="H476" s="98" t="n">
        <v>4634659.83</v>
      </c>
      <c r="I476" s="98" t="n"/>
      <c r="J476" s="98" t="n"/>
      <c r="K476" s="99" t="n"/>
      <c r="L476" s="99" t="n">
        <v>0</v>
      </c>
      <c r="M476" s="98" t="n"/>
      <c r="N476" s="98" t="n"/>
      <c r="O476" s="98" t="n"/>
      <c r="P476" s="98" t="n"/>
      <c r="Q476" s="98" t="n"/>
      <c r="R476" s="98" t="n">
        <v>1911915.13</v>
      </c>
      <c r="S476" s="98" t="n">
        <v>213253.8</v>
      </c>
      <c r="T476" s="98" t="n">
        <v>410884.51</v>
      </c>
    </row>
    <row customHeight="true" ht="12.75" outlineLevel="0" r="477">
      <c r="A477" s="67" t="n">
        <f aca="false" ca="false" dt2D="false" dtr="false" t="normal">+A476+1</f>
        <v>464</v>
      </c>
      <c r="B477" s="67" t="n">
        <f aca="false" ca="false" dt2D="false" dtr="false" t="normal">+B476+1</f>
        <v>293</v>
      </c>
      <c r="C477" s="68" t="s">
        <v>588</v>
      </c>
      <c r="D477" s="67" t="s">
        <v>591</v>
      </c>
      <c r="E477" s="98" t="n">
        <v>21049203.7</v>
      </c>
      <c r="F477" s="98" t="n">
        <v>9696299.01</v>
      </c>
      <c r="G477" s="98" t="n">
        <v>4275056.36</v>
      </c>
      <c r="H477" s="98" t="n">
        <v>4574638.26</v>
      </c>
      <c r="I477" s="98" t="n"/>
      <c r="J477" s="98" t="n"/>
      <c r="K477" s="99" t="n"/>
      <c r="L477" s="99" t="n">
        <v>0</v>
      </c>
      <c r="M477" s="98" t="n"/>
      <c r="N477" s="98" t="n"/>
      <c r="O477" s="98" t="n"/>
      <c r="P477" s="98" t="n"/>
      <c r="Q477" s="98" t="n"/>
      <c r="R477" s="98" t="n">
        <v>1887154.71</v>
      </c>
      <c r="S477" s="98" t="n">
        <v>210492.04</v>
      </c>
      <c r="T477" s="98" t="n">
        <v>405563.32</v>
      </c>
    </row>
    <row customHeight="true" ht="12.75" outlineLevel="0" r="478">
      <c r="A478" s="67" t="n">
        <f aca="false" ca="false" dt2D="false" dtr="false" t="normal">+A477+1</f>
        <v>465</v>
      </c>
      <c r="B478" s="67" t="n">
        <f aca="false" ca="false" dt2D="false" dtr="false" t="normal">+B477+1</f>
        <v>294</v>
      </c>
      <c r="C478" s="68" t="s">
        <v>588</v>
      </c>
      <c r="D478" s="67" t="s">
        <v>592</v>
      </c>
      <c r="E478" s="98" t="n">
        <v>21313564.86</v>
      </c>
      <c r="F478" s="98" t="n">
        <v>9818076.77</v>
      </c>
      <c r="G478" s="98" t="n">
        <v>4328747.65</v>
      </c>
      <c r="H478" s="98" t="n">
        <v>4632092.06</v>
      </c>
      <c r="I478" s="98" t="n"/>
      <c r="J478" s="98" t="n"/>
      <c r="K478" s="99" t="n"/>
      <c r="L478" s="99" t="n">
        <v>0</v>
      </c>
      <c r="M478" s="98" t="n"/>
      <c r="N478" s="98" t="n"/>
      <c r="O478" s="98" t="n"/>
      <c r="P478" s="98" t="n"/>
      <c r="Q478" s="98" t="n"/>
      <c r="R478" s="98" t="n">
        <v>1910855.86</v>
      </c>
      <c r="S478" s="98" t="n">
        <v>213135.65</v>
      </c>
      <c r="T478" s="98" t="n">
        <v>410656.87</v>
      </c>
    </row>
    <row customHeight="true" ht="12.75" outlineLevel="0" r="479">
      <c r="A479" s="67" t="n">
        <f aca="false" ca="false" dt2D="false" dtr="false" t="normal">+A478+1</f>
        <v>466</v>
      </c>
      <c r="B479" s="67" t="n">
        <f aca="false" ca="false" dt2D="false" dtr="false" t="normal">+B478+1</f>
        <v>295</v>
      </c>
      <c r="C479" s="68" t="s">
        <v>588</v>
      </c>
      <c r="D479" s="67" t="s">
        <v>593</v>
      </c>
      <c r="E479" s="98" t="n">
        <v>21286242.6</v>
      </c>
      <c r="F479" s="98" t="n">
        <v>9805490.8</v>
      </c>
      <c r="G479" s="98" t="n">
        <v>4323198.54</v>
      </c>
      <c r="H479" s="98" t="n">
        <v>4626154.09</v>
      </c>
      <c r="I479" s="98" t="n"/>
      <c r="J479" s="98" t="n"/>
      <c r="K479" s="99" t="n"/>
      <c r="L479" s="99" t="n">
        <v>0</v>
      </c>
      <c r="M479" s="98" t="n"/>
      <c r="N479" s="98" t="n"/>
      <c r="O479" s="98" t="n"/>
      <c r="P479" s="98" t="n"/>
      <c r="Q479" s="98" t="n"/>
      <c r="R479" s="98" t="n">
        <v>1908406.3</v>
      </c>
      <c r="S479" s="98" t="n">
        <v>212862.43</v>
      </c>
      <c r="T479" s="98" t="n">
        <v>410130.44</v>
      </c>
    </row>
    <row customHeight="true" ht="12.75" outlineLevel="0" r="480">
      <c r="A480" s="67" t="n">
        <f aca="false" ca="false" dt2D="false" dtr="false" t="normal">+A479+1</f>
        <v>467</v>
      </c>
      <c r="B480" s="67" t="n">
        <f aca="false" ca="false" dt2D="false" dtr="false" t="normal">+B479+1</f>
        <v>296</v>
      </c>
      <c r="C480" s="68" t="s">
        <v>594</v>
      </c>
      <c r="D480" s="67" t="s">
        <v>595</v>
      </c>
      <c r="E480" s="98" t="n">
        <v>701123.15</v>
      </c>
      <c r="F480" s="98" t="n"/>
      <c r="G480" s="98" t="n"/>
      <c r="H480" s="98" t="n"/>
      <c r="I480" s="98" t="n"/>
      <c r="J480" s="98" t="n">
        <v>473422.19</v>
      </c>
      <c r="K480" s="99" t="n"/>
      <c r="L480" s="99" t="n">
        <v>0</v>
      </c>
      <c r="M480" s="98" t="n"/>
      <c r="N480" s="98" t="n"/>
      <c r="O480" s="98" t="n"/>
      <c r="P480" s="98" t="n"/>
      <c r="Q480" s="98" t="n"/>
      <c r="R480" s="98" t="n">
        <v>210336.95</v>
      </c>
      <c r="S480" s="98" t="n">
        <v>7011.23</v>
      </c>
      <c r="T480" s="98" t="n">
        <v>10352.78</v>
      </c>
    </row>
    <row customHeight="true" ht="12.75" outlineLevel="0" r="481">
      <c r="A481" s="67" t="n">
        <f aca="false" ca="false" dt2D="false" dtr="false" t="normal">+A480+1</f>
        <v>468</v>
      </c>
      <c r="B481" s="67" t="n">
        <f aca="false" ca="false" dt2D="false" dtr="false" t="normal">+B480+1</f>
        <v>297</v>
      </c>
      <c r="C481" s="68" t="s">
        <v>594</v>
      </c>
      <c r="D481" s="67" t="s">
        <v>596</v>
      </c>
      <c r="E481" s="98" t="n">
        <v>11739688.04</v>
      </c>
      <c r="F481" s="98" t="n"/>
      <c r="G481" s="98" t="n"/>
      <c r="H481" s="98" t="n"/>
      <c r="I481" s="98" t="n"/>
      <c r="J481" s="98" t="n"/>
      <c r="K481" s="99" t="n"/>
      <c r="L481" s="99" t="n">
        <v>0</v>
      </c>
      <c r="M481" s="98" t="n"/>
      <c r="N481" s="98" t="n">
        <v>10339612.85</v>
      </c>
      <c r="O481" s="98" t="n"/>
      <c r="P481" s="98" t="n"/>
      <c r="Q481" s="98" t="n"/>
      <c r="R481" s="98" t="n">
        <v>1056571.92</v>
      </c>
      <c r="S481" s="98" t="n">
        <v>117396.88</v>
      </c>
      <c r="T481" s="98" t="n">
        <v>226106.39</v>
      </c>
    </row>
    <row customHeight="true" ht="12.75" outlineLevel="0" r="482">
      <c r="A482" s="67" t="n">
        <f aca="false" ca="false" dt2D="false" dtr="false" t="normal">+A481+1</f>
        <v>469</v>
      </c>
      <c r="B482" s="67" t="n">
        <f aca="false" ca="false" dt2D="false" dtr="false" t="normal">+B481+1</f>
        <v>298</v>
      </c>
      <c r="C482" s="68" t="s">
        <v>594</v>
      </c>
      <c r="D482" s="67" t="s">
        <v>597</v>
      </c>
      <c r="E482" s="98" t="n">
        <v>18669299.19</v>
      </c>
      <c r="F482" s="98" t="n">
        <v>5865759.95</v>
      </c>
      <c r="G482" s="98" t="n">
        <v>3151079.83</v>
      </c>
      <c r="H482" s="98" t="n">
        <v>3330966.18</v>
      </c>
      <c r="I482" s="98" t="n">
        <v>2539827.84</v>
      </c>
      <c r="J482" s="98" t="n">
        <v>1095306.12</v>
      </c>
      <c r="K482" s="99" t="n"/>
      <c r="L482" s="99" t="n">
        <v>0</v>
      </c>
      <c r="M482" s="98" t="n"/>
      <c r="N482" s="98" t="n"/>
      <c r="O482" s="98" t="n"/>
      <c r="P482" s="98" t="n"/>
      <c r="Q482" s="98" t="n"/>
      <c r="R482" s="98" t="n">
        <v>2150151.75</v>
      </c>
      <c r="S482" s="98" t="n">
        <v>186692.99</v>
      </c>
      <c r="T482" s="98" t="n">
        <v>349514.53</v>
      </c>
    </row>
    <row customHeight="true" ht="12.75" outlineLevel="0" r="483">
      <c r="A483" s="67" t="n">
        <f aca="false" ca="false" dt2D="false" dtr="false" t="normal">+A482+1</f>
        <v>470</v>
      </c>
      <c r="B483" s="67" t="n">
        <f aca="false" ca="false" dt2D="false" dtr="false" t="normal">+B482+1</f>
        <v>299</v>
      </c>
      <c r="C483" s="68" t="s">
        <v>594</v>
      </c>
      <c r="D483" s="67" t="s">
        <v>598</v>
      </c>
      <c r="E483" s="98" t="n">
        <v>5678602.91</v>
      </c>
      <c r="F483" s="98" t="n"/>
      <c r="G483" s="98" t="n"/>
      <c r="H483" s="98" t="n"/>
      <c r="I483" s="98" t="n"/>
      <c r="J483" s="98" t="n"/>
      <c r="K483" s="99" t="n"/>
      <c r="L483" s="99" t="n">
        <v>0</v>
      </c>
      <c r="M483" s="98" t="n"/>
      <c r="N483" s="98" t="n"/>
      <c r="O483" s="98" t="n"/>
      <c r="P483" s="98" t="n"/>
      <c r="Q483" s="98" t="n">
        <v>4945801.92</v>
      </c>
      <c r="R483" s="98" t="n">
        <v>567860.29</v>
      </c>
      <c r="S483" s="98" t="n">
        <v>56786.03</v>
      </c>
      <c r="T483" s="98" t="n">
        <v>108154.67</v>
      </c>
    </row>
    <row customHeight="true" ht="12.75" outlineLevel="0" r="484">
      <c r="A484" s="67" t="n">
        <f aca="false" ca="false" dt2D="false" dtr="false" t="normal">+A483+1</f>
        <v>471</v>
      </c>
      <c r="B484" s="67" t="n">
        <f aca="false" ca="false" dt2D="false" dtr="false" t="normal">+B483+1</f>
        <v>300</v>
      </c>
      <c r="C484" s="68" t="s">
        <v>599</v>
      </c>
      <c r="D484" s="67" t="s">
        <v>600</v>
      </c>
      <c r="E484" s="98" t="n">
        <v>5360045.6</v>
      </c>
      <c r="F484" s="98" t="n">
        <v>3279095.14</v>
      </c>
      <c r="G484" s="98" t="n"/>
      <c r="H484" s="98" t="n"/>
      <c r="I484" s="98" t="n">
        <v>1412067.86</v>
      </c>
      <c r="J484" s="98" t="n"/>
      <c r="K484" s="99" t="n"/>
      <c r="L484" s="99" t="n">
        <v>0</v>
      </c>
      <c r="M484" s="98" t="n"/>
      <c r="N484" s="98" t="n"/>
      <c r="O484" s="98" t="n"/>
      <c r="P484" s="98" t="n"/>
      <c r="Q484" s="98" t="n"/>
      <c r="R484" s="98" t="n">
        <v>512695.91</v>
      </c>
      <c r="S484" s="98" t="n">
        <v>53600.46</v>
      </c>
      <c r="T484" s="98" t="n">
        <v>102586.23</v>
      </c>
    </row>
    <row customHeight="true" ht="12.75" outlineLevel="0" r="485">
      <c r="A485" s="67" t="n">
        <f aca="false" ca="false" dt2D="false" dtr="false" t="normal">+A484+1</f>
        <v>472</v>
      </c>
      <c r="B485" s="67" t="n">
        <f aca="false" ca="false" dt2D="false" dtr="false" t="normal">+B484+1</f>
        <v>301</v>
      </c>
      <c r="C485" s="68" t="s">
        <v>599</v>
      </c>
      <c r="D485" s="67" t="s">
        <v>601</v>
      </c>
      <c r="E485" s="98" t="n">
        <v>11423907.63</v>
      </c>
      <c r="F485" s="98" t="n">
        <v>2990229.99</v>
      </c>
      <c r="G485" s="98" t="n"/>
      <c r="H485" s="98" t="n"/>
      <c r="I485" s="98" t="n"/>
      <c r="J485" s="98" t="n"/>
      <c r="K485" s="99" t="n"/>
      <c r="L485" s="99" t="n">
        <v>0</v>
      </c>
      <c r="M485" s="98" t="n"/>
      <c r="N485" s="98" t="n"/>
      <c r="O485" s="98" t="n"/>
      <c r="P485" s="98" t="n">
        <v>7025187.4</v>
      </c>
      <c r="Q485" s="98" t="n"/>
      <c r="R485" s="98" t="n">
        <v>1075234.27</v>
      </c>
      <c r="S485" s="98" t="n">
        <v>114239.08</v>
      </c>
      <c r="T485" s="98" t="n">
        <v>219016.89</v>
      </c>
    </row>
    <row customHeight="true" ht="12.75" outlineLevel="0" r="486">
      <c r="A486" s="67" t="n">
        <f aca="false" ca="false" dt2D="false" dtr="false" t="normal">+A485+1</f>
        <v>473</v>
      </c>
      <c r="B486" s="67" t="n">
        <f aca="false" ca="false" dt2D="false" dtr="false" t="normal">+B485+1</f>
        <v>302</v>
      </c>
      <c r="C486" s="68" t="s">
        <v>599</v>
      </c>
      <c r="D486" s="67" t="s">
        <v>602</v>
      </c>
      <c r="E486" s="98" t="n">
        <v>3671445.54</v>
      </c>
      <c r="F486" s="98" t="n"/>
      <c r="G486" s="98" t="n"/>
      <c r="H486" s="98" t="n"/>
      <c r="I486" s="98" t="n">
        <v>3089873.88</v>
      </c>
      <c r="J486" s="98" t="n"/>
      <c r="K486" s="99" t="n"/>
      <c r="L486" s="99" t="n">
        <v>0</v>
      </c>
      <c r="M486" s="98" t="n"/>
      <c r="N486" s="98" t="n"/>
      <c r="O486" s="98" t="n"/>
      <c r="P486" s="98" t="n"/>
      <c r="Q486" s="98" t="n"/>
      <c r="R486" s="98" t="n">
        <v>477287.92</v>
      </c>
      <c r="S486" s="98" t="n">
        <v>36714.46</v>
      </c>
      <c r="T486" s="98" t="n">
        <v>67569.28</v>
      </c>
    </row>
    <row customHeight="true" ht="12.75" outlineLevel="0" r="487">
      <c r="A487" s="67" t="n">
        <f aca="false" ca="false" dt2D="false" dtr="false" t="normal">+A486+1</f>
        <v>474</v>
      </c>
      <c r="B487" s="67" t="n">
        <f aca="false" ca="false" dt2D="false" dtr="false" t="normal">+B486+1</f>
        <v>303</v>
      </c>
      <c r="C487" s="68" t="s">
        <v>599</v>
      </c>
      <c r="D487" s="67" t="s">
        <v>603</v>
      </c>
      <c r="E487" s="98" t="n">
        <v>3691856.99</v>
      </c>
      <c r="F487" s="98" t="n"/>
      <c r="G487" s="98" t="n"/>
      <c r="H487" s="98" t="n"/>
      <c r="I487" s="98" t="n">
        <v>3107052.07</v>
      </c>
      <c r="J487" s="98" t="n"/>
      <c r="K487" s="99" t="n"/>
      <c r="L487" s="99" t="n">
        <v>0</v>
      </c>
      <c r="M487" s="98" t="n"/>
      <c r="N487" s="98" t="n"/>
      <c r="O487" s="98" t="n"/>
      <c r="P487" s="98" t="n"/>
      <c r="Q487" s="98" t="n"/>
      <c r="R487" s="98" t="n">
        <v>479941.41</v>
      </c>
      <c r="S487" s="98" t="n">
        <v>36918.57</v>
      </c>
      <c r="T487" s="98" t="n">
        <v>67944.94</v>
      </c>
    </row>
    <row customHeight="true" ht="12.75" outlineLevel="0" r="488">
      <c r="A488" s="67" t="n">
        <f aca="false" ca="false" dt2D="false" dtr="false" t="normal">+A487+1</f>
        <v>475</v>
      </c>
      <c r="B488" s="67" t="n">
        <f aca="false" ca="false" dt2D="false" dtr="false" t="normal">+B487+1</f>
        <v>304</v>
      </c>
      <c r="C488" s="68" t="s">
        <v>257</v>
      </c>
      <c r="D488" s="67" t="s">
        <v>604</v>
      </c>
      <c r="E488" s="98" t="n">
        <v>20902044.02</v>
      </c>
      <c r="F488" s="98" t="n"/>
      <c r="G488" s="98" t="n">
        <v>2653605.42</v>
      </c>
      <c r="H488" s="98" t="n"/>
      <c r="I488" s="98" t="n"/>
      <c r="J488" s="98" t="n">
        <v>1072572.95</v>
      </c>
      <c r="K488" s="99" t="n"/>
      <c r="L488" s="99" t="n">
        <v>0</v>
      </c>
      <c r="M488" s="98" t="n"/>
      <c r="N488" s="98" t="n"/>
      <c r="O488" s="98" t="n"/>
      <c r="P488" s="98" t="n">
        <v>6972111.06</v>
      </c>
      <c r="Q488" s="98" t="n">
        <v>7195538.71</v>
      </c>
      <c r="R488" s="98" t="n">
        <v>2407893.66</v>
      </c>
      <c r="S488" s="98" t="n">
        <v>209020.44</v>
      </c>
      <c r="T488" s="98" t="n">
        <v>391301.78</v>
      </c>
    </row>
    <row customFormat="true" ht="12.75" outlineLevel="0" r="489" s="81">
      <c r="A489" s="82" t="n"/>
      <c r="B489" s="82" t="n"/>
      <c r="C489" s="82" t="n"/>
      <c r="D489" s="58" t="n">
        <v>2027</v>
      </c>
      <c r="E489" s="96" t="n">
        <v>8801496403.43</v>
      </c>
      <c r="F489" s="96" t="n">
        <v>1006633848.87</v>
      </c>
      <c r="G489" s="96" t="n">
        <v>439361954.25</v>
      </c>
      <c r="H489" s="96" t="n">
        <v>366598595.61</v>
      </c>
      <c r="I489" s="96" t="n">
        <v>352727880.54</v>
      </c>
      <c r="J489" s="96" t="n">
        <v>61885970.46</v>
      </c>
      <c r="K489" s="97" t="n">
        <v>88274198.1</v>
      </c>
      <c r="L489" s="97" t="n">
        <f aca="false" ca="false" dt2D="false" dtr="false" t="normal">SUM(L490:L746)</f>
        <v>0</v>
      </c>
      <c r="M489" s="96" t="n">
        <f aca="false" ca="false" dt2D="false" dtr="false" t="normal">SUM(M490:M746)</f>
        <v>88274198.10000001</v>
      </c>
      <c r="N489" s="96" t="n">
        <v>1481785011.55</v>
      </c>
      <c r="O489" s="96" t="n">
        <v>157608346.59</v>
      </c>
      <c r="P489" s="96" t="n">
        <v>2632333287.77</v>
      </c>
      <c r="Q489" s="96" t="n">
        <v>1016388974.49</v>
      </c>
      <c r="R489" s="96" t="n">
        <v>856216625.15</v>
      </c>
      <c r="S489" s="96" t="n">
        <v>87132222.05</v>
      </c>
      <c r="T489" s="96" t="n">
        <v>166275289.86</v>
      </c>
    </row>
    <row customHeight="true" ht="12.75" outlineLevel="0" r="490">
      <c r="A490" s="67" t="n">
        <f aca="false" ca="false" dt2D="false" dtr="false" t="normal">+A488+1</f>
        <v>476</v>
      </c>
      <c r="B490" s="67" t="n">
        <v>1</v>
      </c>
      <c r="C490" s="68" t="s">
        <v>207</v>
      </c>
      <c r="D490" s="67" t="s">
        <v>605</v>
      </c>
      <c r="E490" s="98" t="n">
        <v>5729142.66</v>
      </c>
      <c r="F490" s="98" t="n"/>
      <c r="G490" s="98" t="n"/>
      <c r="H490" s="98" t="n"/>
      <c r="I490" s="98" t="n"/>
      <c r="J490" s="98" t="n"/>
      <c r="K490" s="99" t="n"/>
      <c r="L490" s="99" t="n">
        <v>0</v>
      </c>
      <c r="M490" s="98" t="n"/>
      <c r="N490" s="98" t="n"/>
      <c r="O490" s="98" t="n"/>
      <c r="P490" s="98" t="n"/>
      <c r="Q490" s="98" t="n">
        <v>4989819.71</v>
      </c>
      <c r="R490" s="98" t="n">
        <v>572914.27</v>
      </c>
      <c r="S490" s="98" t="n">
        <v>57291.43</v>
      </c>
      <c r="T490" s="98" t="n">
        <v>109117.25</v>
      </c>
    </row>
    <row customHeight="true" ht="12.75" outlineLevel="0" r="491">
      <c r="A491" s="67" t="n">
        <f aca="false" ca="false" dt2D="false" dtr="false" t="normal">+A490+1</f>
        <v>477</v>
      </c>
      <c r="B491" s="67" t="n">
        <f aca="false" ca="false" dt2D="false" dtr="false" t="normal">+B490+1</f>
        <v>2</v>
      </c>
      <c r="C491" s="68" t="s">
        <v>329</v>
      </c>
      <c r="D491" s="67" t="s">
        <v>606</v>
      </c>
      <c r="E491" s="98" t="n">
        <v>16568503.63</v>
      </c>
      <c r="F491" s="98" t="n">
        <v>2893728.81</v>
      </c>
      <c r="G491" s="98" t="n">
        <v>1760790.05</v>
      </c>
      <c r="H491" s="98" t="n">
        <v>829688.95</v>
      </c>
      <c r="I491" s="98" t="n">
        <v>707080.94</v>
      </c>
      <c r="J491" s="98" t="n"/>
      <c r="K491" s="99" t="n"/>
      <c r="L491" s="99" t="n">
        <v>0</v>
      </c>
      <c r="M491" s="98" t="n"/>
      <c r="N491" s="98" t="n">
        <v>8371060.36</v>
      </c>
      <c r="O491" s="98" t="n"/>
      <c r="P491" s="98" t="n"/>
      <c r="Q491" s="98" t="n"/>
      <c r="R491" s="98" t="n">
        <v>1522020.4</v>
      </c>
      <c r="S491" s="98" t="n">
        <v>165685.04</v>
      </c>
      <c r="T491" s="98" t="n">
        <v>318449.08</v>
      </c>
    </row>
    <row customHeight="true" ht="12.75" outlineLevel="0" r="492">
      <c r="A492" s="67" t="n">
        <f aca="false" ca="false" dt2D="false" dtr="false" t="normal">+A491+1</f>
        <v>478</v>
      </c>
      <c r="B492" s="67" t="n">
        <f aca="false" ca="false" dt2D="false" dtr="false" t="normal">+B491+1</f>
        <v>3</v>
      </c>
      <c r="C492" s="68" t="s">
        <v>329</v>
      </c>
      <c r="D492" s="67" t="s">
        <v>607</v>
      </c>
      <c r="E492" s="98" t="n">
        <v>18991525.24</v>
      </c>
      <c r="F492" s="98" t="n">
        <v>3316915.33</v>
      </c>
      <c r="G492" s="98" t="n">
        <v>2018292.62</v>
      </c>
      <c r="H492" s="98" t="n">
        <v>951024.85</v>
      </c>
      <c r="I492" s="98" t="n">
        <v>810486.32</v>
      </c>
      <c r="J492" s="98" t="n"/>
      <c r="K492" s="99" t="n"/>
      <c r="L492" s="99" t="n">
        <v>0</v>
      </c>
      <c r="M492" s="98" t="n"/>
      <c r="N492" s="98" t="n">
        <v>9595266.29</v>
      </c>
      <c r="O492" s="98" t="n"/>
      <c r="P492" s="98" t="n"/>
      <c r="Q492" s="98" t="n"/>
      <c r="R492" s="98" t="n">
        <v>1744604.67</v>
      </c>
      <c r="S492" s="98" t="n">
        <v>189915.25</v>
      </c>
      <c r="T492" s="98" t="n">
        <v>365019.91</v>
      </c>
    </row>
    <row customHeight="true" ht="12.75" outlineLevel="0" r="493">
      <c r="A493" s="67" t="n">
        <f aca="false" ca="false" dt2D="false" dtr="false" t="normal">+A492+1</f>
        <v>479</v>
      </c>
      <c r="B493" s="67" t="n">
        <f aca="false" ca="false" dt2D="false" dtr="false" t="normal">+B492+1</f>
        <v>4</v>
      </c>
      <c r="C493" s="68" t="s">
        <v>329</v>
      </c>
      <c r="D493" s="67" t="s">
        <v>608</v>
      </c>
      <c r="E493" s="98" t="n">
        <v>28866820.96</v>
      </c>
      <c r="F493" s="98" t="n">
        <v>6368975.47</v>
      </c>
      <c r="G493" s="98" t="n">
        <v>2575660.58</v>
      </c>
      <c r="H493" s="98" t="n">
        <v>2756120.23</v>
      </c>
      <c r="I493" s="98" t="n">
        <v>2076063.19</v>
      </c>
      <c r="J493" s="98" t="n"/>
      <c r="K493" s="99" t="n"/>
      <c r="L493" s="99" t="n">
        <v>0</v>
      </c>
      <c r="M493" s="98" t="n"/>
      <c r="N493" s="98" t="n">
        <v>11560864.43</v>
      </c>
      <c r="O493" s="98" t="n"/>
      <c r="P493" s="98" t="n"/>
      <c r="Q493" s="98" t="n"/>
      <c r="R493" s="98" t="n">
        <v>2686385.02</v>
      </c>
      <c r="S493" s="98" t="n">
        <v>288668.21</v>
      </c>
      <c r="T493" s="98" t="n">
        <v>554083.83</v>
      </c>
    </row>
    <row outlineLevel="0" r="494">
      <c r="A494" s="67" t="n">
        <f aca="false" ca="false" dt2D="false" dtr="false" t="normal">+A493+1</f>
        <v>480</v>
      </c>
      <c r="B494" s="67" t="n">
        <f aca="false" ca="false" dt2D="false" dtr="false" t="normal">+B493+1</f>
        <v>5</v>
      </c>
      <c r="C494" s="68" t="s">
        <v>329</v>
      </c>
      <c r="D494" s="67" t="s">
        <v>609</v>
      </c>
      <c r="E494" s="98" t="n">
        <v>27472200.09</v>
      </c>
      <c r="F494" s="98" t="n">
        <v>6061275.97</v>
      </c>
      <c r="G494" s="98" t="n">
        <v>2451224.64</v>
      </c>
      <c r="H494" s="98" t="n">
        <v>2622965.89</v>
      </c>
      <c r="I494" s="98" t="n">
        <v>1975763.92</v>
      </c>
      <c r="J494" s="98" t="n"/>
      <c r="K494" s="99" t="n"/>
      <c r="L494" s="99" t="n">
        <v>0</v>
      </c>
      <c r="M494" s="98" t="n"/>
      <c r="N494" s="98" t="n">
        <v>11002333.14</v>
      </c>
      <c r="O494" s="98" t="n"/>
      <c r="P494" s="98" t="n"/>
      <c r="Q494" s="98" t="n"/>
      <c r="R494" s="98" t="n">
        <v>2556599.73</v>
      </c>
      <c r="S494" s="98" t="n">
        <v>274722</v>
      </c>
      <c r="T494" s="98" t="n">
        <v>527314.8</v>
      </c>
    </row>
    <row outlineLevel="0" r="495">
      <c r="A495" s="67" t="n">
        <f aca="false" ca="false" dt2D="false" dtr="false" t="normal">+A494+1</f>
        <v>481</v>
      </c>
      <c r="B495" s="67" t="n">
        <f aca="false" ca="false" dt2D="false" dtr="false" t="normal">+B494+1</f>
        <v>6</v>
      </c>
      <c r="C495" s="68" t="s">
        <v>329</v>
      </c>
      <c r="D495" s="67" t="s">
        <v>610</v>
      </c>
      <c r="E495" s="98" t="n">
        <v>30958436.52</v>
      </c>
      <c r="F495" s="98" t="n">
        <v>4410741.42</v>
      </c>
      <c r="G495" s="98" t="n">
        <v>1783736.31</v>
      </c>
      <c r="H495" s="98" t="n">
        <v>1908711.03</v>
      </c>
      <c r="I495" s="98" t="n">
        <v>1437747.4</v>
      </c>
      <c r="J495" s="98" t="n"/>
      <c r="K495" s="99" t="n"/>
      <c r="L495" s="99" t="n">
        <v>0</v>
      </c>
      <c r="M495" s="98" t="n"/>
      <c r="N495" s="98" t="n">
        <v>8006308.7</v>
      </c>
      <c r="O495" s="98" t="n"/>
      <c r="P495" s="98" t="n">
        <v>5068182.55</v>
      </c>
      <c r="Q495" s="98" t="n">
        <v>4483691.08</v>
      </c>
      <c r="R495" s="98" t="n">
        <v>2957130.82</v>
      </c>
      <c r="S495" s="98" t="n">
        <v>309584.37</v>
      </c>
      <c r="T495" s="98" t="n">
        <v>592602.84</v>
      </c>
    </row>
    <row customHeight="true" ht="12.75" outlineLevel="0" r="496">
      <c r="A496" s="67" t="n">
        <f aca="false" ca="false" dt2D="false" dtr="false" t="normal">+A495+1</f>
        <v>482</v>
      </c>
      <c r="B496" s="67" t="n">
        <f aca="false" ca="false" dt2D="false" dtr="false" t="normal">+B495+1</f>
        <v>7</v>
      </c>
      <c r="C496" s="68" t="s">
        <v>329</v>
      </c>
      <c r="D496" s="67" t="s">
        <v>611</v>
      </c>
      <c r="E496" s="98" t="n">
        <v>20008615.79</v>
      </c>
      <c r="F496" s="98" t="n">
        <v>4414562.42</v>
      </c>
      <c r="G496" s="98" t="n">
        <v>1785281.55</v>
      </c>
      <c r="H496" s="98" t="n">
        <v>1910364.53</v>
      </c>
      <c r="I496" s="98" t="n">
        <v>1438992.91</v>
      </c>
      <c r="J496" s="98" t="n"/>
      <c r="K496" s="99" t="n"/>
      <c r="L496" s="99" t="n">
        <v>0</v>
      </c>
      <c r="M496" s="98" t="n"/>
      <c r="N496" s="98" t="n">
        <v>8013244.52</v>
      </c>
      <c r="O496" s="98" t="n"/>
      <c r="P496" s="98" t="n"/>
      <c r="Q496" s="98" t="n"/>
      <c r="R496" s="98" t="n">
        <v>1862028.58</v>
      </c>
      <c r="S496" s="98" t="n">
        <v>200086.16</v>
      </c>
      <c r="T496" s="98" t="n">
        <v>384055.12</v>
      </c>
    </row>
    <row customHeight="true" ht="12.75" outlineLevel="0" r="497">
      <c r="A497" s="67" t="n">
        <f aca="false" ca="false" dt2D="false" dtr="false" t="normal">+A496+1</f>
        <v>483</v>
      </c>
      <c r="B497" s="67" t="n">
        <f aca="false" ca="false" dt2D="false" dtr="false" t="normal">+B496+1</f>
        <v>8</v>
      </c>
      <c r="C497" s="68" t="s">
        <v>329</v>
      </c>
      <c r="D497" s="67" t="s">
        <v>612</v>
      </c>
      <c r="E497" s="98" t="n">
        <v>19974102.82</v>
      </c>
      <c r="F497" s="98" t="n">
        <v>4406947.72</v>
      </c>
      <c r="G497" s="98" t="n">
        <v>1782202.11</v>
      </c>
      <c r="H497" s="98" t="n">
        <v>1907069.33</v>
      </c>
      <c r="I497" s="98" t="n">
        <v>1436510.79</v>
      </c>
      <c r="J497" s="98" t="n"/>
      <c r="K497" s="99" t="n"/>
      <c r="L497" s="99" t="n">
        <v>0</v>
      </c>
      <c r="M497" s="98" t="n"/>
      <c r="N497" s="98" t="n">
        <v>7999422.42</v>
      </c>
      <c r="O497" s="98" t="n"/>
      <c r="P497" s="98" t="n"/>
      <c r="Q497" s="98" t="n"/>
      <c r="R497" s="98" t="n">
        <v>1858816.76</v>
      </c>
      <c r="S497" s="98" t="n">
        <v>199741.03</v>
      </c>
      <c r="T497" s="98" t="n">
        <v>383392.66</v>
      </c>
    </row>
    <row outlineLevel="0" r="498">
      <c r="A498" s="67" t="n">
        <f aca="false" ca="false" dt2D="false" dtr="false" t="normal">+A497+1</f>
        <v>484</v>
      </c>
      <c r="B498" s="67" t="n">
        <f aca="false" ca="false" dt2D="false" dtr="false" t="normal">+B497+1</f>
        <v>9</v>
      </c>
      <c r="C498" s="68" t="s">
        <v>360</v>
      </c>
      <c r="D498" s="67" t="s">
        <v>613</v>
      </c>
      <c r="E498" s="98" t="n">
        <v>2170854.97</v>
      </c>
      <c r="F498" s="98" t="n">
        <v>930814.34</v>
      </c>
      <c r="G498" s="98" t="n">
        <v>332899.28</v>
      </c>
      <c r="H498" s="98" t="n">
        <v>127763.4</v>
      </c>
      <c r="I498" s="98" t="n">
        <v>502177.44</v>
      </c>
      <c r="J498" s="98" t="n"/>
      <c r="K498" s="99" t="n"/>
      <c r="L498" s="99" t="n">
        <v>0</v>
      </c>
      <c r="M498" s="98" t="n"/>
      <c r="N498" s="98" t="n"/>
      <c r="O498" s="98" t="n"/>
      <c r="P498" s="98" t="n"/>
      <c r="Q498" s="98" t="n"/>
      <c r="R498" s="98" t="n">
        <v>214081.57</v>
      </c>
      <c r="S498" s="98" t="n">
        <v>21708.55</v>
      </c>
      <c r="T498" s="98" t="n">
        <v>41410.39</v>
      </c>
    </row>
    <row customHeight="true" ht="12.75" outlineLevel="0" r="499">
      <c r="A499" s="67" t="n">
        <f aca="false" ca="false" dt2D="false" dtr="false" t="normal">+A498+1</f>
        <v>485</v>
      </c>
      <c r="B499" s="67" t="n">
        <f aca="false" ca="false" dt2D="false" dtr="false" t="normal">+B498+1</f>
        <v>10</v>
      </c>
      <c r="C499" s="68" t="s">
        <v>360</v>
      </c>
      <c r="D499" s="67" t="s">
        <v>614</v>
      </c>
      <c r="E499" s="98" t="n">
        <v>6156974.66</v>
      </c>
      <c r="F499" s="98" t="n">
        <v>1032815.04</v>
      </c>
      <c r="G499" s="98" t="n">
        <v>369379.12</v>
      </c>
      <c r="H499" s="98" t="n">
        <v>141764.01</v>
      </c>
      <c r="I499" s="98" t="n">
        <v>557207.15</v>
      </c>
      <c r="J499" s="98" t="n"/>
      <c r="K499" s="99" t="n"/>
      <c r="L499" s="99" t="n">
        <v>0</v>
      </c>
      <c r="M499" s="98" t="n"/>
      <c r="N499" s="98" t="n">
        <v>1262535.23</v>
      </c>
      <c r="O499" s="98" t="n"/>
      <c r="P499" s="98" t="n"/>
      <c r="Q499" s="98" t="n">
        <v>2016031.09</v>
      </c>
      <c r="R499" s="98" t="n">
        <v>598029.43</v>
      </c>
      <c r="S499" s="98" t="n">
        <v>61569.75</v>
      </c>
      <c r="T499" s="98" t="n">
        <v>117643.84</v>
      </c>
    </row>
    <row customHeight="true" ht="12.75" outlineLevel="0" r="500">
      <c r="A500" s="67" t="n">
        <f aca="false" ca="false" dt2D="false" dtr="false" t="normal">+A499+1</f>
        <v>486</v>
      </c>
      <c r="B500" s="67" t="n">
        <f aca="false" ca="false" dt2D="false" dtr="false" t="normal">+B499+1</f>
        <v>11</v>
      </c>
      <c r="C500" s="68" t="s">
        <v>360</v>
      </c>
      <c r="D500" s="67" t="s">
        <v>615</v>
      </c>
      <c r="E500" s="98" t="n">
        <v>6916948.04</v>
      </c>
      <c r="F500" s="98" t="n">
        <v>2965833.51</v>
      </c>
      <c r="G500" s="98" t="n">
        <v>1060709.73</v>
      </c>
      <c r="H500" s="98" t="n">
        <v>407089.77</v>
      </c>
      <c r="I500" s="98" t="n">
        <v>1600077.06</v>
      </c>
      <c r="J500" s="98" t="n"/>
      <c r="K500" s="99" t="n"/>
      <c r="L500" s="99" t="n">
        <v>0</v>
      </c>
      <c r="M500" s="98" t="n"/>
      <c r="N500" s="98" t="n"/>
      <c r="O500" s="98" t="n"/>
      <c r="P500" s="98" t="n"/>
      <c r="Q500" s="98" t="n"/>
      <c r="R500" s="98" t="n">
        <v>682123.47</v>
      </c>
      <c r="S500" s="98" t="n">
        <v>69169.48</v>
      </c>
      <c r="T500" s="98" t="n">
        <v>131945.02</v>
      </c>
    </row>
    <row customHeight="true" ht="12.75" outlineLevel="0" r="501">
      <c r="A501" s="67" t="n">
        <f aca="false" ca="false" dt2D="false" dtr="false" t="normal">+A500+1</f>
        <v>487</v>
      </c>
      <c r="B501" s="67" t="n">
        <f aca="false" ca="false" dt2D="false" dtr="false" t="normal">+B500+1</f>
        <v>12</v>
      </c>
      <c r="C501" s="68" t="s">
        <v>360</v>
      </c>
      <c r="D501" s="67" t="s">
        <v>616</v>
      </c>
      <c r="E501" s="98" t="n">
        <v>24315959.23</v>
      </c>
      <c r="F501" s="98" t="n">
        <v>2909463.77</v>
      </c>
      <c r="G501" s="98" t="n">
        <v>1040549.48</v>
      </c>
      <c r="H501" s="98" t="n">
        <v>399352.47</v>
      </c>
      <c r="I501" s="98" t="n">
        <v>1569665.4</v>
      </c>
      <c r="J501" s="98" t="n"/>
      <c r="K501" s="99" t="n"/>
      <c r="L501" s="99" t="n">
        <v>0</v>
      </c>
      <c r="M501" s="98" t="n"/>
      <c r="N501" s="98" t="n">
        <v>3556590.84</v>
      </c>
      <c r="O501" s="98" t="n"/>
      <c r="P501" s="98" t="n">
        <v>6071960.15</v>
      </c>
      <c r="Q501" s="98" t="n">
        <v>5679206.02</v>
      </c>
      <c r="R501" s="98" t="n">
        <v>2381824.65</v>
      </c>
      <c r="S501" s="98" t="n">
        <v>243159.59</v>
      </c>
      <c r="T501" s="98" t="n">
        <v>464186.86</v>
      </c>
    </row>
    <row customHeight="true" ht="12.75" outlineLevel="0" r="502">
      <c r="A502" s="67" t="n">
        <f aca="false" ca="false" dt2D="false" dtr="false" t="normal">+A501+1</f>
        <v>488</v>
      </c>
      <c r="B502" s="67" t="n">
        <f aca="false" ca="false" dt2D="false" dtr="false" t="normal">+B501+1</f>
        <v>13</v>
      </c>
      <c r="C502" s="68" t="s">
        <v>360</v>
      </c>
      <c r="D502" s="67" t="s">
        <v>617</v>
      </c>
      <c r="E502" s="98" t="n">
        <v>10471814.68</v>
      </c>
      <c r="F502" s="98" t="n">
        <v>1252978.14</v>
      </c>
      <c r="G502" s="98" t="n">
        <v>448118.91</v>
      </c>
      <c r="H502" s="98" t="n">
        <v>171983.55</v>
      </c>
      <c r="I502" s="98" t="n">
        <v>675985.88</v>
      </c>
      <c r="J502" s="98" t="n"/>
      <c r="K502" s="99" t="n"/>
      <c r="L502" s="99" t="n">
        <v>0</v>
      </c>
      <c r="M502" s="98" t="n"/>
      <c r="N502" s="98" t="n">
        <v>1531667.32</v>
      </c>
      <c r="O502" s="98" t="n"/>
      <c r="P502" s="98" t="n">
        <v>2614926.31</v>
      </c>
      <c r="Q502" s="98" t="n">
        <v>2445784.37</v>
      </c>
      <c r="R502" s="98" t="n">
        <v>1025747.17</v>
      </c>
      <c r="S502" s="98" t="n">
        <v>104718.15</v>
      </c>
      <c r="T502" s="98" t="n">
        <v>199904.88</v>
      </c>
    </row>
    <row customHeight="true" ht="12.75" outlineLevel="0" r="503">
      <c r="A503" s="67" t="n">
        <f aca="false" ca="false" dt2D="false" dtr="false" t="normal">+A502+1</f>
        <v>489</v>
      </c>
      <c r="B503" s="67" t="n">
        <f aca="false" ca="false" dt2D="false" dtr="false" t="normal">+B502+1</f>
        <v>14</v>
      </c>
      <c r="C503" s="68" t="s">
        <v>210</v>
      </c>
      <c r="D503" s="67" t="s">
        <v>618</v>
      </c>
      <c r="E503" s="98" t="n">
        <v>8499222.69</v>
      </c>
      <c r="F503" s="98" t="n"/>
      <c r="G503" s="98" t="n"/>
      <c r="H503" s="98" t="n">
        <v>4432124.15</v>
      </c>
      <c r="I503" s="98" t="n">
        <v>2870185.11</v>
      </c>
      <c r="J503" s="98" t="n"/>
      <c r="K503" s="99" t="n"/>
      <c r="L503" s="99" t="n">
        <v>0</v>
      </c>
      <c r="M503" s="98" t="n"/>
      <c r="N503" s="98" t="n"/>
      <c r="O503" s="98" t="n"/>
      <c r="P503" s="98" t="n"/>
      <c r="Q503" s="98" t="n"/>
      <c r="R503" s="98" t="n">
        <v>952234.49</v>
      </c>
      <c r="S503" s="98" t="n">
        <v>84992.23</v>
      </c>
      <c r="T503" s="98" t="n">
        <v>159686.71</v>
      </c>
    </row>
    <row customHeight="true" ht="12.75" outlineLevel="0" r="504">
      <c r="A504" s="67" t="n">
        <f aca="false" ca="false" dt2D="false" dtr="false" t="normal">+A503+1</f>
        <v>490</v>
      </c>
      <c r="B504" s="67" t="n">
        <f aca="false" ca="false" dt2D="false" dtr="false" t="normal">+B503+1</f>
        <v>15</v>
      </c>
      <c r="C504" s="68" t="s">
        <v>210</v>
      </c>
      <c r="D504" s="67" t="s">
        <v>619</v>
      </c>
      <c r="E504" s="98" t="n">
        <v>11453111.07</v>
      </c>
      <c r="F504" s="98" t="n">
        <v>6933025.29</v>
      </c>
      <c r="G504" s="98" t="n">
        <v>3194481.79</v>
      </c>
      <c r="H504" s="98" t="n"/>
      <c r="I504" s="98" t="n"/>
      <c r="J504" s="98" t="n"/>
      <c r="K504" s="99" t="n"/>
      <c r="L504" s="99" t="n">
        <v>0</v>
      </c>
      <c r="M504" s="98" t="n"/>
      <c r="N504" s="98" t="n"/>
      <c r="O504" s="98" t="n"/>
      <c r="P504" s="98" t="n"/>
      <c r="Q504" s="98" t="n"/>
      <c r="R504" s="98" t="n">
        <v>989604.81</v>
      </c>
      <c r="S504" s="98" t="n">
        <v>114531.11</v>
      </c>
      <c r="T504" s="98" t="n">
        <v>221468.07</v>
      </c>
    </row>
    <row customHeight="true" ht="12.75" outlineLevel="0" r="505">
      <c r="A505" s="67" t="n">
        <f aca="false" ca="false" dt2D="false" dtr="false" t="normal">+A504+1</f>
        <v>491</v>
      </c>
      <c r="B505" s="67" t="n">
        <f aca="false" ca="false" dt2D="false" dtr="false" t="normal">+B504+1</f>
        <v>16</v>
      </c>
      <c r="C505" s="68" t="s">
        <v>223</v>
      </c>
      <c r="D505" s="67" t="s">
        <v>620</v>
      </c>
      <c r="E505" s="98" t="n">
        <v>21006225.2</v>
      </c>
      <c r="F505" s="98" t="n"/>
      <c r="G505" s="98" t="n"/>
      <c r="H505" s="98" t="n"/>
      <c r="I505" s="98" t="n"/>
      <c r="J505" s="98" t="n"/>
      <c r="K505" s="99" t="n"/>
      <c r="L505" s="99" t="n">
        <v>0</v>
      </c>
      <c r="M505" s="98" t="n"/>
      <c r="N505" s="98" t="n"/>
      <c r="O505" s="98" t="n"/>
      <c r="P505" s="98" t="n">
        <v>18295455.86</v>
      </c>
      <c r="Q505" s="98" t="n"/>
      <c r="R505" s="98" t="n">
        <v>2100622.52</v>
      </c>
      <c r="S505" s="98" t="n">
        <v>210062.25</v>
      </c>
      <c r="T505" s="98" t="n">
        <v>400084.57</v>
      </c>
    </row>
    <row customHeight="true" ht="12.75" outlineLevel="0" r="506">
      <c r="A506" s="67" t="n">
        <f aca="false" ca="false" dt2D="false" dtr="false" t="normal">+A505+1</f>
        <v>492</v>
      </c>
      <c r="B506" s="67" t="n">
        <f aca="false" ca="false" dt2D="false" dtr="false" t="normal">+B505+1</f>
        <v>17</v>
      </c>
      <c r="C506" s="68" t="s">
        <v>55</v>
      </c>
      <c r="D506" s="67" t="s">
        <v>621</v>
      </c>
      <c r="E506" s="98" t="n">
        <v>77125053.57</v>
      </c>
      <c r="F506" s="98" t="n">
        <v>12091543.06</v>
      </c>
      <c r="G506" s="98" t="n">
        <v>5824889.31</v>
      </c>
      <c r="H506" s="98" t="n">
        <v>3557254.55</v>
      </c>
      <c r="I506" s="98" t="n">
        <v>3440696.39</v>
      </c>
      <c r="J506" s="98" t="n"/>
      <c r="K506" s="99" t="n"/>
      <c r="L506" s="99" t="n">
        <v>0</v>
      </c>
      <c r="M506" s="98" t="n"/>
      <c r="N506" s="98" t="n">
        <v>17468100.72</v>
      </c>
      <c r="O506" s="98" t="n">
        <v>7272312.41</v>
      </c>
      <c r="P506" s="98" t="n">
        <v>17857391.38</v>
      </c>
      <c r="Q506" s="98" t="n"/>
      <c r="R506" s="98" t="n">
        <v>7365260.4</v>
      </c>
      <c r="S506" s="98" t="n">
        <v>771250.54</v>
      </c>
      <c r="T506" s="98" t="n">
        <v>1476354.81</v>
      </c>
    </row>
    <row customHeight="true" ht="12.75" outlineLevel="0" r="507">
      <c r="A507" s="67" t="n">
        <f aca="false" ca="false" dt2D="false" dtr="false" t="normal">+A506+1</f>
        <v>493</v>
      </c>
      <c r="B507" s="67" t="n">
        <f aca="false" ca="false" dt2D="false" dtr="false" t="normal">+B506+1</f>
        <v>18</v>
      </c>
      <c r="C507" s="68" t="s">
        <v>55</v>
      </c>
      <c r="D507" s="67" t="s">
        <v>622</v>
      </c>
      <c r="E507" s="98" t="n">
        <v>52066179.52</v>
      </c>
      <c r="F507" s="98" t="n">
        <v>8162852.7</v>
      </c>
      <c r="G507" s="98" t="n">
        <v>3932311.47</v>
      </c>
      <c r="H507" s="98" t="n">
        <v>2401459</v>
      </c>
      <c r="I507" s="98" t="n">
        <v>2322772.01</v>
      </c>
      <c r="J507" s="98" t="n"/>
      <c r="K507" s="99" t="n"/>
      <c r="L507" s="99" t="n">
        <v>0</v>
      </c>
      <c r="M507" s="98" t="n"/>
      <c r="N507" s="98" t="n">
        <v>11792500.95</v>
      </c>
      <c r="O507" s="98" t="n">
        <v>4909449.08</v>
      </c>
      <c r="P507" s="98" t="n">
        <v>12055306.32</v>
      </c>
      <c r="Q507" s="98" t="n"/>
      <c r="R507" s="98" t="n">
        <v>4972197.13</v>
      </c>
      <c r="S507" s="98" t="n">
        <v>520661.8</v>
      </c>
      <c r="T507" s="98" t="n">
        <v>996669.06</v>
      </c>
    </row>
    <row outlineLevel="0" r="508">
      <c r="A508" s="67" t="n">
        <f aca="false" ca="false" dt2D="false" dtr="false" t="normal">+A507+1</f>
        <v>494</v>
      </c>
      <c r="B508" s="67" t="n">
        <f aca="false" ca="false" dt2D="false" dtr="false" t="normal">+B507+1</f>
        <v>19</v>
      </c>
      <c r="C508" s="68" t="s">
        <v>55</v>
      </c>
      <c r="D508" s="67" t="s">
        <v>623</v>
      </c>
      <c r="E508" s="98" t="n">
        <v>51842344.4</v>
      </c>
      <c r="F508" s="98" t="n">
        <v>8127760.18</v>
      </c>
      <c r="G508" s="98" t="n">
        <v>3915406.26</v>
      </c>
      <c r="H508" s="98" t="n">
        <v>2391135.01</v>
      </c>
      <c r="I508" s="98" t="n">
        <v>2312786.3</v>
      </c>
      <c r="J508" s="98" t="n"/>
      <c r="K508" s="99" t="n"/>
      <c r="L508" s="99" t="n">
        <v>0</v>
      </c>
      <c r="M508" s="98" t="n"/>
      <c r="N508" s="98" t="n">
        <v>11741804.4</v>
      </c>
      <c r="O508" s="98" t="n">
        <v>4888343.12</v>
      </c>
      <c r="P508" s="98" t="n">
        <v>12003479.95</v>
      </c>
      <c r="Q508" s="98" t="n"/>
      <c r="R508" s="98" t="n">
        <v>4950821.41</v>
      </c>
      <c r="S508" s="98" t="n">
        <v>518423.44</v>
      </c>
      <c r="T508" s="98" t="n">
        <v>992384.33</v>
      </c>
    </row>
    <row customHeight="true" ht="12.75" outlineLevel="0" r="509">
      <c r="A509" s="67" t="n">
        <f aca="false" ca="false" dt2D="false" dtr="false" t="normal">+A508+1</f>
        <v>495</v>
      </c>
      <c r="B509" s="67" t="n">
        <f aca="false" ca="false" dt2D="false" dtr="false" t="normal">+B508+1</f>
        <v>20</v>
      </c>
      <c r="C509" s="68" t="s">
        <v>55</v>
      </c>
      <c r="D509" s="67" t="s">
        <v>624</v>
      </c>
      <c r="E509" s="98" t="n">
        <v>51895638.48</v>
      </c>
      <c r="F509" s="98" t="n">
        <v>8136115.54</v>
      </c>
      <c r="G509" s="98" t="n">
        <v>3919431.32</v>
      </c>
      <c r="H509" s="98" t="n">
        <v>2393593.1</v>
      </c>
      <c r="I509" s="98" t="n">
        <v>2315163.85</v>
      </c>
      <c r="J509" s="98" t="n"/>
      <c r="K509" s="99" t="n"/>
      <c r="L509" s="99" t="n">
        <v>0</v>
      </c>
      <c r="M509" s="98" t="n"/>
      <c r="N509" s="98" t="n">
        <v>11753875.01</v>
      </c>
      <c r="O509" s="98" t="n">
        <v>4893368.35</v>
      </c>
      <c r="P509" s="98" t="n">
        <v>12015819.56</v>
      </c>
      <c r="Q509" s="98" t="n"/>
      <c r="R509" s="98" t="n">
        <v>4955910.87</v>
      </c>
      <c r="S509" s="98" t="n">
        <v>518956.38</v>
      </c>
      <c r="T509" s="98" t="n">
        <v>993404.5</v>
      </c>
    </row>
    <row customHeight="true" ht="12.75" outlineLevel="0" r="510">
      <c r="A510" s="67" t="n">
        <f aca="false" ca="false" dt2D="false" dtr="false" t="normal">+A509+1</f>
        <v>496</v>
      </c>
      <c r="B510" s="67" t="n">
        <f aca="false" ca="false" dt2D="false" dtr="false" t="normal">+B509+1</f>
        <v>21</v>
      </c>
      <c r="C510" s="68" t="s">
        <v>55</v>
      </c>
      <c r="D510" s="67" t="s">
        <v>625</v>
      </c>
      <c r="E510" s="98" t="n">
        <v>52799505.98</v>
      </c>
      <c r="F510" s="98" t="n">
        <v>8277822.45</v>
      </c>
      <c r="G510" s="98" t="n">
        <v>3987696.14</v>
      </c>
      <c r="H510" s="98" t="n">
        <v>2435282.37</v>
      </c>
      <c r="I510" s="98" t="n">
        <v>2355487.11</v>
      </c>
      <c r="J510" s="98" t="n"/>
      <c r="K510" s="99" t="n"/>
      <c r="L510" s="99" t="n">
        <v>0</v>
      </c>
      <c r="M510" s="98" t="n"/>
      <c r="N510" s="98" t="n">
        <v>11958592.51</v>
      </c>
      <c r="O510" s="98" t="n">
        <v>4978596.25</v>
      </c>
      <c r="P510" s="98" t="n">
        <v>12225099.36</v>
      </c>
      <c r="Q510" s="98" t="n"/>
      <c r="R510" s="98" t="n">
        <v>5042228.08</v>
      </c>
      <c r="S510" s="98" t="n">
        <v>527995.06</v>
      </c>
      <c r="T510" s="98" t="n">
        <v>1010706.65</v>
      </c>
    </row>
    <row outlineLevel="0" r="511">
      <c r="A511" s="67" t="n">
        <f aca="false" ca="false" dt2D="false" dtr="false" t="normal">+A510+1</f>
        <v>497</v>
      </c>
      <c r="B511" s="67" t="n">
        <f aca="false" ca="false" dt2D="false" dtr="false" t="normal">+B510+1</f>
        <v>22</v>
      </c>
      <c r="C511" s="68" t="s">
        <v>55</v>
      </c>
      <c r="D511" s="67" t="s">
        <v>626</v>
      </c>
      <c r="E511" s="98" t="n">
        <v>51656881</v>
      </c>
      <c r="F511" s="98" t="n">
        <v>8098683.53</v>
      </c>
      <c r="G511" s="98" t="n">
        <v>3901399.09</v>
      </c>
      <c r="H511" s="98" t="n">
        <v>2382580.84</v>
      </c>
      <c r="I511" s="98" t="n">
        <v>2304512.42</v>
      </c>
      <c r="J511" s="98" t="n"/>
      <c r="K511" s="99" t="n"/>
      <c r="L511" s="99" t="n">
        <v>0</v>
      </c>
      <c r="M511" s="98" t="n"/>
      <c r="N511" s="98" t="n">
        <v>11699798.69</v>
      </c>
      <c r="O511" s="98" t="n">
        <v>4870855.31</v>
      </c>
      <c r="P511" s="98" t="n">
        <v>11960538.1</v>
      </c>
      <c r="Q511" s="98" t="n"/>
      <c r="R511" s="98" t="n">
        <v>4933110.09</v>
      </c>
      <c r="S511" s="98" t="n">
        <v>516568.81</v>
      </c>
      <c r="T511" s="98" t="n">
        <v>988834.12</v>
      </c>
    </row>
    <row outlineLevel="0" r="512">
      <c r="A512" s="67" t="n">
        <f aca="false" ca="false" dt2D="false" dtr="false" t="normal">+A511+1</f>
        <v>498</v>
      </c>
      <c r="B512" s="67" t="n">
        <f aca="false" ca="false" dt2D="false" dtr="false" t="normal">+B511+1</f>
        <v>23</v>
      </c>
      <c r="C512" s="68" t="s">
        <v>55</v>
      </c>
      <c r="D512" s="67" t="s">
        <v>627</v>
      </c>
      <c r="E512" s="98" t="n">
        <v>51961723.15</v>
      </c>
      <c r="F512" s="98" t="n">
        <v>8146476.19</v>
      </c>
      <c r="G512" s="98" t="n">
        <v>3924422.38</v>
      </c>
      <c r="H512" s="98" t="n">
        <v>2396641.14</v>
      </c>
      <c r="I512" s="98" t="n">
        <v>2318112.01</v>
      </c>
      <c r="J512" s="98" t="n"/>
      <c r="K512" s="99" t="n"/>
      <c r="L512" s="99" t="n">
        <v>0</v>
      </c>
      <c r="M512" s="98" t="n"/>
      <c r="N512" s="98" t="n">
        <v>11768842.57</v>
      </c>
      <c r="O512" s="98" t="n">
        <v>4899599.63</v>
      </c>
      <c r="P512" s="98" t="n">
        <v>12031120.68</v>
      </c>
      <c r="Q512" s="98" t="n"/>
      <c r="R512" s="98" t="n">
        <v>4962221.8</v>
      </c>
      <c r="S512" s="98" t="n">
        <v>519617.23</v>
      </c>
      <c r="T512" s="98" t="n">
        <v>994669.52</v>
      </c>
    </row>
    <row customHeight="true" ht="12.75" outlineLevel="0" r="513">
      <c r="A513" s="67" t="n">
        <f aca="false" ca="false" dt2D="false" dtr="false" t="normal">+A512+1</f>
        <v>499</v>
      </c>
      <c r="B513" s="67" t="n">
        <f aca="false" ca="false" dt2D="false" dtr="false" t="normal">+B512+1</f>
        <v>24</v>
      </c>
      <c r="C513" s="68" t="s">
        <v>55</v>
      </c>
      <c r="D513" s="67" t="s">
        <v>628</v>
      </c>
      <c r="E513" s="98" t="n">
        <v>32743927.41</v>
      </c>
      <c r="F513" s="98" t="n">
        <v>8201955.78</v>
      </c>
      <c r="G513" s="98" t="n">
        <v>3951148.7</v>
      </c>
      <c r="H513" s="98" t="n">
        <v>2412962.88</v>
      </c>
      <c r="I513" s="98" t="n">
        <v>2333898.95</v>
      </c>
      <c r="J513" s="98" t="n"/>
      <c r="K513" s="99" t="n"/>
      <c r="L513" s="99" t="n">
        <v>0</v>
      </c>
      <c r="M513" s="98" t="n"/>
      <c r="N513" s="98" t="n">
        <v>11848991.39</v>
      </c>
      <c r="O513" s="98" t="n"/>
      <c r="P513" s="98" t="n"/>
      <c r="Q513" s="98" t="n"/>
      <c r="R513" s="98" t="n">
        <v>3038848.96</v>
      </c>
      <c r="S513" s="98" t="n">
        <v>327439.27</v>
      </c>
      <c r="T513" s="98" t="n">
        <v>628681.48</v>
      </c>
    </row>
    <row outlineLevel="0" r="514">
      <c r="A514" s="67" t="n">
        <f aca="false" ca="false" dt2D="false" dtr="false" t="normal">+A513+1</f>
        <v>500</v>
      </c>
      <c r="B514" s="67" t="n">
        <f aca="false" ca="false" dt2D="false" dtr="false" t="normal">+B513+1</f>
        <v>25</v>
      </c>
      <c r="C514" s="68" t="s">
        <v>62</v>
      </c>
      <c r="D514" s="67" t="s">
        <v>629</v>
      </c>
      <c r="E514" s="98" t="n">
        <v>52126435.33</v>
      </c>
      <c r="F514" s="98" t="n"/>
      <c r="G514" s="98" t="n">
        <v>9708256.19</v>
      </c>
      <c r="H514" s="98" t="n">
        <v>5928823.14</v>
      </c>
      <c r="I514" s="98" t="n"/>
      <c r="J514" s="98" t="n"/>
      <c r="K514" s="99" t="n"/>
      <c r="L514" s="99" t="n">
        <v>0</v>
      </c>
      <c r="M514" s="98" t="n"/>
      <c r="N514" s="98" t="n"/>
      <c r="O514" s="98" t="n"/>
      <c r="P514" s="98" t="n">
        <v>29762648.03</v>
      </c>
      <c r="Q514" s="98" t="n"/>
      <c r="R514" s="98" t="n">
        <v>5212643.53</v>
      </c>
      <c r="S514" s="98" t="n">
        <v>521264.35</v>
      </c>
      <c r="T514" s="98" t="n">
        <v>992800.09</v>
      </c>
    </row>
    <row outlineLevel="0" r="515">
      <c r="A515" s="67" t="n">
        <f aca="false" ca="false" dt2D="false" dtr="false" t="normal">+A514+1</f>
        <v>501</v>
      </c>
      <c r="B515" s="67" t="n">
        <f aca="false" ca="false" dt2D="false" dtr="false" t="normal">+B514+1</f>
        <v>26</v>
      </c>
      <c r="C515" s="68" t="s">
        <v>62</v>
      </c>
      <c r="D515" s="67" t="s">
        <v>630</v>
      </c>
      <c r="E515" s="98" t="n">
        <v>47137559.41</v>
      </c>
      <c r="F515" s="98" t="n"/>
      <c r="G515" s="98" t="n"/>
      <c r="H515" s="98" t="n"/>
      <c r="I515" s="98" t="n">
        <v>4622719.54</v>
      </c>
      <c r="J515" s="98" t="n"/>
      <c r="K515" s="99" t="n"/>
      <c r="L515" s="99" t="n">
        <v>0</v>
      </c>
      <c r="M515" s="98" t="n"/>
      <c r="N515" s="98" t="n"/>
      <c r="O515" s="98" t="n"/>
      <c r="P515" s="98" t="n">
        <v>23992152.37</v>
      </c>
      <c r="Q515" s="98" t="n">
        <v>12278516.35</v>
      </c>
      <c r="R515" s="98" t="n">
        <v>4878539.98</v>
      </c>
      <c r="S515" s="98" t="n">
        <v>471375.59</v>
      </c>
      <c r="T515" s="98" t="n">
        <v>894255.58</v>
      </c>
    </row>
    <row outlineLevel="0" r="516">
      <c r="A516" s="67" t="n">
        <f aca="false" ca="false" dt2D="false" dtr="false" t="normal">+A515+1</f>
        <v>502</v>
      </c>
      <c r="B516" s="67" t="n">
        <f aca="false" ca="false" dt2D="false" dtr="false" t="normal">+B515+1</f>
        <v>27</v>
      </c>
      <c r="C516" s="68" t="s">
        <v>62</v>
      </c>
      <c r="D516" s="67" t="s">
        <v>631</v>
      </c>
      <c r="E516" s="98" t="n">
        <v>14122140.76</v>
      </c>
      <c r="F516" s="98" t="n"/>
      <c r="G516" s="98" t="n"/>
      <c r="H516" s="98" t="n"/>
      <c r="I516" s="98" t="n"/>
      <c r="J516" s="98" t="n"/>
      <c r="K516" s="99" t="n"/>
      <c r="L516" s="99" t="n">
        <v>0</v>
      </c>
      <c r="M516" s="98" t="n"/>
      <c r="N516" s="98" t="n"/>
      <c r="O516" s="98" t="n"/>
      <c r="P516" s="98" t="n"/>
      <c r="Q516" s="98" t="n">
        <v>12299734.98</v>
      </c>
      <c r="R516" s="98" t="n">
        <v>1412214.08</v>
      </c>
      <c r="S516" s="98" t="n">
        <v>141221.41</v>
      </c>
      <c r="T516" s="98" t="n">
        <v>268970.29</v>
      </c>
    </row>
    <row outlineLevel="0" r="517">
      <c r="A517" s="67" t="n">
        <f aca="false" ca="false" dt2D="false" dtr="false" t="normal">+A516+1</f>
        <v>503</v>
      </c>
      <c r="B517" s="67" t="n">
        <f aca="false" ca="false" dt2D="false" dtr="false" t="normal">+B516+1</f>
        <v>28</v>
      </c>
      <c r="C517" s="68" t="s">
        <v>62</v>
      </c>
      <c r="D517" s="67" t="s">
        <v>632</v>
      </c>
      <c r="E517" s="98" t="n">
        <v>5113172.38</v>
      </c>
      <c r="F517" s="98" t="n"/>
      <c r="G517" s="98" t="n"/>
      <c r="H517" s="98" t="n"/>
      <c r="I517" s="98" t="n"/>
      <c r="J517" s="98" t="n"/>
      <c r="K517" s="99" t="n"/>
      <c r="L517" s="99" t="n">
        <v>0</v>
      </c>
      <c r="M517" s="98" t="n"/>
      <c r="N517" s="98" t="n"/>
      <c r="O517" s="98" t="n"/>
      <c r="P517" s="98" t="n">
        <v>4453337.94</v>
      </c>
      <c r="Q517" s="98" t="n"/>
      <c r="R517" s="98" t="n">
        <v>511317.24</v>
      </c>
      <c r="S517" s="98" t="n">
        <v>51131.72</v>
      </c>
      <c r="T517" s="98" t="n">
        <v>97385.48</v>
      </c>
    </row>
    <row outlineLevel="0" r="518">
      <c r="A518" s="67" t="n">
        <f aca="false" ca="false" dt2D="false" dtr="false" t="normal">+A517+1</f>
        <v>504</v>
      </c>
      <c r="B518" s="67" t="n">
        <f aca="false" ca="false" dt2D="false" dtr="false" t="normal">+B517+1</f>
        <v>29</v>
      </c>
      <c r="C518" s="68" t="s">
        <v>69</v>
      </c>
      <c r="D518" s="67" t="s">
        <v>633</v>
      </c>
      <c r="E518" s="98" t="n">
        <v>31030477.11</v>
      </c>
      <c r="F518" s="98" t="n"/>
      <c r="G518" s="98" t="n"/>
      <c r="H518" s="98" t="n">
        <v>4615119.66</v>
      </c>
      <c r="I518" s="98" t="n"/>
      <c r="J518" s="98" t="n"/>
      <c r="K518" s="99" t="n"/>
      <c r="L518" s="99" t="n">
        <v>0</v>
      </c>
      <c r="M518" s="98" t="n"/>
      <c r="N518" s="98" t="n">
        <v>22662807.47</v>
      </c>
      <c r="O518" s="98" t="n"/>
      <c r="P518" s="98" t="n"/>
      <c r="Q518" s="98" t="n"/>
      <c r="R518" s="98" t="n">
        <v>2845732.19</v>
      </c>
      <c r="S518" s="98" t="n">
        <v>310304.77</v>
      </c>
      <c r="T518" s="98" t="n">
        <v>596513.02</v>
      </c>
    </row>
    <row outlineLevel="0" r="519">
      <c r="A519" s="67" t="n">
        <f aca="false" ca="false" dt2D="false" dtr="false" t="normal">+A518+1</f>
        <v>505</v>
      </c>
      <c r="B519" s="67" t="n">
        <f aca="false" ca="false" dt2D="false" dtr="false" t="normal">+B518+1</f>
        <v>30</v>
      </c>
      <c r="C519" s="68" t="s">
        <v>69</v>
      </c>
      <c r="D519" s="67" t="s">
        <v>634</v>
      </c>
      <c r="E519" s="98" t="n">
        <v>9817661.36</v>
      </c>
      <c r="F519" s="98" t="n">
        <v>8742882.7</v>
      </c>
      <c r="G519" s="98" t="n"/>
      <c r="H519" s="98" t="n"/>
      <c r="I519" s="98" t="n"/>
      <c r="J519" s="98" t="n"/>
      <c r="K519" s="99" t="n"/>
      <c r="L519" s="99" t="n">
        <v>0</v>
      </c>
      <c r="M519" s="98" t="n"/>
      <c r="N519" s="98" t="n"/>
      <c r="O519" s="98" t="n"/>
      <c r="P519" s="98" t="n"/>
      <c r="Q519" s="98" t="n"/>
      <c r="R519" s="98" t="n">
        <v>785412.91</v>
      </c>
      <c r="S519" s="98" t="n">
        <v>98176.61</v>
      </c>
      <c r="T519" s="98" t="n">
        <v>191189.14</v>
      </c>
    </row>
    <row outlineLevel="0" r="520">
      <c r="A520" s="67" t="n">
        <f aca="false" ca="false" dt2D="false" dtr="false" t="normal">+A519+1</f>
        <v>506</v>
      </c>
      <c r="B520" s="67" t="n">
        <f aca="false" ca="false" dt2D="false" dtr="false" t="normal">+B519+1</f>
        <v>31</v>
      </c>
      <c r="C520" s="68" t="s">
        <v>69</v>
      </c>
      <c r="D520" s="67" t="s">
        <v>635</v>
      </c>
      <c r="E520" s="98" t="n">
        <v>40761475.19</v>
      </c>
      <c r="F520" s="98" t="n"/>
      <c r="G520" s="98" t="n"/>
      <c r="H520" s="98" t="n"/>
      <c r="I520" s="98" t="n"/>
      <c r="J520" s="98" t="n"/>
      <c r="K520" s="99" t="n"/>
      <c r="L520" s="99" t="n">
        <v>0</v>
      </c>
      <c r="M520" s="98" t="n"/>
      <c r="N520" s="98" t="n">
        <v>17652056.78</v>
      </c>
      <c r="O520" s="98" t="n"/>
      <c r="P520" s="98" t="n">
        <v>18045447.05</v>
      </c>
      <c r="Q520" s="98" t="n"/>
      <c r="R520" s="98" t="n">
        <v>3875724.5</v>
      </c>
      <c r="S520" s="98" t="n">
        <v>407614.75</v>
      </c>
      <c r="T520" s="98" t="n">
        <v>780632.11</v>
      </c>
    </row>
    <row customHeight="true" ht="12.75" outlineLevel="0" r="521">
      <c r="A521" s="67" t="n">
        <f aca="false" ca="false" dt2D="false" dtr="false" t="normal">+A520+1</f>
        <v>507</v>
      </c>
      <c r="B521" s="67" t="n">
        <f aca="false" ca="false" dt2D="false" dtr="false" t="normal">+B520+1</f>
        <v>32</v>
      </c>
      <c r="C521" s="68" t="s">
        <v>69</v>
      </c>
      <c r="D521" s="67" t="s">
        <v>636</v>
      </c>
      <c r="E521" s="98" t="n">
        <v>42021334.8</v>
      </c>
      <c r="F521" s="98" t="n"/>
      <c r="G521" s="98" t="n"/>
      <c r="H521" s="98" t="n"/>
      <c r="I521" s="98" t="n"/>
      <c r="J521" s="98" t="n"/>
      <c r="K521" s="99" t="n"/>
      <c r="L521" s="99" t="n">
        <v>0</v>
      </c>
      <c r="M521" s="98" t="n"/>
      <c r="N521" s="98" t="n">
        <v>18197648.25</v>
      </c>
      <c r="O521" s="98" t="n"/>
      <c r="P521" s="98" t="n">
        <v>18603197.47</v>
      </c>
      <c r="Q521" s="98" t="n"/>
      <c r="R521" s="98" t="n">
        <v>3995515.77</v>
      </c>
      <c r="S521" s="98" t="n">
        <v>420213.35</v>
      </c>
      <c r="T521" s="98" t="n">
        <v>804759.96</v>
      </c>
    </row>
    <row outlineLevel="0" r="522">
      <c r="A522" s="67" t="n">
        <f aca="false" ca="false" dt2D="false" dtr="false" t="normal">+A521+1</f>
        <v>508</v>
      </c>
      <c r="B522" s="67" t="n">
        <f aca="false" ca="false" dt2D="false" dtr="false" t="normal">+B521+1</f>
        <v>33</v>
      </c>
      <c r="C522" s="68" t="s">
        <v>69</v>
      </c>
      <c r="D522" s="67" t="s">
        <v>637</v>
      </c>
      <c r="E522" s="98" t="n">
        <v>28907211.11</v>
      </c>
      <c r="F522" s="98" t="n">
        <v>16070031.37</v>
      </c>
      <c r="G522" s="98" t="n"/>
      <c r="H522" s="98" t="n">
        <v>4727700.34</v>
      </c>
      <c r="I522" s="98" t="n">
        <v>4572790.97</v>
      </c>
      <c r="J522" s="98" t="n"/>
      <c r="K522" s="99" t="n"/>
      <c r="L522" s="99" t="n">
        <v>0</v>
      </c>
      <c r="M522" s="98" t="n"/>
      <c r="N522" s="98" t="n"/>
      <c r="O522" s="98" t="n"/>
      <c r="P522" s="98" t="n"/>
      <c r="Q522" s="98" t="n"/>
      <c r="R522" s="98" t="n">
        <v>2692814.37</v>
      </c>
      <c r="S522" s="98" t="n">
        <v>289072.11</v>
      </c>
      <c r="T522" s="98" t="n">
        <v>554801.95</v>
      </c>
    </row>
    <row outlineLevel="0" r="523">
      <c r="A523" s="67" t="n">
        <f aca="false" ca="false" dt2D="false" dtr="false" t="normal">+A522+1</f>
        <v>509</v>
      </c>
      <c r="B523" s="67" t="n">
        <f aca="false" ca="false" dt2D="false" dtr="false" t="normal">+B522+1</f>
        <v>34</v>
      </c>
      <c r="C523" s="68" t="s">
        <v>69</v>
      </c>
      <c r="D523" s="67" t="s">
        <v>638</v>
      </c>
      <c r="E523" s="98" t="n">
        <v>27662023.49</v>
      </c>
      <c r="F523" s="98" t="n"/>
      <c r="G523" s="98" t="n"/>
      <c r="H523" s="98" t="n"/>
      <c r="I523" s="98" t="n"/>
      <c r="J523" s="98" t="n"/>
      <c r="K523" s="99" t="n"/>
      <c r="L523" s="99" t="n">
        <v>0</v>
      </c>
      <c r="M523" s="98" t="n"/>
      <c r="N523" s="98" t="n"/>
      <c r="O523" s="98" t="n"/>
      <c r="P523" s="98" t="n">
        <v>24092350.01</v>
      </c>
      <c r="Q523" s="98" t="n"/>
      <c r="R523" s="98" t="n">
        <v>2766202.35</v>
      </c>
      <c r="S523" s="98" t="n">
        <v>276620.23</v>
      </c>
      <c r="T523" s="98" t="n">
        <v>526850.9</v>
      </c>
    </row>
    <row outlineLevel="0" r="524">
      <c r="A524" s="67" t="n">
        <f aca="false" ca="false" dt2D="false" dtr="false" t="normal">+A523+1</f>
        <v>510</v>
      </c>
      <c r="B524" s="67" t="n">
        <f aca="false" ca="false" dt2D="false" dtr="false" t="normal">+B523+1</f>
        <v>35</v>
      </c>
      <c r="C524" s="68" t="s">
        <v>69</v>
      </c>
      <c r="D524" s="67" t="s">
        <v>639</v>
      </c>
      <c r="E524" s="98" t="n">
        <v>6887402.11</v>
      </c>
      <c r="F524" s="98" t="n"/>
      <c r="G524" s="98" t="n">
        <v>5998610.42</v>
      </c>
      <c r="H524" s="98" t="n"/>
      <c r="I524" s="98" t="n"/>
      <c r="J524" s="98" t="n"/>
      <c r="K524" s="99" t="n"/>
      <c r="L524" s="99" t="n">
        <v>0</v>
      </c>
      <c r="M524" s="98" t="n"/>
      <c r="N524" s="98" t="n"/>
      <c r="O524" s="98" t="n"/>
      <c r="P524" s="98" t="n"/>
      <c r="Q524" s="98" t="n"/>
      <c r="R524" s="98" t="n">
        <v>688740.21</v>
      </c>
      <c r="S524" s="98" t="n">
        <v>68874.02</v>
      </c>
      <c r="T524" s="98" t="n">
        <v>131177.46</v>
      </c>
    </row>
    <row customHeight="true" ht="12.75" outlineLevel="0" r="525">
      <c r="A525" s="67" t="n">
        <f aca="false" ca="false" dt2D="false" dtr="false" t="normal">+A524+1</f>
        <v>511</v>
      </c>
      <c r="B525" s="67" t="n">
        <f aca="false" ca="false" dt2D="false" dtr="false" t="normal">+B524+1</f>
        <v>36</v>
      </c>
      <c r="C525" s="68" t="s">
        <v>69</v>
      </c>
      <c r="D525" s="67" t="s">
        <v>640</v>
      </c>
      <c r="E525" s="98" t="n">
        <v>34964699.09</v>
      </c>
      <c r="F525" s="98" t="n"/>
      <c r="G525" s="98" t="n">
        <v>3733872.2</v>
      </c>
      <c r="H525" s="98" t="n">
        <v>2757848.02</v>
      </c>
      <c r="I525" s="98" t="n"/>
      <c r="J525" s="98" t="n"/>
      <c r="K525" s="99" t="n"/>
      <c r="L525" s="99" t="n">
        <v>0</v>
      </c>
      <c r="M525" s="98" t="n"/>
      <c r="N525" s="98" t="n"/>
      <c r="O525" s="98" t="n"/>
      <c r="P525" s="98" t="n">
        <v>23960924.31</v>
      </c>
      <c r="Q525" s="98" t="n"/>
      <c r="R525" s="98" t="n">
        <v>3496469.91</v>
      </c>
      <c r="S525" s="98" t="n">
        <v>349646.99</v>
      </c>
      <c r="T525" s="98" t="n">
        <v>665937.66</v>
      </c>
    </row>
    <row customHeight="true" ht="12.75" outlineLevel="0" r="526">
      <c r="A526" s="67" t="n">
        <f aca="false" ca="false" dt2D="false" dtr="false" t="normal">+A525+1</f>
        <v>512</v>
      </c>
      <c r="B526" s="67" t="n">
        <f aca="false" ca="false" dt2D="false" dtr="false" t="normal">+B525+1</f>
        <v>37</v>
      </c>
      <c r="C526" s="68" t="s">
        <v>69</v>
      </c>
      <c r="D526" s="67" t="s">
        <v>641</v>
      </c>
      <c r="E526" s="98" t="n">
        <v>25861153.41</v>
      </c>
      <c r="F526" s="98" t="n"/>
      <c r="G526" s="98" t="n"/>
      <c r="H526" s="98" t="n">
        <v>1721264.23</v>
      </c>
      <c r="I526" s="98" t="n"/>
      <c r="J526" s="98" t="n"/>
      <c r="K526" s="99" t="n"/>
      <c r="L526" s="99" t="n">
        <v>0</v>
      </c>
      <c r="M526" s="98" t="n"/>
      <c r="N526" s="98" t="n"/>
      <c r="O526" s="98" t="n"/>
      <c r="P526" s="98" t="n">
        <v>20802610.78</v>
      </c>
      <c r="Q526" s="98" t="n"/>
      <c r="R526" s="98" t="n">
        <v>2586115.34</v>
      </c>
      <c r="S526" s="98" t="n">
        <v>258611.53</v>
      </c>
      <c r="T526" s="98" t="n">
        <v>492551.53</v>
      </c>
    </row>
    <row customHeight="true" ht="12.75" outlineLevel="0" r="527">
      <c r="A527" s="67" t="n">
        <f aca="false" ca="false" dt2D="false" dtr="false" t="normal">+A526+1</f>
        <v>513</v>
      </c>
      <c r="B527" s="67" t="n">
        <f aca="false" ca="false" dt2D="false" dtr="false" t="normal">+B526+1</f>
        <v>38</v>
      </c>
      <c r="C527" s="68" t="s">
        <v>69</v>
      </c>
      <c r="D527" s="67" t="s">
        <v>642</v>
      </c>
      <c r="E527" s="98" t="n">
        <v>41327854.57</v>
      </c>
      <c r="F527" s="98" t="n"/>
      <c r="G527" s="98" t="n"/>
      <c r="H527" s="98" t="n"/>
      <c r="I527" s="98" t="n"/>
      <c r="J527" s="98" t="n"/>
      <c r="K527" s="99" t="n"/>
      <c r="L527" s="99" t="n">
        <v>0</v>
      </c>
      <c r="M527" s="98" t="n"/>
      <c r="N527" s="98" t="n">
        <v>17897331.53</v>
      </c>
      <c r="O527" s="98" t="n"/>
      <c r="P527" s="98" t="n">
        <v>18296187.95</v>
      </c>
      <c r="Q527" s="98" t="n"/>
      <c r="R527" s="98" t="n">
        <v>3929577.57</v>
      </c>
      <c r="S527" s="98" t="n">
        <v>413278.55</v>
      </c>
      <c r="T527" s="98" t="n">
        <v>791478.97</v>
      </c>
    </row>
    <row customHeight="true" ht="12.75" outlineLevel="0" r="528">
      <c r="A528" s="67" t="n">
        <f aca="false" ca="false" dt2D="false" dtr="false" t="normal">+A527+1</f>
        <v>514</v>
      </c>
      <c r="B528" s="67" t="n">
        <f aca="false" ca="false" dt2D="false" dtr="false" t="normal">+B527+1</f>
        <v>39</v>
      </c>
      <c r="C528" s="68" t="s">
        <v>69</v>
      </c>
      <c r="D528" s="67" t="s">
        <v>643</v>
      </c>
      <c r="E528" s="98" t="n">
        <v>21003301.55</v>
      </c>
      <c r="F528" s="98" t="n"/>
      <c r="G528" s="98" t="n"/>
      <c r="H528" s="98" t="n"/>
      <c r="I528" s="98" t="n"/>
      <c r="J528" s="98" t="n"/>
      <c r="K528" s="99" t="n"/>
      <c r="L528" s="99" t="n">
        <v>0</v>
      </c>
      <c r="M528" s="98" t="n"/>
      <c r="N528" s="98" t="n">
        <v>18498447.8</v>
      </c>
      <c r="O528" s="98" t="n"/>
      <c r="P528" s="98" t="n"/>
      <c r="Q528" s="98" t="n"/>
      <c r="R528" s="98" t="n">
        <v>1890297.14</v>
      </c>
      <c r="S528" s="98" t="n">
        <v>210033.02</v>
      </c>
      <c r="T528" s="98" t="n">
        <v>404523.59</v>
      </c>
    </row>
    <row customHeight="true" ht="12.75" outlineLevel="0" r="529">
      <c r="A529" s="67" t="n">
        <f aca="false" ca="false" dt2D="false" dtr="false" t="normal">+A528+1</f>
        <v>515</v>
      </c>
      <c r="B529" s="67" t="n">
        <f aca="false" ca="false" dt2D="false" dtr="false" t="normal">+B528+1</f>
        <v>40</v>
      </c>
      <c r="C529" s="68" t="s">
        <v>69</v>
      </c>
      <c r="D529" s="67" t="s">
        <v>644</v>
      </c>
      <c r="E529" s="98" t="n">
        <v>41054699.17</v>
      </c>
      <c r="F529" s="98" t="n"/>
      <c r="G529" s="98" t="n"/>
      <c r="H529" s="98" t="n"/>
      <c r="I529" s="98" t="n"/>
      <c r="J529" s="98" t="n"/>
      <c r="K529" s="99" t="n"/>
      <c r="L529" s="99" t="n">
        <v>0</v>
      </c>
      <c r="M529" s="98" t="n"/>
      <c r="N529" s="98" t="n">
        <v>17779039.58</v>
      </c>
      <c r="O529" s="98" t="n"/>
      <c r="P529" s="98" t="n">
        <v>18175259.76</v>
      </c>
      <c r="Q529" s="98" t="n"/>
      <c r="R529" s="98" t="n">
        <v>3903605.13</v>
      </c>
      <c r="S529" s="98" t="n">
        <v>410546.99</v>
      </c>
      <c r="T529" s="98" t="n">
        <v>786247.71</v>
      </c>
    </row>
    <row customHeight="true" ht="12.75" outlineLevel="0" r="530">
      <c r="A530" s="67" t="n">
        <f aca="false" ca="false" dt2D="false" dtr="false" t="normal">+A529+1</f>
        <v>516</v>
      </c>
      <c r="B530" s="67" t="n">
        <f aca="false" ca="false" dt2D="false" dtr="false" t="normal">+B529+1</f>
        <v>41</v>
      </c>
      <c r="C530" s="68" t="s">
        <v>69</v>
      </c>
      <c r="D530" s="67" t="s">
        <v>645</v>
      </c>
      <c r="E530" s="98" t="n">
        <v>8068268.62</v>
      </c>
      <c r="F530" s="98" t="n"/>
      <c r="G530" s="98" t="n">
        <v>7027090.83</v>
      </c>
      <c r="H530" s="98" t="n"/>
      <c r="I530" s="98" t="n"/>
      <c r="J530" s="98" t="n"/>
      <c r="K530" s="99" t="n"/>
      <c r="L530" s="99" t="n">
        <v>0</v>
      </c>
      <c r="M530" s="98" t="n"/>
      <c r="N530" s="98" t="n"/>
      <c r="O530" s="98" t="n"/>
      <c r="P530" s="98" t="n"/>
      <c r="Q530" s="98" t="n"/>
      <c r="R530" s="98" t="n">
        <v>806826.86</v>
      </c>
      <c r="S530" s="98" t="n">
        <v>80682.69</v>
      </c>
      <c r="T530" s="98" t="n">
        <v>153668.24</v>
      </c>
    </row>
    <row customHeight="true" ht="12.75" outlineLevel="0" r="531">
      <c r="A531" s="67" t="n">
        <f aca="false" ca="false" dt2D="false" dtr="false" t="normal">+A530+1</f>
        <v>517</v>
      </c>
      <c r="B531" s="67" t="n">
        <f aca="false" ca="false" dt2D="false" dtr="false" t="normal">+B530+1</f>
        <v>42</v>
      </c>
      <c r="C531" s="68" t="s">
        <v>69</v>
      </c>
      <c r="D531" s="67" t="s">
        <v>646</v>
      </c>
      <c r="E531" s="98" t="n">
        <v>40373797.83</v>
      </c>
      <c r="F531" s="98" t="n"/>
      <c r="G531" s="98" t="n"/>
      <c r="H531" s="98" t="n"/>
      <c r="I531" s="98" t="n"/>
      <c r="J531" s="98" t="n"/>
      <c r="K531" s="99" t="n"/>
      <c r="L531" s="99" t="n">
        <v>0</v>
      </c>
      <c r="M531" s="98" t="n"/>
      <c r="N531" s="98" t="n"/>
      <c r="O531" s="98" t="n">
        <v>7462266.12</v>
      </c>
      <c r="P531" s="98" t="n">
        <v>18323828.68</v>
      </c>
      <c r="Q531" s="98" t="n">
        <v>9377625.92</v>
      </c>
      <c r="R531" s="98" t="n">
        <v>4037379.78</v>
      </c>
      <c r="S531" s="98" t="n">
        <v>403737.98</v>
      </c>
      <c r="T531" s="98" t="n">
        <v>768959.35</v>
      </c>
    </row>
    <row customHeight="true" ht="12.75" outlineLevel="0" r="532">
      <c r="A532" s="67" t="n">
        <f aca="false" ca="false" dt2D="false" dtr="false" t="normal">+A531+1</f>
        <v>518</v>
      </c>
      <c r="B532" s="67" t="n">
        <f aca="false" ca="false" dt2D="false" dtr="false" t="normal">+B531+1</f>
        <v>43</v>
      </c>
      <c r="C532" s="68" t="s">
        <v>69</v>
      </c>
      <c r="D532" s="67" t="s">
        <v>647</v>
      </c>
      <c r="E532" s="98" t="n">
        <v>104104390.79</v>
      </c>
      <c r="F532" s="98" t="n">
        <v>28064318.04</v>
      </c>
      <c r="G532" s="98" t="n">
        <v>13519494.21</v>
      </c>
      <c r="H532" s="98" t="n">
        <v>8256342.68</v>
      </c>
      <c r="I532" s="98" t="n"/>
      <c r="J532" s="98" t="n"/>
      <c r="K532" s="99" t="n"/>
      <c r="L532" s="99" t="n">
        <v>0</v>
      </c>
      <c r="M532" s="98" t="n"/>
      <c r="N532" s="98" t="n"/>
      <c r="O532" s="98" t="n"/>
      <c r="P532" s="98" t="n">
        <v>41446778.85</v>
      </c>
      <c r="Q532" s="98" t="n"/>
      <c r="R532" s="98" t="n">
        <v>9780152.75</v>
      </c>
      <c r="S532" s="98" t="n">
        <v>1041043.91</v>
      </c>
      <c r="T532" s="98" t="n">
        <v>1996260.35</v>
      </c>
    </row>
    <row outlineLevel="0" r="533">
      <c r="A533" s="67" t="n">
        <f aca="false" ca="false" dt2D="false" dtr="false" t="normal">+A532+1</f>
        <v>519</v>
      </c>
      <c r="B533" s="67" t="n">
        <f aca="false" ca="false" dt2D="false" dtr="false" t="normal">+B532+1</f>
        <v>44</v>
      </c>
      <c r="C533" s="68" t="s">
        <v>69</v>
      </c>
      <c r="D533" s="67" t="s">
        <v>648</v>
      </c>
      <c r="E533" s="98" t="n">
        <v>41193138.36</v>
      </c>
      <c r="F533" s="98" t="n">
        <v>10177162.93</v>
      </c>
      <c r="G533" s="98" t="n">
        <v>4902670.19</v>
      </c>
      <c r="H533" s="98" t="n">
        <v>2994056.17</v>
      </c>
      <c r="I533" s="98" t="n">
        <v>2895951.95</v>
      </c>
      <c r="J533" s="98" t="n"/>
      <c r="K533" s="99" t="n"/>
      <c r="L533" s="99" t="n">
        <v>0</v>
      </c>
      <c r="M533" s="98" t="n"/>
      <c r="N533" s="98" t="n"/>
      <c r="O533" s="98" t="n"/>
      <c r="P533" s="98" t="n">
        <v>15030139.72</v>
      </c>
      <c r="Q533" s="98" t="n"/>
      <c r="R533" s="98" t="n">
        <v>3993979.35</v>
      </c>
      <c r="S533" s="98" t="n">
        <v>411931.38</v>
      </c>
      <c r="T533" s="98" t="n">
        <v>787246.67</v>
      </c>
    </row>
    <row customHeight="true" ht="12.75" outlineLevel="0" r="534">
      <c r="A534" s="67" t="n">
        <f aca="false" ca="false" dt2D="false" dtr="false" t="normal">+A533+1</f>
        <v>520</v>
      </c>
      <c r="B534" s="67" t="n">
        <f aca="false" ca="false" dt2D="false" dtr="false" t="normal">+B533+1</f>
        <v>45</v>
      </c>
      <c r="C534" s="68" t="s">
        <v>69</v>
      </c>
      <c r="D534" s="67" t="s">
        <v>649</v>
      </c>
      <c r="E534" s="98" t="n">
        <v>30731920.27</v>
      </c>
      <c r="F534" s="98" t="n">
        <v>14283321.15</v>
      </c>
      <c r="G534" s="98" t="n"/>
      <c r="H534" s="98" t="n"/>
      <c r="I534" s="98" t="n">
        <v>4064375.5</v>
      </c>
      <c r="J534" s="98" t="n"/>
      <c r="K534" s="99" t="n"/>
      <c r="L534" s="99" t="n">
        <v>0</v>
      </c>
      <c r="M534" s="98" t="n"/>
      <c r="N534" s="98" t="n"/>
      <c r="O534" s="98" t="n">
        <v>8590530.84</v>
      </c>
      <c r="P534" s="98" t="n"/>
      <c r="Q534" s="98" t="n"/>
      <c r="R534" s="98" t="n">
        <v>2897289.1</v>
      </c>
      <c r="S534" s="98" t="n">
        <v>307319.2</v>
      </c>
      <c r="T534" s="98" t="n">
        <v>589084.48</v>
      </c>
    </row>
    <row outlineLevel="0" r="535">
      <c r="A535" s="67" t="n">
        <f aca="false" ca="false" dt2D="false" dtr="false" t="normal">+A534+1</f>
        <v>521</v>
      </c>
      <c r="B535" s="67" t="n">
        <f aca="false" ca="false" dt2D="false" dtr="false" t="normal">+B534+1</f>
        <v>46</v>
      </c>
      <c r="C535" s="68" t="s">
        <v>69</v>
      </c>
      <c r="D535" s="67" t="s">
        <v>650</v>
      </c>
      <c r="E535" s="98" t="n">
        <v>28126164.71</v>
      </c>
      <c r="F535" s="98" t="n"/>
      <c r="G535" s="98" t="n"/>
      <c r="H535" s="98" t="n"/>
      <c r="I535" s="98" t="n"/>
      <c r="J535" s="98" t="n"/>
      <c r="K535" s="99" t="n"/>
      <c r="L535" s="99" t="n">
        <v>0</v>
      </c>
      <c r="M535" s="98" t="n"/>
      <c r="N535" s="98" t="n"/>
      <c r="O535" s="98" t="n"/>
      <c r="P535" s="98" t="n">
        <v>24496595.66</v>
      </c>
      <c r="Q535" s="98" t="n"/>
      <c r="R535" s="98" t="n">
        <v>2812616.47</v>
      </c>
      <c r="S535" s="98" t="n">
        <v>281261.65</v>
      </c>
      <c r="T535" s="98" t="n">
        <v>535690.93</v>
      </c>
    </row>
    <row customHeight="true" ht="12.75" outlineLevel="0" r="536">
      <c r="A536" s="67" t="n">
        <f aca="false" ca="false" dt2D="false" dtr="false" t="normal">+A535+1</f>
        <v>522</v>
      </c>
      <c r="B536" s="67" t="n">
        <f aca="false" ca="false" dt2D="false" dtr="false" t="normal">+B535+1</f>
        <v>47</v>
      </c>
      <c r="C536" s="68" t="s">
        <v>69</v>
      </c>
      <c r="D536" s="67" t="s">
        <v>651</v>
      </c>
      <c r="E536" s="98" t="n">
        <v>71905803.97</v>
      </c>
      <c r="F536" s="98" t="n"/>
      <c r="G536" s="98" t="n"/>
      <c r="H536" s="98" t="n"/>
      <c r="I536" s="98" t="n"/>
      <c r="J536" s="98" t="n"/>
      <c r="K536" s="99" t="n"/>
      <c r="L536" s="99" t="n">
        <v>0</v>
      </c>
      <c r="M536" s="98" t="n"/>
      <c r="N536" s="98" t="n"/>
      <c r="O536" s="98" t="n">
        <v>18123593.91</v>
      </c>
      <c r="P536" s="98" t="n">
        <v>44503053.68</v>
      </c>
      <c r="Q536" s="98" t="n"/>
      <c r="R536" s="98" t="n">
        <v>7190580.4</v>
      </c>
      <c r="S536" s="98" t="n">
        <v>719058.04</v>
      </c>
      <c r="T536" s="98" t="n">
        <v>1369517.94</v>
      </c>
    </row>
    <row customHeight="true" ht="12.75" outlineLevel="0" r="537">
      <c r="A537" s="67" t="n">
        <f aca="false" ca="false" dt2D="false" dtr="false" t="normal">+A536+1</f>
        <v>523</v>
      </c>
      <c r="B537" s="67" t="n">
        <f aca="false" ca="false" dt2D="false" dtr="false" t="normal">+B536+1</f>
        <v>48</v>
      </c>
      <c r="C537" s="68" t="s">
        <v>69</v>
      </c>
      <c r="D537" s="67" t="s">
        <v>652</v>
      </c>
      <c r="E537" s="98" t="n">
        <v>54970073.7</v>
      </c>
      <c r="F537" s="98" t="n"/>
      <c r="G537" s="98" t="n"/>
      <c r="H537" s="98" t="n"/>
      <c r="I537" s="98" t="n"/>
      <c r="J537" s="98" t="n"/>
      <c r="K537" s="99" t="n"/>
      <c r="L537" s="99" t="n">
        <v>0</v>
      </c>
      <c r="M537" s="98" t="n"/>
      <c r="N537" s="98" t="n">
        <v>18890983.96</v>
      </c>
      <c r="O537" s="98" t="n"/>
      <c r="P537" s="98" t="n">
        <v>19311984.72</v>
      </c>
      <c r="Q537" s="98" t="n">
        <v>9883336.71</v>
      </c>
      <c r="R537" s="98" t="n">
        <v>5282517.46</v>
      </c>
      <c r="S537" s="98" t="n">
        <v>549700.74</v>
      </c>
      <c r="T537" s="98" t="n">
        <v>1051550.11</v>
      </c>
    </row>
    <row customHeight="true" ht="12.75" outlineLevel="0" r="538">
      <c r="A538" s="67" t="n">
        <f aca="false" ca="false" dt2D="false" dtr="false" t="normal">+A537+1</f>
        <v>524</v>
      </c>
      <c r="B538" s="67" t="n">
        <f aca="false" ca="false" dt2D="false" dtr="false" t="normal">+B537+1</f>
        <v>49</v>
      </c>
      <c r="C538" s="68" t="s">
        <v>69</v>
      </c>
      <c r="D538" s="67" t="s">
        <v>653</v>
      </c>
      <c r="E538" s="98" t="n">
        <v>67785869.36</v>
      </c>
      <c r="F538" s="98" t="n">
        <v>14306381.94</v>
      </c>
      <c r="G538" s="98" t="n">
        <v>6891849.2</v>
      </c>
      <c r="H538" s="98" t="n">
        <v>4208845.97</v>
      </c>
      <c r="I538" s="98" t="n">
        <v>4070937.55</v>
      </c>
      <c r="J538" s="98" t="n"/>
      <c r="K538" s="99" t="n"/>
      <c r="L538" s="99" t="n">
        <v>0</v>
      </c>
      <c r="M538" s="98" t="n"/>
      <c r="N538" s="98" t="n"/>
      <c r="O538" s="98" t="n">
        <v>8604400.48</v>
      </c>
      <c r="P538" s="98" t="n">
        <v>21128375.45</v>
      </c>
      <c r="Q538" s="98" t="n"/>
      <c r="R538" s="98" t="n">
        <v>6602400.01</v>
      </c>
      <c r="S538" s="98" t="n">
        <v>677858.69</v>
      </c>
      <c r="T538" s="98" t="n">
        <v>1294820.07</v>
      </c>
    </row>
    <row customHeight="true" ht="12.75" outlineLevel="0" r="539">
      <c r="A539" s="67" t="n">
        <f aca="false" ca="false" dt2D="false" dtr="false" t="normal">+A538+1</f>
        <v>525</v>
      </c>
      <c r="B539" s="67" t="n">
        <f aca="false" ca="false" dt2D="false" dtr="false" t="normal">+B538+1</f>
        <v>50</v>
      </c>
      <c r="C539" s="68" t="s">
        <v>69</v>
      </c>
      <c r="D539" s="67" t="s">
        <v>654</v>
      </c>
      <c r="E539" s="98" t="n">
        <v>67705107.81</v>
      </c>
      <c r="F539" s="98" t="n">
        <v>14289337.01</v>
      </c>
      <c r="G539" s="98" t="n">
        <v>6883638.1</v>
      </c>
      <c r="H539" s="98" t="n">
        <v>4203831.46</v>
      </c>
      <c r="I539" s="98" t="n">
        <v>4066087.34</v>
      </c>
      <c r="J539" s="98" t="n"/>
      <c r="K539" s="99" t="n"/>
      <c r="L539" s="99" t="n">
        <v>0</v>
      </c>
      <c r="M539" s="98" t="n"/>
      <c r="N539" s="98" t="n"/>
      <c r="O539" s="98" t="n">
        <v>8594149.01</v>
      </c>
      <c r="P539" s="98" t="n">
        <v>21103202.65</v>
      </c>
      <c r="Q539" s="98" t="n"/>
      <c r="R539" s="98" t="n">
        <v>6594533.77</v>
      </c>
      <c r="S539" s="98" t="n">
        <v>677051.08</v>
      </c>
      <c r="T539" s="98" t="n">
        <v>1293277.39</v>
      </c>
    </row>
    <row customHeight="true" ht="12.75" outlineLevel="0" r="540">
      <c r="A540" s="67" t="n">
        <f aca="false" ca="false" dt2D="false" dtr="false" t="normal">+A539+1</f>
        <v>526</v>
      </c>
      <c r="B540" s="67" t="n">
        <f aca="false" ca="false" dt2D="false" dtr="false" t="normal">+B539+1</f>
        <v>51</v>
      </c>
      <c r="C540" s="68" t="s">
        <v>69</v>
      </c>
      <c r="D540" s="67" t="s">
        <v>655</v>
      </c>
      <c r="E540" s="98" t="n">
        <v>68973539.34</v>
      </c>
      <c r="F540" s="98" t="n">
        <v>14557042.75</v>
      </c>
      <c r="G540" s="98" t="n">
        <v>7012600.65</v>
      </c>
      <c r="H540" s="98" t="n">
        <v>4282588.77</v>
      </c>
      <c r="I540" s="98" t="n">
        <v>4142264.07</v>
      </c>
      <c r="J540" s="98" t="n"/>
      <c r="K540" s="99" t="n"/>
      <c r="L540" s="99" t="n">
        <v>0</v>
      </c>
      <c r="M540" s="98" t="n"/>
      <c r="N540" s="98" t="n"/>
      <c r="O540" s="98" t="n">
        <v>8755157.39</v>
      </c>
      <c r="P540" s="98" t="n">
        <v>21498563.78</v>
      </c>
      <c r="Q540" s="98" t="n"/>
      <c r="R540" s="98" t="n">
        <v>6718080.05</v>
      </c>
      <c r="S540" s="98" t="n">
        <v>689735.39</v>
      </c>
      <c r="T540" s="98" t="n">
        <v>1317506.49</v>
      </c>
    </row>
    <row customHeight="true" ht="12.75" outlineLevel="0" r="541">
      <c r="A541" s="67" t="n">
        <f aca="false" ca="false" dt2D="false" dtr="false" t="normal">+A540+1</f>
        <v>527</v>
      </c>
      <c r="B541" s="67" t="n">
        <f aca="false" ca="false" dt2D="false" dtr="false" t="normal">+B540+1</f>
        <v>52</v>
      </c>
      <c r="C541" s="68" t="s">
        <v>69</v>
      </c>
      <c r="D541" s="67" t="s">
        <v>656</v>
      </c>
      <c r="E541" s="98" t="n">
        <v>70020272.51</v>
      </c>
      <c r="F541" s="98" t="n">
        <v>14777958.47</v>
      </c>
      <c r="G541" s="98" t="n">
        <v>7119022.94</v>
      </c>
      <c r="H541" s="98" t="n">
        <v>4347580.76</v>
      </c>
      <c r="I541" s="98" t="n">
        <v>4205126.51</v>
      </c>
      <c r="J541" s="98" t="n"/>
      <c r="K541" s="99" t="n"/>
      <c r="L541" s="99" t="n">
        <v>0</v>
      </c>
      <c r="M541" s="98" t="n"/>
      <c r="N541" s="98" t="n"/>
      <c r="O541" s="98" t="n">
        <v>8888024.48</v>
      </c>
      <c r="P541" s="98" t="n">
        <v>21824823.1</v>
      </c>
      <c r="Q541" s="98" t="n"/>
      <c r="R541" s="98" t="n">
        <v>6820032.73</v>
      </c>
      <c r="S541" s="98" t="n">
        <v>700202.73</v>
      </c>
      <c r="T541" s="98" t="n">
        <v>1337500.79</v>
      </c>
    </row>
    <row customHeight="true" ht="12.75" outlineLevel="0" r="542">
      <c r="A542" s="67" t="n">
        <f aca="false" ca="false" dt2D="false" dtr="false" t="normal">+A541+1</f>
        <v>528</v>
      </c>
      <c r="B542" s="67" t="n">
        <f aca="false" ca="false" dt2D="false" dtr="false" t="normal">+B541+1</f>
        <v>53</v>
      </c>
      <c r="C542" s="68" t="s">
        <v>69</v>
      </c>
      <c r="D542" s="67" t="s">
        <v>657</v>
      </c>
      <c r="E542" s="98" t="n">
        <v>30301417.25</v>
      </c>
      <c r="F542" s="98" t="n"/>
      <c r="G542" s="98" t="n">
        <v>2473215.13</v>
      </c>
      <c r="H542" s="98" t="n">
        <v>1023386.09</v>
      </c>
      <c r="I542" s="98" t="n"/>
      <c r="J542" s="98" t="n"/>
      <c r="K542" s="99" t="n"/>
      <c r="L542" s="99" t="n">
        <v>0</v>
      </c>
      <c r="M542" s="98" t="n"/>
      <c r="N542" s="98" t="n">
        <v>10644517.53</v>
      </c>
      <c r="O542" s="98" t="n"/>
      <c r="P542" s="98" t="n">
        <v>12368294.23</v>
      </c>
      <c r="Q542" s="98" t="n"/>
      <c r="R542" s="98" t="n">
        <v>2909282.93</v>
      </c>
      <c r="S542" s="98" t="n">
        <v>303014.17</v>
      </c>
      <c r="T542" s="98" t="n">
        <v>579707.17</v>
      </c>
    </row>
    <row customHeight="true" ht="12.75" outlineLevel="0" r="543">
      <c r="A543" s="67" t="n">
        <f aca="false" ca="false" dt2D="false" dtr="false" t="normal">+A542+1</f>
        <v>529</v>
      </c>
      <c r="B543" s="67" t="n">
        <f aca="false" ca="false" dt2D="false" dtr="false" t="normal">+B542+1</f>
        <v>54</v>
      </c>
      <c r="C543" s="68" t="s">
        <v>69</v>
      </c>
      <c r="D543" s="67" t="s">
        <v>658</v>
      </c>
      <c r="E543" s="98" t="n">
        <v>39735635.35</v>
      </c>
      <c r="F543" s="98" t="n">
        <v>15990527.28</v>
      </c>
      <c r="G543" s="98" t="n"/>
      <c r="H543" s="98" t="n">
        <v>4725369.51</v>
      </c>
      <c r="I543" s="98" t="n">
        <v>3019721.91</v>
      </c>
      <c r="J543" s="98" t="n"/>
      <c r="K543" s="99" t="n"/>
      <c r="L543" s="99" t="n">
        <v>0</v>
      </c>
      <c r="M543" s="98" t="n"/>
      <c r="N543" s="98" t="n"/>
      <c r="O543" s="98" t="n">
        <v>11118392.88</v>
      </c>
      <c r="P543" s="98" t="n"/>
      <c r="Q543" s="98" t="n"/>
      <c r="R543" s="98" t="n">
        <v>3722080.78</v>
      </c>
      <c r="S543" s="98" t="n">
        <v>397356.35</v>
      </c>
      <c r="T543" s="98" t="n">
        <v>762186.64</v>
      </c>
    </row>
    <row customHeight="true" ht="12.75" outlineLevel="0" r="544">
      <c r="A544" s="67" t="n">
        <f aca="false" ca="false" dt2D="false" dtr="false" t="normal">+A543+1</f>
        <v>530</v>
      </c>
      <c r="B544" s="67" t="n">
        <f aca="false" ca="false" dt2D="false" dtr="false" t="normal">+B543+1</f>
        <v>55</v>
      </c>
      <c r="C544" s="68" t="s">
        <v>69</v>
      </c>
      <c r="D544" s="67" t="s">
        <v>659</v>
      </c>
      <c r="E544" s="98" t="n">
        <v>24039107.46</v>
      </c>
      <c r="F544" s="98" t="n">
        <v>16453375.3</v>
      </c>
      <c r="G544" s="98" t="n"/>
      <c r="H544" s="98" t="n"/>
      <c r="I544" s="98" t="n">
        <v>4681873</v>
      </c>
      <c r="J544" s="98" t="n"/>
      <c r="K544" s="99" t="n"/>
      <c r="L544" s="99" t="n">
        <v>0</v>
      </c>
      <c r="M544" s="98" t="n"/>
      <c r="N544" s="98" t="n"/>
      <c r="O544" s="98" t="n"/>
      <c r="P544" s="98" t="n"/>
      <c r="Q544" s="98" t="n"/>
      <c r="R544" s="98" t="n">
        <v>2201283.02</v>
      </c>
      <c r="S544" s="98" t="n">
        <v>240391.07</v>
      </c>
      <c r="T544" s="98" t="n">
        <v>462185.07</v>
      </c>
    </row>
    <row customHeight="true" ht="12.75" outlineLevel="0" r="545">
      <c r="A545" s="67" t="n">
        <f aca="false" ca="false" dt2D="false" dtr="false" t="normal">+A544+1</f>
        <v>531</v>
      </c>
      <c r="B545" s="67" t="n">
        <f aca="false" ca="false" dt2D="false" dtr="false" t="normal">+B544+1</f>
        <v>56</v>
      </c>
      <c r="C545" s="68" t="s">
        <v>69</v>
      </c>
      <c r="D545" s="67" t="s">
        <v>660</v>
      </c>
      <c r="E545" s="98" t="n">
        <v>26121686.68</v>
      </c>
      <c r="F545" s="98" t="n"/>
      <c r="G545" s="98" t="n"/>
      <c r="H545" s="98" t="n"/>
      <c r="I545" s="98" t="n"/>
      <c r="J545" s="98" t="n"/>
      <c r="K545" s="99" t="n"/>
      <c r="L545" s="99" t="n">
        <v>0</v>
      </c>
      <c r="M545" s="98" t="n"/>
      <c r="N545" s="98" t="n"/>
      <c r="O545" s="98" t="n"/>
      <c r="P545" s="98" t="n">
        <v>22750787.5</v>
      </c>
      <c r="Q545" s="98" t="n"/>
      <c r="R545" s="98" t="n">
        <v>2612168.67</v>
      </c>
      <c r="S545" s="98" t="n">
        <v>261216.87</v>
      </c>
      <c r="T545" s="98" t="n">
        <v>497513.64</v>
      </c>
    </row>
    <row customHeight="true" ht="12.75" outlineLevel="0" r="546">
      <c r="A546" s="67" t="n">
        <f aca="false" ca="false" dt2D="false" dtr="false" t="normal">+A545+1</f>
        <v>532</v>
      </c>
      <c r="B546" s="67" t="n">
        <f aca="false" ca="false" dt2D="false" dtr="false" t="normal">+B545+1</f>
        <v>57</v>
      </c>
      <c r="C546" s="68" t="s">
        <v>69</v>
      </c>
      <c r="D546" s="67" t="s">
        <v>661</v>
      </c>
      <c r="E546" s="98" t="n">
        <v>26564292.67</v>
      </c>
      <c r="F546" s="98" t="n"/>
      <c r="G546" s="98" t="n"/>
      <c r="H546" s="98" t="n"/>
      <c r="I546" s="98" t="n"/>
      <c r="J546" s="98" t="n"/>
      <c r="K546" s="99" t="n"/>
      <c r="L546" s="99" t="n">
        <v>0</v>
      </c>
      <c r="M546" s="98" t="n"/>
      <c r="N546" s="98" t="n"/>
      <c r="O546" s="98" t="n"/>
      <c r="P546" s="98" t="n">
        <v>23136276.95</v>
      </c>
      <c r="Q546" s="98" t="n"/>
      <c r="R546" s="98" t="n">
        <v>2656429.27</v>
      </c>
      <c r="S546" s="98" t="n">
        <v>265642.93</v>
      </c>
      <c r="T546" s="98" t="n">
        <v>505943.52</v>
      </c>
    </row>
    <row customHeight="true" ht="12.75" outlineLevel="0" r="547">
      <c r="A547" s="67" t="n">
        <f aca="false" ca="false" dt2D="false" dtr="false" t="normal">+A546+1</f>
        <v>533</v>
      </c>
      <c r="B547" s="67" t="n">
        <f aca="false" ca="false" dt2D="false" dtr="false" t="normal">+B546+1</f>
        <v>58</v>
      </c>
      <c r="C547" s="68" t="s">
        <v>69</v>
      </c>
      <c r="D547" s="67" t="s">
        <v>662</v>
      </c>
      <c r="E547" s="98" t="n">
        <v>25937503.66</v>
      </c>
      <c r="F547" s="98" t="n"/>
      <c r="G547" s="98" t="n"/>
      <c r="H547" s="98" t="n"/>
      <c r="I547" s="98" t="n"/>
      <c r="J547" s="98" t="n"/>
      <c r="K547" s="99" t="n"/>
      <c r="L547" s="99" t="n">
        <v>0</v>
      </c>
      <c r="M547" s="98" t="n"/>
      <c r="N547" s="98" t="n"/>
      <c r="O547" s="98" t="n"/>
      <c r="P547" s="98" t="n">
        <v>22590372.56</v>
      </c>
      <c r="Q547" s="98" t="n"/>
      <c r="R547" s="98" t="n">
        <v>2593750.37</v>
      </c>
      <c r="S547" s="98" t="n">
        <v>259375.04</v>
      </c>
      <c r="T547" s="98" t="n">
        <v>494005.69</v>
      </c>
    </row>
    <row customHeight="true" ht="12.75" outlineLevel="0" r="548">
      <c r="A548" s="67" t="n">
        <f aca="false" ca="false" dt2D="false" dtr="false" t="normal">+A547+1</f>
        <v>534</v>
      </c>
      <c r="B548" s="67" t="n">
        <f aca="false" ca="false" dt2D="false" dtr="false" t="normal">+B547+1</f>
        <v>59</v>
      </c>
      <c r="C548" s="68" t="s">
        <v>69</v>
      </c>
      <c r="D548" s="67" t="s">
        <v>663</v>
      </c>
      <c r="E548" s="98" t="n">
        <v>48031240.97</v>
      </c>
      <c r="F548" s="98" t="n">
        <v>23846866.43</v>
      </c>
      <c r="G548" s="98" t="n">
        <v>11487810.67</v>
      </c>
      <c r="H548" s="98" t="n"/>
      <c r="I548" s="98" t="n">
        <v>6785720.13</v>
      </c>
      <c r="J548" s="98" t="n"/>
      <c r="K548" s="99" t="n"/>
      <c r="L548" s="99" t="n">
        <v>0</v>
      </c>
      <c r="M548" s="98" t="n"/>
      <c r="N548" s="98" t="n"/>
      <c r="O548" s="98" t="n"/>
      <c r="P548" s="98" t="n"/>
      <c r="Q548" s="98" t="n"/>
      <c r="R548" s="98" t="n">
        <v>4509443.55</v>
      </c>
      <c r="S548" s="98" t="n">
        <v>480312.41</v>
      </c>
      <c r="T548" s="98" t="n">
        <v>921087.78</v>
      </c>
    </row>
    <row customHeight="true" ht="12.75" outlineLevel="0" r="549">
      <c r="A549" s="67" t="n">
        <f aca="false" ca="false" dt2D="false" dtr="false" t="normal">+A548+1</f>
        <v>535</v>
      </c>
      <c r="B549" s="67" t="n">
        <f aca="false" ca="false" dt2D="false" dtr="false" t="normal">+B548+1</f>
        <v>60</v>
      </c>
      <c r="C549" s="68" t="s">
        <v>69</v>
      </c>
      <c r="D549" s="67" t="s">
        <v>664</v>
      </c>
      <c r="E549" s="98" t="n">
        <v>36208808.14</v>
      </c>
      <c r="F549" s="98" t="n"/>
      <c r="G549" s="98" t="n"/>
      <c r="H549" s="98" t="n"/>
      <c r="I549" s="98" t="n"/>
      <c r="J549" s="98" t="n"/>
      <c r="K549" s="99" t="n"/>
      <c r="L549" s="99" t="n">
        <v>0</v>
      </c>
      <c r="M549" s="98" t="n"/>
      <c r="N549" s="98" t="n">
        <v>31890545.69</v>
      </c>
      <c r="O549" s="98" t="n"/>
      <c r="P549" s="98" t="n"/>
      <c r="Q549" s="98" t="n"/>
      <c r="R549" s="98" t="n">
        <v>3258792.73</v>
      </c>
      <c r="S549" s="98" t="n">
        <v>362088.08</v>
      </c>
      <c r="T549" s="98" t="n">
        <v>697381.64</v>
      </c>
    </row>
    <row customHeight="true" ht="12.75" outlineLevel="0" r="550">
      <c r="A550" s="67" t="n">
        <f aca="false" ca="false" dt2D="false" dtr="false" t="normal">+A549+1</f>
        <v>536</v>
      </c>
      <c r="B550" s="67" t="n">
        <f aca="false" ca="false" dt2D="false" dtr="false" t="normal">+B549+1</f>
        <v>61</v>
      </c>
      <c r="C550" s="68" t="s">
        <v>69</v>
      </c>
      <c r="D550" s="67" t="s">
        <v>665</v>
      </c>
      <c r="E550" s="98" t="n">
        <v>30782887.91</v>
      </c>
      <c r="F550" s="98" t="n">
        <v>15283290.65</v>
      </c>
      <c r="G550" s="98" t="n">
        <v>7362457.88</v>
      </c>
      <c r="H550" s="98" t="n"/>
      <c r="I550" s="98" t="n">
        <v>4348920.79</v>
      </c>
      <c r="J550" s="98" t="n"/>
      <c r="K550" s="99" t="n"/>
      <c r="L550" s="99" t="n">
        <v>0</v>
      </c>
      <c r="M550" s="98" t="n"/>
      <c r="N550" s="98" t="n"/>
      <c r="O550" s="98" t="n"/>
      <c r="P550" s="98" t="n"/>
      <c r="Q550" s="98" t="n"/>
      <c r="R550" s="98" t="n">
        <v>2890070.97</v>
      </c>
      <c r="S550" s="98" t="n">
        <v>307828.88</v>
      </c>
      <c r="T550" s="98" t="n">
        <v>590318.74</v>
      </c>
    </row>
    <row customHeight="true" ht="12.75" outlineLevel="0" r="551">
      <c r="A551" s="67" t="n">
        <f aca="false" ca="false" dt2D="false" dtr="false" t="normal">+A550+1</f>
        <v>537</v>
      </c>
      <c r="B551" s="67" t="n">
        <f aca="false" ca="false" dt2D="false" dtr="false" t="normal">+B550+1</f>
        <v>62</v>
      </c>
      <c r="C551" s="68" t="s">
        <v>69</v>
      </c>
      <c r="D551" s="67" t="s">
        <v>666</v>
      </c>
      <c r="E551" s="98" t="n">
        <v>27629830.51</v>
      </c>
      <c r="F551" s="98" t="n"/>
      <c r="G551" s="98" t="n"/>
      <c r="H551" s="98" t="n"/>
      <c r="I551" s="98" t="n"/>
      <c r="J551" s="98" t="n"/>
      <c r="K551" s="99" t="n"/>
      <c r="L551" s="99" t="n">
        <v>0</v>
      </c>
      <c r="M551" s="98" t="n"/>
      <c r="N551" s="98" t="n">
        <v>3510190.81</v>
      </c>
      <c r="O551" s="98" t="n"/>
      <c r="P551" s="98" t="n">
        <v>20593122.71</v>
      </c>
      <c r="Q551" s="98" t="n"/>
      <c r="R551" s="98" t="n">
        <v>2723128.03</v>
      </c>
      <c r="S551" s="98" t="n">
        <v>276298.31</v>
      </c>
      <c r="T551" s="98" t="n">
        <v>527090.65</v>
      </c>
    </row>
    <row customHeight="true" ht="12.75" outlineLevel="0" r="552">
      <c r="A552" s="67" t="n">
        <f aca="false" ca="false" dt2D="false" dtr="false" t="normal">+A551+1</f>
        <v>538</v>
      </c>
      <c r="B552" s="67" t="n">
        <f aca="false" ca="false" dt2D="false" dtr="false" t="normal">+B551+1</f>
        <v>63</v>
      </c>
      <c r="C552" s="68" t="s">
        <v>69</v>
      </c>
      <c r="D552" s="67" t="s">
        <v>667</v>
      </c>
      <c r="E552" s="98" t="n">
        <v>27281145.34</v>
      </c>
      <c r="F552" s="98" t="n">
        <v>18676569.54</v>
      </c>
      <c r="G552" s="98" t="n"/>
      <c r="H552" s="98" t="n">
        <v>5494527.18</v>
      </c>
      <c r="I552" s="98" t="n"/>
      <c r="J552" s="98" t="n"/>
      <c r="K552" s="99" t="n"/>
      <c r="L552" s="99" t="n">
        <v>0</v>
      </c>
      <c r="M552" s="98" t="n"/>
      <c r="N552" s="98" t="n"/>
      <c r="O552" s="98" t="n"/>
      <c r="P552" s="98" t="n"/>
      <c r="Q552" s="98" t="n"/>
      <c r="R552" s="98" t="n">
        <v>2308664.24</v>
      </c>
      <c r="S552" s="98" t="n">
        <v>272811.45</v>
      </c>
      <c r="T552" s="98" t="n">
        <v>528572.93</v>
      </c>
    </row>
    <row customHeight="true" ht="12.75" outlineLevel="0" r="553">
      <c r="A553" s="67" t="n">
        <f aca="false" ca="false" dt2D="false" dtr="false" t="normal">+A552+1</f>
        <v>539</v>
      </c>
      <c r="B553" s="67" t="n">
        <f aca="false" ca="false" dt2D="false" dtr="false" t="normal">+B552+1</f>
        <v>64</v>
      </c>
      <c r="C553" s="68" t="s">
        <v>69</v>
      </c>
      <c r="D553" s="67" t="s">
        <v>668</v>
      </c>
      <c r="E553" s="98" t="n">
        <v>28203828.22</v>
      </c>
      <c r="F553" s="98" t="n">
        <v>19308234.77</v>
      </c>
      <c r="G553" s="98" t="n"/>
      <c r="H553" s="98" t="n">
        <v>5680359.04</v>
      </c>
      <c r="I553" s="98" t="n"/>
      <c r="J553" s="98" t="n"/>
      <c r="K553" s="99" t="n"/>
      <c r="L553" s="99" t="n">
        <v>0</v>
      </c>
      <c r="M553" s="98" t="n"/>
      <c r="N553" s="98" t="n"/>
      <c r="O553" s="98" t="n"/>
      <c r="P553" s="98" t="n"/>
      <c r="Q553" s="98" t="n"/>
      <c r="R553" s="98" t="n">
        <v>2386746.19</v>
      </c>
      <c r="S553" s="98" t="n">
        <v>282038.28</v>
      </c>
      <c r="T553" s="98" t="n">
        <v>546449.94</v>
      </c>
    </row>
    <row customHeight="true" ht="12.75" outlineLevel="0" r="554">
      <c r="A554" s="67" t="n">
        <f aca="false" ca="false" dt2D="false" dtr="false" t="normal">+A553+1</f>
        <v>540</v>
      </c>
      <c r="B554" s="67" t="n">
        <f aca="false" ca="false" dt2D="false" dtr="false" t="normal">+B553+1</f>
        <v>65</v>
      </c>
      <c r="C554" s="68" t="s">
        <v>69</v>
      </c>
      <c r="D554" s="67" t="s">
        <v>669</v>
      </c>
      <c r="E554" s="98" t="n">
        <v>102509654.13</v>
      </c>
      <c r="F554" s="98" t="n">
        <v>14146627.45</v>
      </c>
      <c r="G554" s="98" t="n">
        <v>6814890.27</v>
      </c>
      <c r="H554" s="98" t="n">
        <v>4161847.23</v>
      </c>
      <c r="I554" s="98" t="n">
        <v>4025478.78</v>
      </c>
      <c r="J554" s="98" t="n"/>
      <c r="K554" s="99" t="n"/>
      <c r="L554" s="99" t="n">
        <v>0</v>
      </c>
      <c r="M554" s="98" t="n"/>
      <c r="N554" s="98" t="n">
        <v>20436987.4</v>
      </c>
      <c r="O554" s="98" t="n">
        <v>8508318.08</v>
      </c>
      <c r="P554" s="98" t="n">
        <v>20892442.1</v>
      </c>
      <c r="Q554" s="98" t="n">
        <v>10692170.84</v>
      </c>
      <c r="R554" s="98" t="n">
        <v>9844702.54</v>
      </c>
      <c r="S554" s="98" t="n">
        <v>1025096.54</v>
      </c>
      <c r="T554" s="98" t="n">
        <v>1961092.9</v>
      </c>
    </row>
    <row customHeight="true" ht="12.75" outlineLevel="0" r="555">
      <c r="A555" s="67" t="n">
        <f aca="false" ca="false" dt2D="false" dtr="false" t="normal">+A554+1</f>
        <v>541</v>
      </c>
      <c r="B555" s="67" t="n">
        <f aca="false" ca="false" dt2D="false" dtr="false" t="normal">+B554+1</f>
        <v>66</v>
      </c>
      <c r="C555" s="68" t="s">
        <v>69</v>
      </c>
      <c r="D555" s="67" t="s">
        <v>670</v>
      </c>
      <c r="E555" s="98" t="n">
        <v>47247975.88</v>
      </c>
      <c r="F555" s="98" t="n"/>
      <c r="G555" s="98" t="n"/>
      <c r="H555" s="98" t="n">
        <v>8542095.09</v>
      </c>
      <c r="I555" s="98" t="n"/>
      <c r="J555" s="98" t="n"/>
      <c r="K555" s="99" t="n"/>
      <c r="L555" s="99" t="n">
        <v>0</v>
      </c>
      <c r="M555" s="98" t="n"/>
      <c r="N555" s="98" t="n">
        <v>12650455.3</v>
      </c>
      <c r="O555" s="98" t="n">
        <v>20098823.81</v>
      </c>
      <c r="P555" s="98" t="n"/>
      <c r="Q555" s="98" t="n"/>
      <c r="R555" s="98" t="n">
        <v>4581163.2</v>
      </c>
      <c r="S555" s="98" t="n">
        <v>472479.76</v>
      </c>
      <c r="T555" s="98" t="n">
        <v>902958.72</v>
      </c>
    </row>
    <row customHeight="true" ht="12.75" outlineLevel="0" r="556">
      <c r="A556" s="67" t="n">
        <f aca="false" ca="false" dt2D="false" dtr="false" t="normal">+A555+1</f>
        <v>542</v>
      </c>
      <c r="B556" s="67" t="n">
        <f aca="false" ca="false" dt2D="false" dtr="false" t="normal">+B555+1</f>
        <v>67</v>
      </c>
      <c r="C556" s="68" t="s">
        <v>122</v>
      </c>
      <c r="D556" s="67" t="s">
        <v>671</v>
      </c>
      <c r="E556" s="98" t="n">
        <v>40179193.06</v>
      </c>
      <c r="F556" s="98" t="n">
        <v>7255773.94</v>
      </c>
      <c r="G556" s="98" t="n">
        <v>2934211.54</v>
      </c>
      <c r="H556" s="98" t="n"/>
      <c r="I556" s="98" t="n"/>
      <c r="J556" s="98" t="n"/>
      <c r="K556" s="99" t="n"/>
      <c r="L556" s="99" t="n">
        <v>0</v>
      </c>
      <c r="M556" s="98" t="n"/>
      <c r="N556" s="98" t="n"/>
      <c r="O556" s="98" t="n"/>
      <c r="P556" s="98" t="n">
        <v>17535228.47</v>
      </c>
      <c r="Q556" s="98" t="n">
        <v>7428482.53</v>
      </c>
      <c r="R556" s="98" t="n">
        <v>3854964.51</v>
      </c>
      <c r="S556" s="98" t="n">
        <v>401791.93</v>
      </c>
      <c r="T556" s="98" t="n">
        <v>768740.14</v>
      </c>
    </row>
    <row customHeight="true" ht="12.75" outlineLevel="0" r="557">
      <c r="A557" s="67" t="n">
        <f aca="false" ca="false" dt2D="false" dtr="false" t="normal">+A556+1</f>
        <v>543</v>
      </c>
      <c r="B557" s="67" t="n">
        <f aca="false" ca="false" dt2D="false" dtr="false" t="normal">+B556+1</f>
        <v>68</v>
      </c>
      <c r="C557" s="68" t="s">
        <v>122</v>
      </c>
      <c r="D557" s="67" t="s">
        <v>672</v>
      </c>
      <c r="E557" s="98" t="n">
        <v>22520689.31</v>
      </c>
      <c r="F557" s="98" t="n">
        <v>2709322.13</v>
      </c>
      <c r="G557" s="98" t="n">
        <v>968679.28</v>
      </c>
      <c r="H557" s="98" t="n">
        <v>373573.11</v>
      </c>
      <c r="I557" s="98" t="n">
        <v>1446366.15</v>
      </c>
      <c r="J557" s="98" t="n"/>
      <c r="K557" s="99" t="n"/>
      <c r="L557" s="99" t="n">
        <v>0</v>
      </c>
      <c r="M557" s="98" t="n"/>
      <c r="N557" s="98" t="n">
        <v>3302750.36</v>
      </c>
      <c r="O557" s="98" t="n"/>
      <c r="P557" s="98" t="n">
        <v>5636291.14</v>
      </c>
      <c r="Q557" s="98" t="n">
        <v>5223290.41</v>
      </c>
      <c r="R557" s="98" t="n">
        <v>2205279.5</v>
      </c>
      <c r="S557" s="98" t="n">
        <v>225206.89</v>
      </c>
      <c r="T557" s="98" t="n">
        <v>429930.34</v>
      </c>
    </row>
    <row customHeight="true" ht="12.75" outlineLevel="0" r="558">
      <c r="A558" s="67" t="n">
        <f aca="false" ca="false" dt2D="false" dtr="false" t="normal">+A557+1</f>
        <v>544</v>
      </c>
      <c r="B558" s="67" t="n">
        <f aca="false" ca="false" dt2D="false" dtr="false" t="normal">+B557+1</f>
        <v>69</v>
      </c>
      <c r="C558" s="68" t="s">
        <v>122</v>
      </c>
      <c r="D558" s="67" t="s">
        <v>673</v>
      </c>
      <c r="E558" s="98" t="n">
        <v>40255071.86</v>
      </c>
      <c r="F558" s="98" t="n">
        <v>3660466.2</v>
      </c>
      <c r="G558" s="98" t="n">
        <v>2227344.99</v>
      </c>
      <c r="H558" s="98" t="n">
        <v>1049534.83</v>
      </c>
      <c r="I558" s="98" t="n">
        <v>894431.06</v>
      </c>
      <c r="J558" s="98" t="n"/>
      <c r="K558" s="99" t="n"/>
      <c r="L558" s="99" t="n">
        <v>0</v>
      </c>
      <c r="M558" s="98" t="n"/>
      <c r="N558" s="98" t="n">
        <v>10589130.85</v>
      </c>
      <c r="O558" s="98" t="n"/>
      <c r="P558" s="98" t="n">
        <v>8658356.32</v>
      </c>
      <c r="Q558" s="98" t="n">
        <v>8147957.34</v>
      </c>
      <c r="R558" s="98" t="n">
        <v>3854951.56</v>
      </c>
      <c r="S558" s="98" t="n">
        <v>402550.72</v>
      </c>
      <c r="T558" s="98" t="n">
        <v>770347.99</v>
      </c>
    </row>
    <row customHeight="true" ht="12.75" outlineLevel="0" r="559">
      <c r="A559" s="67" t="n">
        <f aca="false" ca="false" dt2D="false" dtr="false" t="normal">+A558+1</f>
        <v>545</v>
      </c>
      <c r="B559" s="67" t="n">
        <f aca="false" ca="false" dt2D="false" dtr="false" t="normal">+B558+1</f>
        <v>70</v>
      </c>
      <c r="C559" s="68" t="s">
        <v>122</v>
      </c>
      <c r="D559" s="67" t="s">
        <v>674</v>
      </c>
      <c r="E559" s="98" t="n">
        <v>904789.64</v>
      </c>
      <c r="F559" s="98" t="n">
        <v>805738.7</v>
      </c>
      <c r="G559" s="98" t="n"/>
      <c r="H559" s="98" t="n"/>
      <c r="I559" s="98" t="n"/>
      <c r="J559" s="98" t="n"/>
      <c r="K559" s="99" t="n"/>
      <c r="L559" s="99" t="n">
        <v>0</v>
      </c>
      <c r="M559" s="98" t="n"/>
      <c r="N559" s="98" t="n"/>
      <c r="O559" s="98" t="n"/>
      <c r="P559" s="98" t="n"/>
      <c r="Q559" s="98" t="n"/>
      <c r="R559" s="98" t="n">
        <v>72383.17</v>
      </c>
      <c r="S559" s="98" t="n">
        <v>9047.9</v>
      </c>
      <c r="T559" s="98" t="n">
        <v>17619.87</v>
      </c>
    </row>
    <row customHeight="true" ht="12.75" outlineLevel="0" r="560">
      <c r="A560" s="67" t="n">
        <f aca="false" ca="false" dt2D="false" dtr="false" t="normal">+A559+1</f>
        <v>546</v>
      </c>
      <c r="B560" s="67" t="n">
        <f aca="false" ca="false" dt2D="false" dtr="false" t="normal">+B559+1</f>
        <v>71</v>
      </c>
      <c r="C560" s="68" t="s">
        <v>122</v>
      </c>
      <c r="D560" s="67" t="s">
        <v>675</v>
      </c>
      <c r="E560" s="98" t="n">
        <v>27883555.44</v>
      </c>
      <c r="F560" s="98" t="n">
        <v>5276549.63</v>
      </c>
      <c r="G560" s="98" t="n"/>
      <c r="H560" s="98" t="n"/>
      <c r="I560" s="98" t="n"/>
      <c r="J560" s="98" t="n">
        <v>752474.52</v>
      </c>
      <c r="K560" s="99" t="n"/>
      <c r="L560" s="99" t="n">
        <v>0</v>
      </c>
      <c r="M560" s="98" t="n"/>
      <c r="N560" s="98" t="n"/>
      <c r="O560" s="98" t="n"/>
      <c r="P560" s="98" t="n">
        <v>12751982.66</v>
      </c>
      <c r="Q560" s="98" t="n">
        <v>5402146.91</v>
      </c>
      <c r="R560" s="98" t="n">
        <v>2892729.58</v>
      </c>
      <c r="S560" s="98" t="n">
        <v>278835.55</v>
      </c>
      <c r="T560" s="98" t="n">
        <v>528836.59</v>
      </c>
    </row>
    <row customHeight="true" ht="12.75" outlineLevel="0" r="561">
      <c r="A561" s="67" t="n">
        <f aca="false" ca="false" dt2D="false" dtr="false" t="normal">+A560+1</f>
        <v>547</v>
      </c>
      <c r="B561" s="67" t="n">
        <f aca="false" ca="false" dt2D="false" dtr="false" t="normal">+B560+1</f>
        <v>72</v>
      </c>
      <c r="C561" s="68" t="s">
        <v>122</v>
      </c>
      <c r="D561" s="67" t="s">
        <v>677</v>
      </c>
      <c r="E561" s="98" t="n">
        <v>75438772.69</v>
      </c>
      <c r="F561" s="98" t="n"/>
      <c r="G561" s="98" t="n"/>
      <c r="H561" s="98" t="n"/>
      <c r="I561" s="98" t="n"/>
      <c r="J561" s="98" t="n">
        <v>2585155.75</v>
      </c>
      <c r="K561" s="99" t="n"/>
      <c r="L561" s="99" t="n">
        <v>0</v>
      </c>
      <c r="M561" s="98" t="n"/>
      <c r="N561" s="98" t="n"/>
      <c r="O561" s="98" t="n"/>
      <c r="P561" s="98" t="n">
        <v>43809936.85</v>
      </c>
      <c r="Q561" s="98" t="n">
        <v>18559287.72</v>
      </c>
      <c r="R561" s="98" t="n">
        <v>8309583.9</v>
      </c>
      <c r="S561" s="98" t="n">
        <v>754387.73</v>
      </c>
      <c r="T561" s="98" t="n">
        <v>1420420.74</v>
      </c>
    </row>
    <row customHeight="true" ht="12.75" outlineLevel="0" r="562">
      <c r="A562" s="67" t="n">
        <f aca="false" ca="false" dt2D="false" dtr="false" t="normal">+A561+1</f>
        <v>548</v>
      </c>
      <c r="B562" s="67" t="n">
        <f aca="false" ca="false" dt2D="false" dtr="false" t="normal">+B561+1</f>
        <v>73</v>
      </c>
      <c r="C562" s="68" t="s">
        <v>122</v>
      </c>
      <c r="D562" s="67" t="s">
        <v>678</v>
      </c>
      <c r="E562" s="98" t="n">
        <v>51952505.05</v>
      </c>
      <c r="F562" s="98" t="n">
        <v>6570319.92</v>
      </c>
      <c r="G562" s="98" t="n">
        <v>3997952.27</v>
      </c>
      <c r="H562" s="98" t="n">
        <v>1883852.84</v>
      </c>
      <c r="I562" s="98" t="n">
        <v>1605450.76</v>
      </c>
      <c r="J562" s="98" t="n">
        <v>862676.53</v>
      </c>
      <c r="K562" s="99" t="n"/>
      <c r="L562" s="99" t="n">
        <v>0</v>
      </c>
      <c r="M562" s="98" t="n"/>
      <c r="N562" s="98" t="n"/>
      <c r="O562" s="98" t="n"/>
      <c r="P562" s="98" t="n">
        <v>15541236.52</v>
      </c>
      <c r="Q562" s="98" t="n">
        <v>14625100.61</v>
      </c>
      <c r="R562" s="98" t="n">
        <v>5360438.15</v>
      </c>
      <c r="S562" s="98" t="n">
        <v>519525.05</v>
      </c>
      <c r="T562" s="98" t="n">
        <v>985952.4</v>
      </c>
    </row>
    <row customHeight="true" ht="12.75" outlineLevel="0" r="563">
      <c r="A563" s="67" t="n">
        <f aca="false" ca="false" dt2D="false" dtr="false" t="normal">+A562+1</f>
        <v>549</v>
      </c>
      <c r="B563" s="67" t="n">
        <f aca="false" ca="false" dt2D="false" dtr="false" t="normal">+B562+1</f>
        <v>74</v>
      </c>
      <c r="C563" s="68" t="s">
        <v>122</v>
      </c>
      <c r="D563" s="67" t="s">
        <v>680</v>
      </c>
      <c r="E563" s="98" t="n">
        <v>98162553.27</v>
      </c>
      <c r="F563" s="98" t="n">
        <v>11560287.24</v>
      </c>
      <c r="G563" s="98" t="n">
        <v>4674942.81</v>
      </c>
      <c r="H563" s="98" t="n">
        <v>4941744</v>
      </c>
      <c r="I563" s="98" t="n">
        <v>3768093.41</v>
      </c>
      <c r="J563" s="98" t="n"/>
      <c r="K563" s="99" t="n"/>
      <c r="L563" s="99" t="n">
        <v>0</v>
      </c>
      <c r="M563" s="98" t="n"/>
      <c r="N563" s="98" t="n">
        <v>21133929.56</v>
      </c>
      <c r="O563" s="98" t="n"/>
      <c r="P563" s="98" t="n">
        <v>27938064.17</v>
      </c>
      <c r="Q563" s="98" t="n">
        <v>11835455.8</v>
      </c>
      <c r="R563" s="98" t="n">
        <v>9450990.08</v>
      </c>
      <c r="S563" s="98" t="n">
        <v>981625.53</v>
      </c>
      <c r="T563" s="98" t="n">
        <v>1877420.67</v>
      </c>
    </row>
    <row customHeight="true" ht="12.75" outlineLevel="0" r="564">
      <c r="A564" s="67" t="n">
        <f aca="false" ca="false" dt2D="false" dtr="false" t="normal">+A563+1</f>
        <v>550</v>
      </c>
      <c r="B564" s="67" t="n">
        <f aca="false" ca="false" dt2D="false" dtr="false" t="normal">+B563+1</f>
        <v>75</v>
      </c>
      <c r="C564" s="68" t="s">
        <v>122</v>
      </c>
      <c r="D564" s="67" t="s">
        <v>681</v>
      </c>
      <c r="E564" s="98" t="n">
        <v>55050859.81</v>
      </c>
      <c r="F564" s="98" t="n">
        <v>4918899.56</v>
      </c>
      <c r="G564" s="98" t="n">
        <v>2993084.95</v>
      </c>
      <c r="H564" s="98" t="n">
        <v>1410354.9</v>
      </c>
      <c r="I564" s="98" t="n">
        <v>1201927.93</v>
      </c>
      <c r="J564" s="98" t="n">
        <v>645846.66</v>
      </c>
      <c r="K564" s="99" t="n"/>
      <c r="L564" s="99" t="n">
        <v>0</v>
      </c>
      <c r="M564" s="98" t="n"/>
      <c r="N564" s="98" t="n">
        <v>14229573</v>
      </c>
      <c r="O564" s="98" t="n"/>
      <c r="P564" s="98" t="n">
        <v>11635016.61</v>
      </c>
      <c r="Q564" s="98" t="n">
        <v>10949147.34</v>
      </c>
      <c r="R564" s="98" t="n">
        <v>5467190.62</v>
      </c>
      <c r="S564" s="98" t="n">
        <v>550508.6</v>
      </c>
      <c r="T564" s="98" t="n">
        <v>1049309.64</v>
      </c>
    </row>
    <row customHeight="true" ht="12.75" outlineLevel="0" r="565">
      <c r="A565" s="67" t="n">
        <f aca="false" ca="false" dt2D="false" dtr="false" t="normal">+A564+1</f>
        <v>551</v>
      </c>
      <c r="B565" s="67" t="n">
        <f aca="false" ca="false" dt2D="false" dtr="false" t="normal">+B564+1</f>
        <v>76</v>
      </c>
      <c r="C565" s="68" t="s">
        <v>122</v>
      </c>
      <c r="D565" s="67" t="s">
        <v>682</v>
      </c>
      <c r="E565" s="98" t="n">
        <v>48226389.92</v>
      </c>
      <c r="F565" s="98" t="n">
        <v>5541634.97</v>
      </c>
      <c r="G565" s="98" t="n">
        <v>2241019.28</v>
      </c>
      <c r="H565" s="98" t="n">
        <v>2368915.31</v>
      </c>
      <c r="I565" s="98" t="n">
        <v>1806304.44</v>
      </c>
      <c r="J565" s="98" t="n">
        <v>790277.63</v>
      </c>
      <c r="K565" s="99" t="n"/>
      <c r="L565" s="99" t="n">
        <v>0</v>
      </c>
      <c r="M565" s="98" t="n"/>
      <c r="N565" s="98" t="n">
        <v>10130935.39</v>
      </c>
      <c r="O565" s="98" t="n"/>
      <c r="P565" s="98" t="n">
        <v>13392621.67</v>
      </c>
      <c r="Q565" s="98" t="n">
        <v>5673542.04</v>
      </c>
      <c r="R565" s="98" t="n">
        <v>4881617.61</v>
      </c>
      <c r="S565" s="98" t="n">
        <v>482263.9</v>
      </c>
      <c r="T565" s="98" t="n">
        <v>917257.68</v>
      </c>
    </row>
    <row customHeight="true" ht="12.75" outlineLevel="0" r="566">
      <c r="A566" s="67" t="n">
        <f aca="false" ca="false" dt2D="false" dtr="false" t="normal">+A565+1</f>
        <v>552</v>
      </c>
      <c r="B566" s="67" t="n">
        <f aca="false" ca="false" dt2D="false" dtr="false" t="normal">+B565+1</f>
        <v>77</v>
      </c>
      <c r="C566" s="68" t="s">
        <v>122</v>
      </c>
      <c r="D566" s="67" t="s">
        <v>683</v>
      </c>
      <c r="E566" s="98" t="n">
        <v>48047083.77</v>
      </c>
      <c r="F566" s="98" t="n"/>
      <c r="G566" s="98" t="n"/>
      <c r="H566" s="98" t="n">
        <v>2886588.3</v>
      </c>
      <c r="I566" s="98" t="n">
        <v>2201031.52</v>
      </c>
      <c r="J566" s="98" t="n">
        <v>962974.97</v>
      </c>
      <c r="K566" s="99" t="n"/>
      <c r="L566" s="99" t="n">
        <v>0</v>
      </c>
      <c r="M566" s="98" t="n"/>
      <c r="N566" s="98" t="n">
        <v>12344822.74</v>
      </c>
      <c r="O566" s="98" t="n"/>
      <c r="P566" s="98" t="n">
        <v>16319276.96</v>
      </c>
      <c r="Q566" s="98" t="n">
        <v>6913366.65</v>
      </c>
      <c r="R566" s="98" t="n">
        <v>5028230.4</v>
      </c>
      <c r="S566" s="98" t="n">
        <v>480470.84</v>
      </c>
      <c r="T566" s="98" t="n">
        <v>910321.39</v>
      </c>
    </row>
    <row customHeight="true" ht="12.75" outlineLevel="0" r="567">
      <c r="A567" s="67" t="n">
        <f aca="false" ca="false" dt2D="false" dtr="false" t="normal">+A566+1</f>
        <v>553</v>
      </c>
      <c r="B567" s="67" t="n">
        <f aca="false" ca="false" dt2D="false" dtr="false" t="normal">+B566+1</f>
        <v>78</v>
      </c>
      <c r="C567" s="68" t="s">
        <v>122</v>
      </c>
      <c r="D567" s="67" t="s">
        <v>684</v>
      </c>
      <c r="E567" s="98" t="n">
        <v>36216763.12</v>
      </c>
      <c r="F567" s="98" t="n"/>
      <c r="G567" s="98" t="n"/>
      <c r="H567" s="98" t="n"/>
      <c r="I567" s="98" t="n"/>
      <c r="J567" s="98" t="n"/>
      <c r="K567" s="99" t="n"/>
      <c r="L567" s="99" t="n">
        <v>0</v>
      </c>
      <c r="M567" s="98" t="n"/>
      <c r="N567" s="98" t="n"/>
      <c r="O567" s="98" t="n"/>
      <c r="P567" s="98" t="n">
        <v>22156804.89</v>
      </c>
      <c r="Q567" s="98" t="n">
        <v>9386329.82</v>
      </c>
      <c r="R567" s="98" t="n">
        <v>3621676.31</v>
      </c>
      <c r="S567" s="98" t="n">
        <v>362167.63</v>
      </c>
      <c r="T567" s="98" t="n">
        <v>689784.47</v>
      </c>
    </row>
    <row customHeight="true" ht="12.75" outlineLevel="0" r="568">
      <c r="A568" s="67" t="n">
        <f aca="false" ca="false" dt2D="false" dtr="false" t="normal">+A567+1</f>
        <v>554</v>
      </c>
      <c r="B568" s="67" t="n">
        <f aca="false" ca="false" dt2D="false" dtr="false" t="normal">+B567+1</f>
        <v>79</v>
      </c>
      <c r="C568" s="68" t="s">
        <v>122</v>
      </c>
      <c r="D568" s="67" t="s">
        <v>685</v>
      </c>
      <c r="E568" s="98" t="n">
        <v>33325439.17</v>
      </c>
      <c r="F568" s="98" t="n"/>
      <c r="G568" s="98" t="n"/>
      <c r="H568" s="98" t="n"/>
      <c r="I568" s="98" t="n"/>
      <c r="J568" s="98" t="n"/>
      <c r="K568" s="99" t="n"/>
      <c r="L568" s="99" t="n">
        <v>0</v>
      </c>
      <c r="M568" s="98" t="n"/>
      <c r="N568" s="98" t="n">
        <v>10110172.09</v>
      </c>
      <c r="O568" s="98" t="n"/>
      <c r="P568" s="98" t="n">
        <v>13365173.55</v>
      </c>
      <c r="Q568" s="98" t="n">
        <v>5661914.15</v>
      </c>
      <c r="R568" s="98" t="n">
        <v>3217752.13</v>
      </c>
      <c r="S568" s="98" t="n">
        <v>333254.39</v>
      </c>
      <c r="T568" s="98" t="n">
        <v>637172.86</v>
      </c>
    </row>
    <row customHeight="true" ht="12.75" outlineLevel="0" r="569">
      <c r="A569" s="67" t="n">
        <f aca="false" ca="false" dt2D="false" dtr="false" t="normal">+A568+1</f>
        <v>555</v>
      </c>
      <c r="B569" s="67" t="n">
        <f aca="false" ca="false" dt2D="false" dtr="false" t="normal">+B568+1</f>
        <v>80</v>
      </c>
      <c r="C569" s="68" t="s">
        <v>122</v>
      </c>
      <c r="D569" s="67" t="s">
        <v>686</v>
      </c>
      <c r="E569" s="98" t="n">
        <v>39839273.25</v>
      </c>
      <c r="F569" s="98" t="n"/>
      <c r="G569" s="98" t="n"/>
      <c r="H569" s="98" t="n"/>
      <c r="I569" s="98" t="n"/>
      <c r="J569" s="98" t="n"/>
      <c r="K569" s="99" t="n"/>
      <c r="L569" s="99" t="n">
        <v>0</v>
      </c>
      <c r="M569" s="98" t="n"/>
      <c r="N569" s="98" t="n">
        <v>12086319.59</v>
      </c>
      <c r="O569" s="98" t="n"/>
      <c r="P569" s="98" t="n">
        <v>15977547.92</v>
      </c>
      <c r="Q569" s="98" t="n">
        <v>6768599.33</v>
      </c>
      <c r="R569" s="98" t="n">
        <v>3846698.18</v>
      </c>
      <c r="S569" s="98" t="n">
        <v>398392.73</v>
      </c>
      <c r="T569" s="98" t="n">
        <v>761715.5</v>
      </c>
    </row>
    <row customHeight="true" ht="12.75" outlineLevel="0" r="570">
      <c r="A570" s="67" t="n">
        <f aca="false" ca="false" dt2D="false" dtr="false" t="normal">+A569+1</f>
        <v>556</v>
      </c>
      <c r="B570" s="67" t="n">
        <f aca="false" ca="false" dt2D="false" dtr="false" t="normal">+B569+1</f>
        <v>81</v>
      </c>
      <c r="C570" s="68" t="s">
        <v>122</v>
      </c>
      <c r="D570" s="67" t="s">
        <v>687</v>
      </c>
      <c r="E570" s="98" t="n">
        <v>79496818.95</v>
      </c>
      <c r="F570" s="98" t="n">
        <v>9134881.39</v>
      </c>
      <c r="G570" s="98" t="n">
        <v>3694116.52</v>
      </c>
      <c r="H570" s="98" t="n">
        <v>3904941.5</v>
      </c>
      <c r="I570" s="98" t="n">
        <v>2977528.64</v>
      </c>
      <c r="J570" s="98" t="n">
        <v>1302700.81</v>
      </c>
      <c r="K570" s="99" t="n"/>
      <c r="L570" s="99" t="n">
        <v>0</v>
      </c>
      <c r="M570" s="98" t="n"/>
      <c r="N570" s="98" t="n">
        <v>16699925.87</v>
      </c>
      <c r="O570" s="98" t="n"/>
      <c r="P570" s="98" t="n">
        <v>22076519.14</v>
      </c>
      <c r="Q570" s="98" t="n">
        <v>9352318.22</v>
      </c>
      <c r="R570" s="98" t="n">
        <v>8046902.78</v>
      </c>
      <c r="S570" s="98" t="n">
        <v>794968.19</v>
      </c>
      <c r="T570" s="98" t="n">
        <v>1512015.89</v>
      </c>
    </row>
    <row customHeight="true" ht="12.75" outlineLevel="0" r="571">
      <c r="A571" s="67" t="n">
        <f aca="false" ca="false" dt2D="false" dtr="false" t="normal">+A570+1</f>
        <v>557</v>
      </c>
      <c r="B571" s="67" t="n">
        <f aca="false" ca="false" dt2D="false" dtr="false" t="normal">+B570+1</f>
        <v>82</v>
      </c>
      <c r="C571" s="68" t="s">
        <v>122</v>
      </c>
      <c r="D571" s="67" t="s">
        <v>688</v>
      </c>
      <c r="E571" s="98" t="n">
        <v>73358389.71</v>
      </c>
      <c r="F571" s="98" t="n">
        <v>8639180.9</v>
      </c>
      <c r="G571" s="98" t="n">
        <v>3493656.85</v>
      </c>
      <c r="H571" s="98" t="n">
        <v>3693041.5</v>
      </c>
      <c r="I571" s="98" t="n">
        <v>2815954.3</v>
      </c>
      <c r="J571" s="98" t="n"/>
      <c r="K571" s="99" t="n"/>
      <c r="L571" s="99" t="n">
        <v>0</v>
      </c>
      <c r="M571" s="98" t="n"/>
      <c r="N571" s="98" t="n">
        <v>15793711.45</v>
      </c>
      <c r="O571" s="98" t="n"/>
      <c r="P571" s="98" t="n">
        <v>20878546.16</v>
      </c>
      <c r="Q571" s="98" t="n">
        <v>8844818.62</v>
      </c>
      <c r="R571" s="98" t="n">
        <v>7062870.62</v>
      </c>
      <c r="S571" s="98" t="n">
        <v>733583.9</v>
      </c>
      <c r="T571" s="98" t="n">
        <v>1403025.41</v>
      </c>
    </row>
    <row customHeight="true" ht="12.75" outlineLevel="0" r="572">
      <c r="A572" s="67" t="n">
        <f aca="false" ca="false" dt2D="false" dtr="false" t="normal">+A571+1</f>
        <v>558</v>
      </c>
      <c r="B572" s="67" t="n">
        <f aca="false" ca="false" dt2D="false" dtr="false" t="normal">+B571+1</f>
        <v>83</v>
      </c>
      <c r="C572" s="68" t="s">
        <v>122</v>
      </c>
      <c r="D572" s="67" t="s">
        <v>689</v>
      </c>
      <c r="E572" s="98" t="n">
        <v>29270754.11</v>
      </c>
      <c r="F572" s="98" t="n"/>
      <c r="G572" s="98" t="n">
        <v>3654387.43</v>
      </c>
      <c r="H572" s="98" t="n"/>
      <c r="I572" s="98" t="n"/>
      <c r="J572" s="98" t="n"/>
      <c r="K572" s="99" t="n"/>
      <c r="L572" s="99" t="n">
        <v>0</v>
      </c>
      <c r="M572" s="98" t="n"/>
      <c r="N572" s="98" t="n"/>
      <c r="O572" s="98" t="n"/>
      <c r="P572" s="98" t="n">
        <v>21839092.95</v>
      </c>
      <c r="Q572" s="98" t="n"/>
      <c r="R572" s="98" t="n">
        <v>2927075.41</v>
      </c>
      <c r="S572" s="98" t="n">
        <v>292707.54</v>
      </c>
      <c r="T572" s="98" t="n">
        <v>557490.78</v>
      </c>
    </row>
    <row customHeight="true" ht="12.75" outlineLevel="0" r="573">
      <c r="A573" s="67" t="n">
        <f aca="false" ca="false" dt2D="false" dtr="false" t="normal">+A572+1</f>
        <v>559</v>
      </c>
      <c r="B573" s="67" t="n">
        <f aca="false" ca="false" dt2D="false" dtr="false" t="normal">+B572+1</f>
        <v>84</v>
      </c>
      <c r="C573" s="68" t="s">
        <v>122</v>
      </c>
      <c r="D573" s="67" t="s">
        <v>690</v>
      </c>
      <c r="E573" s="98" t="n">
        <v>57504334.85</v>
      </c>
      <c r="F573" s="98" t="n">
        <v>8727373.85</v>
      </c>
      <c r="G573" s="98" t="n"/>
      <c r="H573" s="98" t="n"/>
      <c r="I573" s="98" t="n"/>
      <c r="J573" s="98" t="n">
        <v>1145895.58</v>
      </c>
      <c r="K573" s="99" t="n"/>
      <c r="L573" s="99" t="n">
        <v>0</v>
      </c>
      <c r="M573" s="98" t="n"/>
      <c r="N573" s="98" t="n"/>
      <c r="O573" s="98" t="n"/>
      <c r="P573" s="98" t="n">
        <v>20643466.81</v>
      </c>
      <c r="Q573" s="98" t="n">
        <v>19426560.98</v>
      </c>
      <c r="R573" s="98" t="n">
        <v>5893835.52</v>
      </c>
      <c r="S573" s="98" t="n">
        <v>575043.35</v>
      </c>
      <c r="T573" s="98" t="n">
        <v>1092158.76</v>
      </c>
    </row>
    <row customHeight="true" ht="12.75" outlineLevel="0" r="574">
      <c r="A574" s="67" t="n">
        <f aca="false" ca="false" dt2D="false" dtr="false" t="normal">+A573+1</f>
        <v>560</v>
      </c>
      <c r="B574" s="67" t="n">
        <f aca="false" ca="false" dt2D="false" dtr="false" t="normal">+B573+1</f>
        <v>85</v>
      </c>
      <c r="C574" s="68" t="s">
        <v>122</v>
      </c>
      <c r="D574" s="67" t="s">
        <v>691</v>
      </c>
      <c r="E574" s="98" t="n">
        <v>103406537.01</v>
      </c>
      <c r="F574" s="98" t="n">
        <v>12177854.28</v>
      </c>
      <c r="G574" s="98" t="n">
        <v>4924684.92</v>
      </c>
      <c r="H574" s="98" t="n">
        <v>5205739.03</v>
      </c>
      <c r="I574" s="98" t="n">
        <v>3969390.34</v>
      </c>
      <c r="J574" s="98" t="n"/>
      <c r="K574" s="99" t="n"/>
      <c r="L574" s="99" t="n">
        <v>0</v>
      </c>
      <c r="M574" s="98" t="n"/>
      <c r="N574" s="98" t="n">
        <v>22262934.26</v>
      </c>
      <c r="O574" s="98" t="n"/>
      <c r="P574" s="98" t="n">
        <v>29430555.44</v>
      </c>
      <c r="Q574" s="98" t="n">
        <v>12467722.74</v>
      </c>
      <c r="R574" s="98" t="n">
        <v>9955875.47</v>
      </c>
      <c r="S574" s="98" t="n">
        <v>1034065.37</v>
      </c>
      <c r="T574" s="98" t="n">
        <v>1977715.16</v>
      </c>
    </row>
    <row customHeight="true" ht="12.75" outlineLevel="0" r="575">
      <c r="A575" s="67" t="n">
        <f aca="false" ca="false" dt2D="false" dtr="false" t="normal">+A574+1</f>
        <v>561</v>
      </c>
      <c r="B575" s="67" t="n">
        <f aca="false" ca="false" dt2D="false" dtr="false" t="normal">+B574+1</f>
        <v>86</v>
      </c>
      <c r="C575" s="68" t="s">
        <v>122</v>
      </c>
      <c r="D575" s="67" t="s">
        <v>692</v>
      </c>
      <c r="E575" s="98" t="n">
        <v>40470283.14</v>
      </c>
      <c r="F575" s="98" t="n"/>
      <c r="G575" s="98" t="n">
        <v>2379611.8</v>
      </c>
      <c r="H575" s="98" t="n"/>
      <c r="I575" s="98" t="n">
        <v>1918012.67</v>
      </c>
      <c r="J575" s="98" t="n"/>
      <c r="K575" s="99" t="n"/>
      <c r="L575" s="99" t="n">
        <v>0</v>
      </c>
      <c r="M575" s="98" t="n"/>
      <c r="N575" s="98" t="n">
        <v>10757468.1</v>
      </c>
      <c r="O575" s="98" t="n"/>
      <c r="P575" s="98" t="n">
        <v>14220868.54</v>
      </c>
      <c r="Q575" s="98" t="n">
        <v>6024413.87</v>
      </c>
      <c r="R575" s="98" t="n">
        <v>3993257.62</v>
      </c>
      <c r="S575" s="98" t="n">
        <v>404702.83</v>
      </c>
      <c r="T575" s="98" t="n">
        <v>771947.71</v>
      </c>
    </row>
    <row customHeight="true" ht="12.75" outlineLevel="0" r="576">
      <c r="A576" s="67" t="n">
        <f aca="false" ca="false" dt2D="false" dtr="false" t="normal">+A575+1</f>
        <v>562</v>
      </c>
      <c r="B576" s="67" t="n">
        <f aca="false" ca="false" dt2D="false" dtr="false" t="normal">+B575+1</f>
        <v>87</v>
      </c>
      <c r="C576" s="68" t="s">
        <v>122</v>
      </c>
      <c r="D576" s="67" t="s">
        <v>693</v>
      </c>
      <c r="E576" s="98" t="n">
        <v>14214840.76</v>
      </c>
      <c r="F576" s="98" t="n"/>
      <c r="G576" s="98" t="n"/>
      <c r="H576" s="98" t="n"/>
      <c r="I576" s="98" t="n"/>
      <c r="J576" s="98" t="n"/>
      <c r="K576" s="99" t="n"/>
      <c r="L576" s="99" t="n">
        <v>0</v>
      </c>
      <c r="M576" s="98" t="n"/>
      <c r="N576" s="98" t="n"/>
      <c r="O576" s="98" t="n"/>
      <c r="P576" s="98" t="n">
        <v>12380472.41</v>
      </c>
      <c r="Q576" s="98" t="n"/>
      <c r="R576" s="98" t="n">
        <v>1421484.08</v>
      </c>
      <c r="S576" s="98" t="n">
        <v>142148.41</v>
      </c>
      <c r="T576" s="98" t="n">
        <v>270735.86</v>
      </c>
    </row>
    <row customHeight="true" ht="12.75" outlineLevel="0" r="577">
      <c r="A577" s="67" t="n">
        <f aca="false" ca="false" dt2D="false" dtr="false" t="normal">+A576+1</f>
        <v>563</v>
      </c>
      <c r="B577" s="67" t="n">
        <f aca="false" ca="false" dt2D="false" dtr="false" t="normal">+B576+1</f>
        <v>88</v>
      </c>
      <c r="C577" s="68" t="s">
        <v>122</v>
      </c>
      <c r="D577" s="67" t="s">
        <v>694</v>
      </c>
      <c r="E577" s="98" t="n">
        <v>106272509.95</v>
      </c>
      <c r="F577" s="98" t="n">
        <v>12211643</v>
      </c>
      <c r="G577" s="98" t="n">
        <v>4938348.98</v>
      </c>
      <c r="H577" s="98" t="n">
        <v>5220182.89</v>
      </c>
      <c r="I577" s="98" t="n">
        <v>3980403.82</v>
      </c>
      <c r="J577" s="98" t="n">
        <v>1741469.5</v>
      </c>
      <c r="K577" s="99" t="n"/>
      <c r="L577" s="99" t="n">
        <v>0</v>
      </c>
      <c r="M577" s="98" t="n"/>
      <c r="N577" s="98" t="n">
        <v>22324705.09</v>
      </c>
      <c r="O577" s="98" t="n"/>
      <c r="P577" s="98" t="n">
        <v>29512213.58</v>
      </c>
      <c r="Q577" s="98" t="n">
        <v>12502315.74</v>
      </c>
      <c r="R577" s="98" t="n">
        <v>10757217.3</v>
      </c>
      <c r="S577" s="98" t="n">
        <v>1062725.1</v>
      </c>
      <c r="T577" s="98" t="n">
        <v>2021284.95</v>
      </c>
    </row>
    <row customHeight="true" ht="12.75" outlineLevel="0" r="578">
      <c r="A578" s="67" t="n">
        <f aca="false" ca="false" dt2D="false" dtr="false" t="normal">+A577+1</f>
        <v>564</v>
      </c>
      <c r="B578" s="67" t="n">
        <f aca="false" ca="false" dt2D="false" dtr="false" t="normal">+B577+1</f>
        <v>89</v>
      </c>
      <c r="C578" s="68" t="s">
        <v>122</v>
      </c>
      <c r="D578" s="67" t="s">
        <v>695</v>
      </c>
      <c r="E578" s="98" t="n">
        <v>12325472.53</v>
      </c>
      <c r="F578" s="98" t="n"/>
      <c r="G578" s="98" t="n"/>
      <c r="H578" s="98" t="n"/>
      <c r="I578" s="98" t="n"/>
      <c r="J578" s="98" t="n"/>
      <c r="K578" s="99" t="n"/>
      <c r="L578" s="99" t="n">
        <v>0</v>
      </c>
      <c r="M578" s="98" t="n"/>
      <c r="N578" s="98" t="n"/>
      <c r="O578" s="98" t="n"/>
      <c r="P578" s="98" t="n"/>
      <c r="Q578" s="98" t="n">
        <v>10734919.6</v>
      </c>
      <c r="R578" s="98" t="n">
        <v>1232547.25</v>
      </c>
      <c r="S578" s="98" t="n">
        <v>123254.73</v>
      </c>
      <c r="T578" s="98" t="n">
        <v>234750.95</v>
      </c>
    </row>
    <row customHeight="true" ht="12.75" outlineLevel="0" r="579">
      <c r="A579" s="67" t="n">
        <f aca="false" ca="false" dt2D="false" dtr="false" t="normal">+A578+1</f>
        <v>565</v>
      </c>
      <c r="B579" s="67" t="n">
        <f aca="false" ca="false" dt2D="false" dtr="false" t="normal">+B578+1</f>
        <v>90</v>
      </c>
      <c r="C579" s="68" t="s">
        <v>122</v>
      </c>
      <c r="D579" s="67" t="s">
        <v>696</v>
      </c>
      <c r="E579" s="98" t="n">
        <v>12836976.38</v>
      </c>
      <c r="F579" s="98" t="n"/>
      <c r="G579" s="98" t="n"/>
      <c r="H579" s="98" t="n"/>
      <c r="I579" s="98" t="n"/>
      <c r="J579" s="98" t="n"/>
      <c r="K579" s="99" t="n"/>
      <c r="L579" s="99" t="n">
        <v>0</v>
      </c>
      <c r="M579" s="98" t="n"/>
      <c r="N579" s="98" t="n"/>
      <c r="O579" s="98" t="n"/>
      <c r="P579" s="98" t="n"/>
      <c r="Q579" s="98" t="n">
        <v>11180415.93</v>
      </c>
      <c r="R579" s="98" t="n">
        <v>1283697.64</v>
      </c>
      <c r="S579" s="98" t="n">
        <v>128369.76</v>
      </c>
      <c r="T579" s="98" t="n">
        <v>244493.05</v>
      </c>
    </row>
    <row customHeight="true" ht="12.75" outlineLevel="0" r="580">
      <c r="A580" s="67" t="n">
        <f aca="false" ca="false" dt2D="false" dtr="false" t="normal">+A579+1</f>
        <v>566</v>
      </c>
      <c r="B580" s="67" t="n">
        <f aca="false" ca="false" dt2D="false" dtr="false" t="normal">+B579+1</f>
        <v>91</v>
      </c>
      <c r="C580" s="68" t="s">
        <v>122</v>
      </c>
      <c r="D580" s="67" t="s">
        <v>697</v>
      </c>
      <c r="E580" s="98" t="n">
        <v>2823684.87</v>
      </c>
      <c r="F580" s="98" t="n"/>
      <c r="G580" s="98" t="n">
        <v>2459299.63</v>
      </c>
      <c r="H580" s="98" t="n"/>
      <c r="I580" s="98" t="n"/>
      <c r="J580" s="98" t="n"/>
      <c r="K580" s="99" t="n"/>
      <c r="L580" s="99" t="n">
        <v>0</v>
      </c>
      <c r="M580" s="98" t="n"/>
      <c r="N580" s="98" t="n"/>
      <c r="O580" s="98" t="n"/>
      <c r="P580" s="98" t="n"/>
      <c r="Q580" s="98" t="n"/>
      <c r="R580" s="98" t="n">
        <v>282368.49</v>
      </c>
      <c r="S580" s="98" t="n">
        <v>28236.85</v>
      </c>
      <c r="T580" s="98" t="n">
        <v>53779.9</v>
      </c>
    </row>
    <row customHeight="true" ht="12.75" outlineLevel="0" r="581">
      <c r="A581" s="67" t="n">
        <f aca="false" ca="false" dt2D="false" dtr="false" t="normal">+A580+1</f>
        <v>567</v>
      </c>
      <c r="B581" s="67" t="n">
        <f aca="false" ca="false" dt2D="false" dtr="false" t="normal">+B580+1</f>
        <v>92</v>
      </c>
      <c r="C581" s="68" t="s">
        <v>122</v>
      </c>
      <c r="D581" s="67" t="s">
        <v>698</v>
      </c>
      <c r="E581" s="98" t="n">
        <v>77649207.98</v>
      </c>
      <c r="F581" s="98" t="n">
        <v>9455874.28</v>
      </c>
      <c r="G581" s="98" t="n">
        <v>3823925.01</v>
      </c>
      <c r="H581" s="98" t="n"/>
      <c r="I581" s="98" t="n">
        <v>3082156.77</v>
      </c>
      <c r="J581" s="98" t="n">
        <v>1348476.75</v>
      </c>
      <c r="K581" s="99" t="n"/>
      <c r="L581" s="99" t="n">
        <v>0</v>
      </c>
      <c r="M581" s="98" t="n"/>
      <c r="N581" s="98" t="n">
        <v>17286748.77</v>
      </c>
      <c r="O581" s="98" t="n"/>
      <c r="P581" s="98" t="n">
        <v>22852271.5</v>
      </c>
      <c r="Q581" s="98" t="n">
        <v>9680951.68</v>
      </c>
      <c r="R581" s="98" t="n">
        <v>7865557.96</v>
      </c>
      <c r="S581" s="98" t="n">
        <v>776492.08</v>
      </c>
      <c r="T581" s="98" t="n">
        <v>1476753.18</v>
      </c>
    </row>
    <row customHeight="true" ht="12.75" outlineLevel="0" r="582">
      <c r="A582" s="67" t="n">
        <f aca="false" ca="false" dt2D="false" dtr="false" t="normal">+A581+1</f>
        <v>568</v>
      </c>
      <c r="B582" s="67" t="n">
        <f aca="false" ca="false" dt2D="false" dtr="false" t="normal">+B581+1</f>
        <v>93</v>
      </c>
      <c r="C582" s="68" t="s">
        <v>122</v>
      </c>
      <c r="D582" s="67" t="s">
        <v>699</v>
      </c>
      <c r="E582" s="98" t="n">
        <v>11445131.55</v>
      </c>
      <c r="F582" s="98" t="n">
        <v>1455378.4</v>
      </c>
      <c r="G582" s="98" t="n">
        <v>520349.68</v>
      </c>
      <c r="H582" s="98" t="n">
        <v>200673.9</v>
      </c>
      <c r="I582" s="98" t="n"/>
      <c r="J582" s="98" t="n">
        <v>182841.15</v>
      </c>
      <c r="K582" s="99" t="n"/>
      <c r="L582" s="99" t="n">
        <v>0</v>
      </c>
      <c r="M582" s="98" t="n"/>
      <c r="N582" s="98" t="n">
        <v>1774152.84</v>
      </c>
      <c r="O582" s="98" t="n"/>
      <c r="P582" s="98" t="n">
        <v>3027671.13</v>
      </c>
      <c r="Q582" s="98" t="n">
        <v>2805817.72</v>
      </c>
      <c r="R582" s="98" t="n">
        <v>1145839.83</v>
      </c>
      <c r="S582" s="98" t="n">
        <v>114451.32</v>
      </c>
      <c r="T582" s="98" t="n">
        <v>217955.58</v>
      </c>
    </row>
    <row customHeight="true" ht="12.75" outlineLevel="0" r="583">
      <c r="A583" s="67" t="n">
        <f aca="false" ca="false" dt2D="false" dtr="false" t="normal">+A582+1</f>
        <v>569</v>
      </c>
      <c r="B583" s="67" t="n">
        <f aca="false" ca="false" dt2D="false" dtr="false" t="normal">+B582+1</f>
        <v>94</v>
      </c>
      <c r="C583" s="68" t="s">
        <v>122</v>
      </c>
      <c r="D583" s="67" t="s">
        <v>700</v>
      </c>
      <c r="E583" s="98" t="n">
        <v>18175956.17</v>
      </c>
      <c r="F583" s="98" t="n">
        <v>2138762.29</v>
      </c>
      <c r="G583" s="98" t="n">
        <v>764683.79</v>
      </c>
      <c r="H583" s="98" t="n">
        <v>294901.84</v>
      </c>
      <c r="I583" s="98" t="n">
        <v>1141773.93</v>
      </c>
      <c r="J583" s="98" t="n">
        <v>268695.58</v>
      </c>
      <c r="K583" s="99" t="n"/>
      <c r="L583" s="99" t="n">
        <v>0</v>
      </c>
      <c r="M583" s="98" t="n"/>
      <c r="N583" s="98" t="n">
        <v>2607219.65</v>
      </c>
      <c r="O583" s="98" t="n"/>
      <c r="P583" s="98" t="n">
        <v>4449336.89</v>
      </c>
      <c r="Q583" s="98" t="n">
        <v>4123310.54</v>
      </c>
      <c r="R583" s="98" t="n">
        <v>1860245.55</v>
      </c>
      <c r="S583" s="98" t="n">
        <v>181759.56</v>
      </c>
      <c r="T583" s="98" t="n">
        <v>345266.55</v>
      </c>
    </row>
    <row customHeight="true" ht="12.75" outlineLevel="0" r="584">
      <c r="A584" s="67" t="n">
        <f aca="false" ca="false" dt2D="false" dtr="false" t="normal">+A583+1</f>
        <v>570</v>
      </c>
      <c r="B584" s="67" t="n">
        <f aca="false" ca="false" dt2D="false" dtr="false" t="normal">+B583+1</f>
        <v>95</v>
      </c>
      <c r="C584" s="68" t="s">
        <v>122</v>
      </c>
      <c r="D584" s="67" t="s">
        <v>701</v>
      </c>
      <c r="E584" s="98" t="n">
        <v>31269970.89</v>
      </c>
      <c r="F584" s="98" t="n"/>
      <c r="G584" s="98" t="n"/>
      <c r="H584" s="98" t="n"/>
      <c r="I584" s="98" t="n"/>
      <c r="J584" s="98" t="n"/>
      <c r="K584" s="99" t="n"/>
      <c r="L584" s="99" t="n">
        <v>0</v>
      </c>
      <c r="M584" s="98" t="n"/>
      <c r="N584" s="98" t="n"/>
      <c r="O584" s="98" t="n"/>
      <c r="P584" s="98" t="n">
        <v>27234706.22</v>
      </c>
      <c r="Q584" s="98" t="n"/>
      <c r="R584" s="98" t="n">
        <v>3126997.09</v>
      </c>
      <c r="S584" s="98" t="n">
        <v>312699.71</v>
      </c>
      <c r="T584" s="98" t="n">
        <v>595567.87</v>
      </c>
    </row>
    <row customHeight="true" ht="12.75" outlineLevel="0" r="585">
      <c r="A585" s="67" t="n">
        <f aca="false" ca="false" dt2D="false" dtr="false" t="normal">+A584+1</f>
        <v>571</v>
      </c>
      <c r="B585" s="67" t="n">
        <f aca="false" ca="false" dt2D="false" dtr="false" t="normal">+B584+1</f>
        <v>96</v>
      </c>
      <c r="C585" s="68" t="s">
        <v>122</v>
      </c>
      <c r="D585" s="67" t="s">
        <v>702</v>
      </c>
      <c r="E585" s="98" t="n">
        <v>124661647.29</v>
      </c>
      <c r="F585" s="98" t="n">
        <v>14324716.09</v>
      </c>
      <c r="G585" s="98" t="n">
        <v>5792868.91</v>
      </c>
      <c r="H585" s="98" t="n">
        <v>6123470.68</v>
      </c>
      <c r="I585" s="98" t="n">
        <v>4669163.25</v>
      </c>
      <c r="J585" s="98" t="n">
        <v>2042809.15</v>
      </c>
      <c r="K585" s="99" t="n"/>
      <c r="L585" s="99" t="n">
        <v>0</v>
      </c>
      <c r="M585" s="98" t="n"/>
      <c r="N585" s="98" t="n">
        <v>26187717.9</v>
      </c>
      <c r="O585" s="98" t="n"/>
      <c r="P585" s="98" t="n">
        <v>34618935.43</v>
      </c>
      <c r="Q585" s="98" t="n">
        <v>14665686.13</v>
      </c>
      <c r="R585" s="98" t="n">
        <v>12618620.09</v>
      </c>
      <c r="S585" s="98" t="n">
        <v>1246616.47</v>
      </c>
      <c r="T585" s="98" t="n">
        <v>2371043.19</v>
      </c>
    </row>
    <row customHeight="true" ht="12.75" outlineLevel="0" r="586">
      <c r="A586" s="67" t="n">
        <f aca="false" ca="false" dt2D="false" dtr="false" t="normal">+A585+1</f>
        <v>572</v>
      </c>
      <c r="B586" s="67" t="n">
        <f aca="false" ca="false" dt2D="false" dtr="false" t="normal">+B585+1</f>
        <v>97</v>
      </c>
      <c r="C586" s="68" t="s">
        <v>122</v>
      </c>
      <c r="D586" s="67" t="s">
        <v>703</v>
      </c>
      <c r="E586" s="98" t="n">
        <v>81087660.05</v>
      </c>
      <c r="F586" s="98" t="n">
        <v>9549432.14</v>
      </c>
      <c r="G586" s="98" t="n">
        <v>3861759.5</v>
      </c>
      <c r="H586" s="98" t="n">
        <v>4082151.95</v>
      </c>
      <c r="I586" s="98" t="n">
        <v>3112652.1</v>
      </c>
      <c r="J586" s="98" t="n"/>
      <c r="K586" s="99" t="n"/>
      <c r="L586" s="99" t="n">
        <v>0</v>
      </c>
      <c r="M586" s="98" t="n"/>
      <c r="N586" s="98" t="n">
        <v>17457786.49</v>
      </c>
      <c r="O586" s="98" t="n"/>
      <c r="P586" s="98" t="n">
        <v>23078375.35</v>
      </c>
      <c r="Q586" s="98" t="n">
        <v>9776736.49</v>
      </c>
      <c r="R586" s="98" t="n">
        <v>7807036.85</v>
      </c>
      <c r="S586" s="98" t="n">
        <v>810876.6</v>
      </c>
      <c r="T586" s="98" t="n">
        <v>1550852.58</v>
      </c>
    </row>
    <row customHeight="true" ht="12.75" outlineLevel="0" r="587">
      <c r="A587" s="67" t="n">
        <f aca="false" ca="false" dt2D="false" dtr="false" t="normal">+A586+1</f>
        <v>573</v>
      </c>
      <c r="B587" s="67" t="n">
        <f aca="false" ca="false" dt2D="false" dtr="false" t="normal">+B586+1</f>
        <v>98</v>
      </c>
      <c r="C587" s="68" t="s">
        <v>122</v>
      </c>
      <c r="D587" s="67" t="s">
        <v>704</v>
      </c>
      <c r="E587" s="98" t="n">
        <v>44423512.3</v>
      </c>
      <c r="F587" s="98" t="n">
        <v>4642209.45</v>
      </c>
      <c r="G587" s="98" t="n">
        <v>3090655.24</v>
      </c>
      <c r="H587" s="98" t="n">
        <v>2211180.19</v>
      </c>
      <c r="I587" s="98" t="n">
        <v>1697382.95</v>
      </c>
      <c r="J587" s="98" t="n">
        <v>645402.87</v>
      </c>
      <c r="K587" s="99" t="n"/>
      <c r="L587" s="99" t="n">
        <v>0</v>
      </c>
      <c r="M587" s="98" t="n"/>
      <c r="N587" s="98" t="n">
        <v>2196836.96</v>
      </c>
      <c r="O587" s="98" t="n"/>
      <c r="P587" s="98" t="n">
        <v>19071873.15</v>
      </c>
      <c r="Q587" s="98" t="n">
        <v>5015446.48</v>
      </c>
      <c r="R587" s="98" t="n">
        <v>4564820.52</v>
      </c>
      <c r="S587" s="98" t="n">
        <v>444235.12</v>
      </c>
      <c r="T587" s="98" t="n">
        <v>843469.37</v>
      </c>
    </row>
    <row customHeight="true" ht="12.75" outlineLevel="0" r="588">
      <c r="A588" s="67" t="n">
        <f aca="false" ca="false" dt2D="false" dtr="false" t="normal">+A587+1</f>
        <v>574</v>
      </c>
      <c r="B588" s="67" t="n">
        <f aca="false" ca="false" dt2D="false" dtr="false" t="normal">+B587+1</f>
        <v>99</v>
      </c>
      <c r="C588" s="68" t="s">
        <v>122</v>
      </c>
      <c r="D588" s="67" t="s">
        <v>705</v>
      </c>
      <c r="E588" s="98" t="n">
        <v>32102854.36</v>
      </c>
      <c r="F588" s="98" t="n"/>
      <c r="G588" s="98" t="n"/>
      <c r="H588" s="98" t="n">
        <v>3947059.33</v>
      </c>
      <c r="I588" s="98" t="n"/>
      <c r="J588" s="98" t="n">
        <v>1316751.45</v>
      </c>
      <c r="K588" s="99" t="n"/>
      <c r="L588" s="99" t="n">
        <v>0</v>
      </c>
      <c r="M588" s="98" t="n"/>
      <c r="N588" s="98" t="n"/>
      <c r="O588" s="98" t="n"/>
      <c r="P588" s="98" t="n">
        <v>22314631.55</v>
      </c>
      <c r="Q588" s="98" t="n"/>
      <c r="R588" s="98" t="n">
        <v>3600298.81</v>
      </c>
      <c r="S588" s="98" t="n">
        <v>321028.54</v>
      </c>
      <c r="T588" s="98" t="n">
        <v>603084.68</v>
      </c>
    </row>
    <row customHeight="true" ht="12.75" outlineLevel="0" r="589">
      <c r="A589" s="67" t="n">
        <f aca="false" ca="false" dt2D="false" dtr="false" t="normal">+A588+1</f>
        <v>575</v>
      </c>
      <c r="B589" s="67" t="n">
        <f aca="false" ca="false" dt2D="false" dtr="false" t="normal">+B588+1</f>
        <v>100</v>
      </c>
      <c r="C589" s="68" t="s">
        <v>122</v>
      </c>
      <c r="D589" s="67" t="s">
        <v>706</v>
      </c>
      <c r="E589" s="98" t="n">
        <v>76921283.66</v>
      </c>
      <c r="F589" s="98" t="n">
        <v>13890857.5</v>
      </c>
      <c r="G589" s="98" t="n">
        <v>5617417.89</v>
      </c>
      <c r="H589" s="98" t="n"/>
      <c r="I589" s="98" t="n"/>
      <c r="J589" s="98" t="n"/>
      <c r="K589" s="99" t="n"/>
      <c r="L589" s="99" t="n">
        <v>0</v>
      </c>
      <c r="M589" s="98" t="n"/>
      <c r="N589" s="98" t="n"/>
      <c r="O589" s="98" t="n"/>
      <c r="P589" s="98" t="n">
        <v>33570417.43</v>
      </c>
      <c r="Q589" s="98" t="n">
        <v>14221500.44</v>
      </c>
      <c r="R589" s="98" t="n">
        <v>7380158.64</v>
      </c>
      <c r="S589" s="98" t="n">
        <v>769212.84</v>
      </c>
      <c r="T589" s="98" t="n">
        <v>1471718.92</v>
      </c>
    </row>
    <row customHeight="true" ht="12.75" outlineLevel="0" r="590">
      <c r="A590" s="67" t="n">
        <f aca="false" ca="false" dt2D="false" dtr="false" t="normal">+A589+1</f>
        <v>576</v>
      </c>
      <c r="B590" s="67" t="n">
        <f aca="false" ca="false" dt2D="false" dtr="false" t="normal">+B589+1</f>
        <v>101</v>
      </c>
      <c r="C590" s="68" t="s">
        <v>122</v>
      </c>
      <c r="D590" s="67" t="s">
        <v>707</v>
      </c>
      <c r="E590" s="98" t="n">
        <v>37922344.94</v>
      </c>
      <c r="F590" s="98" t="n">
        <v>4357609.87</v>
      </c>
      <c r="G590" s="98" t="n">
        <v>1762203.35</v>
      </c>
      <c r="H590" s="98" t="n">
        <v>1862773.13</v>
      </c>
      <c r="I590" s="98" t="n">
        <v>1420369.64</v>
      </c>
      <c r="J590" s="98" t="n">
        <v>621427</v>
      </c>
      <c r="K590" s="99" t="n"/>
      <c r="L590" s="99" t="n">
        <v>0</v>
      </c>
      <c r="M590" s="98" t="n"/>
      <c r="N590" s="98" t="n">
        <v>7966360.89</v>
      </c>
      <c r="O590" s="98" t="n"/>
      <c r="P590" s="98" t="n">
        <v>10531155.65</v>
      </c>
      <c r="Q590" s="98" t="n">
        <v>4461333.7</v>
      </c>
      <c r="R590" s="98" t="n">
        <v>3838611.75</v>
      </c>
      <c r="S590" s="98" t="n">
        <v>379223.45</v>
      </c>
      <c r="T590" s="98" t="n">
        <v>721276.51</v>
      </c>
    </row>
    <row customHeight="true" ht="12.75" outlineLevel="0" r="591">
      <c r="A591" s="67" t="n">
        <f aca="false" ca="false" dt2D="false" dtr="false" t="normal">+A590+1</f>
        <v>577</v>
      </c>
      <c r="B591" s="67" t="n">
        <f aca="false" ca="false" dt2D="false" dtr="false" t="normal">+B590+1</f>
        <v>102</v>
      </c>
      <c r="C591" s="68" t="s">
        <v>122</v>
      </c>
      <c r="D591" s="67" t="s">
        <v>708</v>
      </c>
      <c r="E591" s="98" t="n">
        <v>2974303.23</v>
      </c>
      <c r="F591" s="98" t="n"/>
      <c r="G591" s="98" t="n"/>
      <c r="H591" s="98" t="n"/>
      <c r="I591" s="98" t="n"/>
      <c r="J591" s="98" t="n">
        <v>2008350.67</v>
      </c>
      <c r="K591" s="99" t="n"/>
      <c r="L591" s="99" t="n">
        <v>0</v>
      </c>
      <c r="M591" s="98" t="n"/>
      <c r="N591" s="98" t="n"/>
      <c r="O591" s="98" t="n"/>
      <c r="P591" s="98" t="n"/>
      <c r="Q591" s="98" t="n"/>
      <c r="R591" s="98" t="n">
        <v>892290.97</v>
      </c>
      <c r="S591" s="98" t="n">
        <v>29743.03</v>
      </c>
      <c r="T591" s="98" t="n">
        <v>43918.56</v>
      </c>
    </row>
    <row customHeight="true" ht="12.75" outlineLevel="0" r="592">
      <c r="A592" s="67" t="n">
        <f aca="false" ca="false" dt2D="false" dtr="false" t="normal">+A591+1</f>
        <v>578</v>
      </c>
      <c r="B592" s="67" t="n">
        <f aca="false" ca="false" dt2D="false" dtr="false" t="normal">+B591+1</f>
        <v>103</v>
      </c>
      <c r="C592" s="68" t="s">
        <v>122</v>
      </c>
      <c r="D592" s="67" t="s">
        <v>709</v>
      </c>
      <c r="E592" s="98" t="n">
        <v>2064483.91</v>
      </c>
      <c r="F592" s="98" t="n"/>
      <c r="G592" s="98" t="n"/>
      <c r="H592" s="98" t="n"/>
      <c r="I592" s="98" t="n"/>
      <c r="J592" s="98" t="n">
        <v>1394009.73</v>
      </c>
      <c r="K592" s="99" t="n"/>
      <c r="L592" s="99" t="n">
        <v>0</v>
      </c>
      <c r="M592" s="98" t="n"/>
      <c r="N592" s="98" t="n"/>
      <c r="O592" s="98" t="n"/>
      <c r="P592" s="98" t="n"/>
      <c r="Q592" s="98" t="n"/>
      <c r="R592" s="98" t="n">
        <v>619345.17</v>
      </c>
      <c r="S592" s="98" t="n">
        <v>20644.84</v>
      </c>
      <c r="T592" s="98" t="n">
        <v>30484.17</v>
      </c>
    </row>
    <row customHeight="true" ht="12.75" outlineLevel="0" r="593">
      <c r="A593" s="67" t="n">
        <f aca="false" ca="false" dt2D="false" dtr="false" t="normal">+A592+1</f>
        <v>579</v>
      </c>
      <c r="B593" s="67" t="n">
        <f aca="false" ca="false" dt2D="false" dtr="false" t="normal">+B592+1</f>
        <v>104</v>
      </c>
      <c r="C593" s="68" t="s">
        <v>122</v>
      </c>
      <c r="D593" s="67" t="s">
        <v>710</v>
      </c>
      <c r="E593" s="98" t="n">
        <v>8283513.55</v>
      </c>
      <c r="F593" s="98" t="n"/>
      <c r="G593" s="98" t="n"/>
      <c r="H593" s="98" t="n"/>
      <c r="I593" s="98" t="n"/>
      <c r="J593" s="98" t="n"/>
      <c r="K593" s="99" t="n">
        <v>4012463.55</v>
      </c>
      <c r="L593" s="99" t="n">
        <v>0</v>
      </c>
      <c r="M593" s="98" t="n">
        <v>4012463.55</v>
      </c>
      <c r="N593" s="98" t="n"/>
      <c r="O593" s="98" t="n"/>
      <c r="P593" s="98" t="n"/>
      <c r="Q593" s="98" t="n"/>
      <c r="R593" s="98" t="n">
        <v>128131.5</v>
      </c>
      <c r="S593" s="98" t="n">
        <v>42710.5</v>
      </c>
      <c r="T593" s="98" t="n">
        <v>87744.45</v>
      </c>
    </row>
    <row customHeight="true" ht="12.75" outlineLevel="0" r="594">
      <c r="A594" s="67" t="n">
        <f aca="false" ca="false" dt2D="false" dtr="false" t="normal">+A593+1</f>
        <v>580</v>
      </c>
      <c r="B594" s="67" t="n">
        <f aca="false" ca="false" dt2D="false" dtr="false" t="normal">+B593+1</f>
        <v>105</v>
      </c>
      <c r="C594" s="68" t="s">
        <v>122</v>
      </c>
      <c r="D594" s="67" t="s">
        <v>712</v>
      </c>
      <c r="E594" s="98" t="n">
        <v>33062381.57</v>
      </c>
      <c r="F594" s="98" t="n"/>
      <c r="G594" s="98" t="n">
        <v>3911593.1</v>
      </c>
      <c r="H594" s="98" t="n">
        <v>4134829.58</v>
      </c>
      <c r="I594" s="98" t="n">
        <v>3152818.93</v>
      </c>
      <c r="J594" s="98" t="n"/>
      <c r="K594" s="99" t="n"/>
      <c r="L594" s="99" t="n">
        <v>0</v>
      </c>
      <c r="M594" s="98" t="n"/>
      <c r="N594" s="98" t="n">
        <v>17683068.35</v>
      </c>
      <c r="O594" s="98" t="n"/>
      <c r="P594" s="98" t="n"/>
      <c r="Q594" s="98" t="n"/>
      <c r="R594" s="98" t="n">
        <v>3217850.17</v>
      </c>
      <c r="S594" s="98" t="n">
        <v>330623.82</v>
      </c>
      <c r="T594" s="98" t="n">
        <v>631597.62</v>
      </c>
    </row>
    <row customHeight="true" ht="12.75" outlineLevel="0" r="595">
      <c r="A595" s="67" t="n">
        <f aca="false" ca="false" dt2D="false" dtr="false" t="normal">+A594+1</f>
        <v>581</v>
      </c>
      <c r="B595" s="67" t="n">
        <f aca="false" ca="false" dt2D="false" dtr="false" t="normal">+B594+1</f>
        <v>106</v>
      </c>
      <c r="C595" s="68" t="s">
        <v>122</v>
      </c>
      <c r="D595" s="67" t="s">
        <v>713</v>
      </c>
      <c r="E595" s="98" t="n">
        <v>97085662.93</v>
      </c>
      <c r="F595" s="98" t="n">
        <v>10145347.77</v>
      </c>
      <c r="G595" s="98" t="n">
        <v>6754493.22</v>
      </c>
      <c r="H595" s="98" t="n">
        <v>4832438.59</v>
      </c>
      <c r="I595" s="98" t="n">
        <v>3709556.96</v>
      </c>
      <c r="J595" s="98" t="n">
        <v>1410500.03</v>
      </c>
      <c r="K595" s="99" t="n"/>
      <c r="L595" s="99" t="n">
        <v>0</v>
      </c>
      <c r="M595" s="98" t="n"/>
      <c r="N595" s="98" t="n">
        <v>4801092.07</v>
      </c>
      <c r="O595" s="98" t="n"/>
      <c r="P595" s="98" t="n">
        <v>41680753.11</v>
      </c>
      <c r="Q595" s="98" t="n">
        <v>10961041.13</v>
      </c>
      <c r="R595" s="98" t="n">
        <v>9976217.62</v>
      </c>
      <c r="S595" s="98" t="n">
        <v>970856.63</v>
      </c>
      <c r="T595" s="98" t="n">
        <v>1843365.8</v>
      </c>
    </row>
    <row customHeight="true" ht="12.75" outlineLevel="0" r="596">
      <c r="A596" s="67" t="n">
        <f aca="false" ca="false" dt2D="false" dtr="false" t="normal">+A595+1</f>
        <v>582</v>
      </c>
      <c r="B596" s="67" t="n">
        <f aca="false" ca="false" dt2D="false" dtr="false" t="normal">+B595+1</f>
        <v>107</v>
      </c>
      <c r="C596" s="68" t="s">
        <v>122</v>
      </c>
      <c r="D596" s="67" t="s">
        <v>714</v>
      </c>
      <c r="E596" s="98" t="n">
        <v>13671287.46</v>
      </c>
      <c r="F596" s="98" t="n">
        <v>1644706.4</v>
      </c>
      <c r="G596" s="98" t="n">
        <v>588041.19</v>
      </c>
      <c r="H596" s="98" t="n">
        <v>226779.26</v>
      </c>
      <c r="I596" s="98" t="n">
        <v>878023.19</v>
      </c>
      <c r="J596" s="98" t="n"/>
      <c r="K596" s="99" t="n"/>
      <c r="L596" s="99" t="n">
        <v>0</v>
      </c>
      <c r="M596" s="98" t="n"/>
      <c r="N596" s="98" t="n">
        <v>2004949.71</v>
      </c>
      <c r="O596" s="98" t="n"/>
      <c r="P596" s="98" t="n">
        <v>3421536.32</v>
      </c>
      <c r="Q596" s="98" t="n">
        <v>3170822.33</v>
      </c>
      <c r="R596" s="98" t="n">
        <v>1338725.01</v>
      </c>
      <c r="S596" s="98" t="n">
        <v>136712.87</v>
      </c>
      <c r="T596" s="98" t="n">
        <v>260991.18</v>
      </c>
    </row>
    <row customHeight="true" ht="12.75" outlineLevel="0" r="597">
      <c r="A597" s="67" t="n">
        <f aca="false" ca="false" dt2D="false" dtr="false" t="normal">+A596+1</f>
        <v>583</v>
      </c>
      <c r="B597" s="67" t="n">
        <f aca="false" ca="false" dt2D="false" dtr="false" t="normal">+B596+1</f>
        <v>108</v>
      </c>
      <c r="C597" s="68" t="s">
        <v>122</v>
      </c>
      <c r="D597" s="67" t="s">
        <v>715</v>
      </c>
      <c r="E597" s="98" t="n">
        <v>1465533.51</v>
      </c>
      <c r="F597" s="98" t="n"/>
      <c r="G597" s="98" t="n"/>
      <c r="H597" s="98" t="n"/>
      <c r="I597" s="98" t="n"/>
      <c r="J597" s="98" t="n">
        <v>989578.05</v>
      </c>
      <c r="K597" s="99" t="n"/>
      <c r="L597" s="99" t="n">
        <v>0</v>
      </c>
      <c r="M597" s="98" t="n"/>
      <c r="N597" s="98" t="n"/>
      <c r="O597" s="98" t="n"/>
      <c r="P597" s="98" t="n"/>
      <c r="Q597" s="98" t="n"/>
      <c r="R597" s="98" t="n">
        <v>439660.05</v>
      </c>
      <c r="S597" s="98" t="n">
        <v>14655.34</v>
      </c>
      <c r="T597" s="98" t="n">
        <v>21640.07</v>
      </c>
    </row>
    <row customHeight="true" ht="12.75" outlineLevel="0" r="598">
      <c r="A598" s="67" t="n">
        <f aca="false" ca="false" dt2D="false" dtr="false" t="normal">+A597+1</f>
        <v>584</v>
      </c>
      <c r="B598" s="67" t="n">
        <f aca="false" ca="false" dt2D="false" dtr="false" t="normal">+B597+1</f>
        <v>109</v>
      </c>
      <c r="C598" s="68" t="s">
        <v>122</v>
      </c>
      <c r="D598" s="67" t="s">
        <v>716</v>
      </c>
      <c r="E598" s="98" t="n">
        <v>37785917.52</v>
      </c>
      <c r="F598" s="98" t="n"/>
      <c r="G598" s="98" t="n"/>
      <c r="H598" s="98" t="n"/>
      <c r="I598" s="98" t="n">
        <v>2839443.58</v>
      </c>
      <c r="J598" s="98" t="n"/>
      <c r="K598" s="99" t="n"/>
      <c r="L598" s="99" t="n">
        <v>0</v>
      </c>
      <c r="M598" s="98" t="n"/>
      <c r="N598" s="98" t="n"/>
      <c r="O598" s="98" t="n"/>
      <c r="P598" s="98" t="n">
        <v>21052704.44</v>
      </c>
      <c r="Q598" s="98" t="n">
        <v>8918597.63</v>
      </c>
      <c r="R598" s="98" t="n">
        <v>3879808.14</v>
      </c>
      <c r="S598" s="98" t="n">
        <v>377859.18</v>
      </c>
      <c r="T598" s="98" t="n">
        <v>717504.55</v>
      </c>
    </row>
    <row customHeight="true" ht="12.75" outlineLevel="0" r="599">
      <c r="A599" s="67" t="n">
        <f aca="false" ca="false" dt2D="false" dtr="false" t="normal">+A598+1</f>
        <v>585</v>
      </c>
      <c r="B599" s="67" t="n">
        <f aca="false" ca="false" dt2D="false" dtr="false" t="normal">+B598+1</f>
        <v>110</v>
      </c>
      <c r="C599" s="68" t="s">
        <v>122</v>
      </c>
      <c r="D599" s="67" t="s">
        <v>717</v>
      </c>
      <c r="E599" s="98" t="n">
        <v>49228558.35</v>
      </c>
      <c r="F599" s="98" t="n"/>
      <c r="G599" s="98" t="n">
        <v>3214611.65</v>
      </c>
      <c r="H599" s="98" t="n">
        <v>3398071.07</v>
      </c>
      <c r="I599" s="98" t="n">
        <v>2591038.54</v>
      </c>
      <c r="J599" s="98" t="n"/>
      <c r="K599" s="99" t="n"/>
      <c r="L599" s="99" t="n">
        <v>0</v>
      </c>
      <c r="M599" s="98" t="n"/>
      <c r="N599" s="98" t="n">
        <v>14532236.88</v>
      </c>
      <c r="O599" s="98" t="n"/>
      <c r="P599" s="98" t="n">
        <v>19210935.91</v>
      </c>
      <c r="Q599" s="98" t="n"/>
      <c r="R599" s="98" t="n">
        <v>4850217.13</v>
      </c>
      <c r="S599" s="98" t="n">
        <v>492285.58</v>
      </c>
      <c r="T599" s="98" t="n">
        <v>939161.59</v>
      </c>
    </row>
    <row customHeight="true" ht="12.75" outlineLevel="0" r="600">
      <c r="A600" s="67" t="n">
        <f aca="false" ca="false" dt2D="false" dtr="false" t="normal">+A599+1</f>
        <v>586</v>
      </c>
      <c r="B600" s="67" t="n">
        <f aca="false" ca="false" dt2D="false" dtr="false" t="normal">+B599+1</f>
        <v>111</v>
      </c>
      <c r="C600" s="68" t="s">
        <v>122</v>
      </c>
      <c r="D600" s="67" t="s">
        <v>718</v>
      </c>
      <c r="E600" s="98" t="n">
        <v>55285832.76</v>
      </c>
      <c r="F600" s="98" t="n"/>
      <c r="G600" s="98" t="n"/>
      <c r="H600" s="98" t="n"/>
      <c r="I600" s="98" t="n"/>
      <c r="J600" s="98" t="n"/>
      <c r="K600" s="99" t="n"/>
      <c r="L600" s="99" t="n">
        <v>0</v>
      </c>
      <c r="M600" s="98" t="n"/>
      <c r="N600" s="98" t="n"/>
      <c r="O600" s="98" t="n"/>
      <c r="P600" s="98" t="n">
        <v>33822940.09</v>
      </c>
      <c r="Q600" s="98" t="n">
        <v>14328477.09</v>
      </c>
      <c r="R600" s="98" t="n">
        <v>5528583.28</v>
      </c>
      <c r="S600" s="98" t="n">
        <v>552858.33</v>
      </c>
      <c r="T600" s="98" t="n">
        <v>1052973.97</v>
      </c>
    </row>
    <row customHeight="true" ht="12.75" outlineLevel="0" r="601">
      <c r="A601" s="67" t="n">
        <f aca="false" ca="false" dt2D="false" dtr="false" t="normal">+A600+1</f>
        <v>587</v>
      </c>
      <c r="B601" s="67" t="n">
        <f aca="false" ca="false" dt2D="false" dtr="false" t="normal">+B600+1</f>
        <v>112</v>
      </c>
      <c r="C601" s="68" t="s">
        <v>122</v>
      </c>
      <c r="D601" s="67" t="s">
        <v>719</v>
      </c>
      <c r="E601" s="98" t="n">
        <v>85530217.82</v>
      </c>
      <c r="F601" s="98" t="n"/>
      <c r="G601" s="98" t="n"/>
      <c r="H601" s="98" t="n"/>
      <c r="I601" s="98" t="n"/>
      <c r="J601" s="98" t="n"/>
      <c r="K601" s="99" t="n"/>
      <c r="L601" s="99" t="n">
        <v>0</v>
      </c>
      <c r="M601" s="98" t="n"/>
      <c r="N601" s="98" t="n">
        <v>25947901.74</v>
      </c>
      <c r="O601" s="98" t="n"/>
      <c r="P601" s="98" t="n">
        <v>34301909.7</v>
      </c>
      <c r="Q601" s="98" t="n">
        <v>14531383.91</v>
      </c>
      <c r="R601" s="98" t="n">
        <v>8258407.01</v>
      </c>
      <c r="S601" s="98" t="n">
        <v>855302.18</v>
      </c>
      <c r="T601" s="98" t="n">
        <v>1635313.28</v>
      </c>
    </row>
    <row customHeight="true" ht="12.75" outlineLevel="0" r="602">
      <c r="A602" s="67" t="n">
        <f aca="false" ca="false" dt2D="false" dtr="false" t="normal">+A601+1</f>
        <v>588</v>
      </c>
      <c r="B602" s="67" t="n">
        <f aca="false" ca="false" dt2D="false" dtr="false" t="normal">+B601+1</f>
        <v>113</v>
      </c>
      <c r="C602" s="68" t="s">
        <v>122</v>
      </c>
      <c r="D602" s="67" t="s">
        <v>720</v>
      </c>
      <c r="E602" s="98" t="n">
        <v>40874287.71</v>
      </c>
      <c r="F602" s="98" t="n"/>
      <c r="G602" s="98" t="n"/>
      <c r="H602" s="98" t="n"/>
      <c r="I602" s="98" t="n"/>
      <c r="J602" s="98" t="n">
        <v>1400690.87</v>
      </c>
      <c r="K602" s="99" t="n"/>
      <c r="L602" s="99" t="n">
        <v>0</v>
      </c>
      <c r="M602" s="98" t="n"/>
      <c r="N602" s="98" t="n"/>
      <c r="O602" s="98" t="n"/>
      <c r="P602" s="98" t="n">
        <v>23737130.12</v>
      </c>
      <c r="Q602" s="98" t="n">
        <v>10055806.04</v>
      </c>
      <c r="R602" s="98" t="n">
        <v>4502304.46</v>
      </c>
      <c r="S602" s="98" t="n">
        <v>408742.88</v>
      </c>
      <c r="T602" s="98" t="n">
        <v>769613.34</v>
      </c>
    </row>
    <row customHeight="true" ht="12.75" outlineLevel="0" r="603">
      <c r="A603" s="67" t="n">
        <f aca="false" ca="false" dt2D="false" dtr="false" t="normal">+A602+1</f>
        <v>589</v>
      </c>
      <c r="B603" s="67" t="n">
        <f aca="false" ca="false" dt2D="false" dtr="false" t="normal">+B602+1</f>
        <v>114</v>
      </c>
      <c r="C603" s="68" t="s">
        <v>122</v>
      </c>
      <c r="D603" s="67" t="s">
        <v>721</v>
      </c>
      <c r="E603" s="98" t="n">
        <v>42801252.62</v>
      </c>
      <c r="F603" s="98" t="n">
        <v>9785101.41</v>
      </c>
      <c r="G603" s="98" t="n"/>
      <c r="H603" s="98" t="n"/>
      <c r="I603" s="98" t="n"/>
      <c r="J603" s="98" t="n"/>
      <c r="K603" s="99" t="n"/>
      <c r="L603" s="99" t="n">
        <v>0</v>
      </c>
      <c r="M603" s="98" t="n"/>
      <c r="N603" s="98" t="n">
        <v>17888625.06</v>
      </c>
      <c r="O603" s="98" t="n"/>
      <c r="P603" s="98" t="n"/>
      <c r="Q603" s="98" t="n">
        <v>10018015.37</v>
      </c>
      <c r="R603" s="98" t="n">
        <v>3857256.19</v>
      </c>
      <c r="S603" s="98" t="n">
        <v>428012.53</v>
      </c>
      <c r="T603" s="98" t="n">
        <v>824242.06</v>
      </c>
    </row>
    <row customHeight="true" ht="12.75" outlineLevel="0" r="604">
      <c r="A604" s="67" t="n">
        <f aca="false" ca="false" dt2D="false" dtr="false" t="normal">+A603+1</f>
        <v>590</v>
      </c>
      <c r="B604" s="67" t="n">
        <f aca="false" ca="false" dt2D="false" dtr="false" t="normal">+B603+1</f>
        <v>115</v>
      </c>
      <c r="C604" s="68" t="s">
        <v>122</v>
      </c>
      <c r="D604" s="67" t="s">
        <v>722</v>
      </c>
      <c r="E604" s="98" t="n">
        <v>49217258.5</v>
      </c>
      <c r="F604" s="98" t="n">
        <v>5655494.45</v>
      </c>
      <c r="G604" s="98" t="n">
        <v>2287063.69</v>
      </c>
      <c r="H604" s="98" t="n">
        <v>2417587.49</v>
      </c>
      <c r="I604" s="98" t="n">
        <v>1843417.12</v>
      </c>
      <c r="J604" s="98" t="n">
        <v>806514.82</v>
      </c>
      <c r="K604" s="99" t="n"/>
      <c r="L604" s="99" t="n">
        <v>0</v>
      </c>
      <c r="M604" s="98" t="n"/>
      <c r="N604" s="98" t="n">
        <v>10339087.52</v>
      </c>
      <c r="O604" s="98" t="n"/>
      <c r="P604" s="98" t="n">
        <v>13667789.02</v>
      </c>
      <c r="Q604" s="98" t="n">
        <v>5790111.72</v>
      </c>
      <c r="R604" s="98" t="n">
        <v>4981916.25</v>
      </c>
      <c r="S604" s="98" t="n">
        <v>492172.59</v>
      </c>
      <c r="T604" s="98" t="n">
        <v>936103.83</v>
      </c>
    </row>
    <row customHeight="true" ht="12.75" outlineLevel="0" r="605">
      <c r="A605" s="67" t="n">
        <f aca="false" ca="false" dt2D="false" dtr="false" t="normal">+A604+1</f>
        <v>591</v>
      </c>
      <c r="B605" s="67" t="n">
        <f aca="false" ca="false" dt2D="false" dtr="false" t="normal">+B604+1</f>
        <v>116</v>
      </c>
      <c r="C605" s="68" t="s">
        <v>122</v>
      </c>
      <c r="D605" s="67" t="s">
        <v>723</v>
      </c>
      <c r="E605" s="98" t="n">
        <v>67136906.98</v>
      </c>
      <c r="F605" s="98" t="n">
        <v>7714619.15</v>
      </c>
      <c r="G605" s="98" t="n">
        <v>3119767.06</v>
      </c>
      <c r="H605" s="98" t="n">
        <v>3297813.64</v>
      </c>
      <c r="I605" s="98" t="n">
        <v>2514591.98</v>
      </c>
      <c r="J605" s="98" t="n">
        <v>1100161.05</v>
      </c>
      <c r="K605" s="99" t="n"/>
      <c r="L605" s="99" t="n">
        <v>0</v>
      </c>
      <c r="M605" s="98" t="n"/>
      <c r="N605" s="98" t="n">
        <v>14103474.64</v>
      </c>
      <c r="O605" s="98" t="n"/>
      <c r="P605" s="98" t="n">
        <v>18644132.32</v>
      </c>
      <c r="Q605" s="98" t="n">
        <v>7898249.6</v>
      </c>
      <c r="R605" s="98" t="n">
        <v>6795795.99</v>
      </c>
      <c r="S605" s="98" t="n">
        <v>671369.07</v>
      </c>
      <c r="T605" s="98" t="n">
        <v>1276932.48</v>
      </c>
    </row>
    <row customHeight="true" ht="12.75" outlineLevel="0" r="606">
      <c r="A606" s="67" t="n">
        <f aca="false" ca="false" dt2D="false" dtr="false" t="normal">+A605+1</f>
        <v>592</v>
      </c>
      <c r="B606" s="67" t="n">
        <f aca="false" ca="false" dt2D="false" dtr="false" t="normal">+B605+1</f>
        <v>117</v>
      </c>
      <c r="C606" s="68" t="s">
        <v>122</v>
      </c>
      <c r="D606" s="67" t="s">
        <v>724</v>
      </c>
      <c r="E606" s="98" t="n">
        <v>4579490.03</v>
      </c>
      <c r="F606" s="98" t="n"/>
      <c r="G606" s="98" t="n">
        <v>3988525.16</v>
      </c>
      <c r="H606" s="98" t="n"/>
      <c r="I606" s="98" t="n"/>
      <c r="J606" s="98" t="n"/>
      <c r="K606" s="99" t="n"/>
      <c r="L606" s="99" t="n">
        <v>0</v>
      </c>
      <c r="M606" s="98" t="n"/>
      <c r="N606" s="98" t="n"/>
      <c r="O606" s="98" t="n"/>
      <c r="P606" s="98" t="n"/>
      <c r="Q606" s="98" t="n"/>
      <c r="R606" s="98" t="n">
        <v>457949</v>
      </c>
      <c r="S606" s="98" t="n">
        <v>45794.9</v>
      </c>
      <c r="T606" s="98" t="n">
        <v>87220.97</v>
      </c>
    </row>
    <row customHeight="true" ht="12.75" outlineLevel="0" r="607">
      <c r="A607" s="67" t="n">
        <f aca="false" ca="false" dt2D="false" dtr="false" t="normal">+A606+1</f>
        <v>593</v>
      </c>
      <c r="B607" s="67" t="n">
        <f aca="false" ca="false" dt2D="false" dtr="false" t="normal">+B606+1</f>
        <v>118</v>
      </c>
      <c r="C607" s="68" t="s">
        <v>122</v>
      </c>
      <c r="D607" s="67" t="s">
        <v>725</v>
      </c>
      <c r="E607" s="98" t="n">
        <v>767918.87</v>
      </c>
      <c r="F607" s="98" t="n"/>
      <c r="G607" s="98" t="n"/>
      <c r="H607" s="98" t="n"/>
      <c r="I607" s="98" t="n"/>
      <c r="J607" s="98" t="n">
        <v>518524.93</v>
      </c>
      <c r="K607" s="99" t="n"/>
      <c r="L607" s="99" t="n">
        <v>0</v>
      </c>
      <c r="M607" s="98" t="n"/>
      <c r="N607" s="98" t="n"/>
      <c r="O607" s="98" t="n"/>
      <c r="P607" s="98" t="n"/>
      <c r="Q607" s="98" t="n"/>
      <c r="R607" s="98" t="n">
        <v>230375.66</v>
      </c>
      <c r="S607" s="98" t="n">
        <v>7679.19</v>
      </c>
      <c r="T607" s="98" t="n">
        <v>11339.09</v>
      </c>
    </row>
    <row customHeight="true" ht="12.75" outlineLevel="0" r="608">
      <c r="A608" s="67" t="n">
        <f aca="false" ca="false" dt2D="false" dtr="false" t="normal">+A607+1</f>
        <v>594</v>
      </c>
      <c r="B608" s="67" t="n">
        <f aca="false" ca="false" dt2D="false" dtr="false" t="normal">+B607+1</f>
        <v>119</v>
      </c>
      <c r="C608" s="68" t="s">
        <v>122</v>
      </c>
      <c r="D608" s="67" t="s">
        <v>726</v>
      </c>
      <c r="E608" s="98" t="n">
        <v>42957867.26</v>
      </c>
      <c r="F608" s="98" t="n">
        <v>3838367.55</v>
      </c>
      <c r="G608" s="98" t="n">
        <v>2335595.6</v>
      </c>
      <c r="H608" s="98" t="n">
        <v>1100543</v>
      </c>
      <c r="I608" s="98" t="n">
        <v>937901.08</v>
      </c>
      <c r="J608" s="98" t="n">
        <v>503973.87</v>
      </c>
      <c r="K608" s="99" t="n"/>
      <c r="L608" s="99" t="n">
        <v>0</v>
      </c>
      <c r="M608" s="98" t="n"/>
      <c r="N608" s="98" t="n">
        <v>11103770.41</v>
      </c>
      <c r="O608" s="98" t="n"/>
      <c r="P608" s="98" t="n">
        <v>9079158.82</v>
      </c>
      <c r="Q608" s="98" t="n">
        <v>8543954.08</v>
      </c>
      <c r="R608" s="98" t="n">
        <v>4266215.82</v>
      </c>
      <c r="S608" s="98" t="n">
        <v>429578.67</v>
      </c>
      <c r="T608" s="98" t="n">
        <v>818808.36</v>
      </c>
    </row>
    <row customHeight="true" ht="12.75" outlineLevel="0" r="609">
      <c r="A609" s="67" t="n">
        <f aca="false" ca="false" dt2D="false" dtr="false" t="normal">+A608+1</f>
        <v>595</v>
      </c>
      <c r="B609" s="67" t="n">
        <f aca="false" ca="false" dt2D="false" dtr="false" t="normal">+B608+1</f>
        <v>120</v>
      </c>
      <c r="C609" s="68" t="s">
        <v>122</v>
      </c>
      <c r="D609" s="67" t="s">
        <v>728</v>
      </c>
      <c r="E609" s="98" t="n">
        <v>49531074.76</v>
      </c>
      <c r="F609" s="98" t="n">
        <v>5691554.69</v>
      </c>
      <c r="G609" s="98" t="n">
        <v>2301646.33</v>
      </c>
      <c r="H609" s="98" t="n">
        <v>2433002.38</v>
      </c>
      <c r="I609" s="98" t="n">
        <v>1855171.01</v>
      </c>
      <c r="J609" s="98" t="n">
        <v>811657.28</v>
      </c>
      <c r="K609" s="99" t="n"/>
      <c r="L609" s="99" t="n">
        <v>0</v>
      </c>
      <c r="M609" s="98" t="n"/>
      <c r="N609" s="98" t="n">
        <v>10405011.01</v>
      </c>
      <c r="O609" s="98" t="n"/>
      <c r="P609" s="98" t="n">
        <v>13754936.79</v>
      </c>
      <c r="Q609" s="98" t="n">
        <v>5827030.3</v>
      </c>
      <c r="R609" s="98" t="n">
        <v>5013681.66</v>
      </c>
      <c r="S609" s="98" t="n">
        <v>495310.75</v>
      </c>
      <c r="T609" s="98" t="n">
        <v>942072.56</v>
      </c>
    </row>
    <row customHeight="true" ht="12.75" outlineLevel="0" r="610">
      <c r="A610" s="67" t="n">
        <f aca="false" ca="false" dt2D="false" dtr="false" t="normal">+A609+1</f>
        <v>596</v>
      </c>
      <c r="B610" s="67" t="n">
        <f aca="false" ca="false" dt2D="false" dtr="false" t="normal">+B609+1</f>
        <v>121</v>
      </c>
      <c r="C610" s="68" t="s">
        <v>122</v>
      </c>
      <c r="D610" s="67" t="s">
        <v>729</v>
      </c>
      <c r="E610" s="98" t="n">
        <v>53176304.49</v>
      </c>
      <c r="F610" s="98" t="n">
        <v>4835417.16</v>
      </c>
      <c r="G610" s="98" t="n">
        <v>2942287.02</v>
      </c>
      <c r="H610" s="98" t="n">
        <v>1386418.69</v>
      </c>
      <c r="I610" s="98" t="n">
        <v>1181529.1</v>
      </c>
      <c r="J610" s="98" t="n"/>
      <c r="K610" s="99" t="n"/>
      <c r="L610" s="99" t="n">
        <v>0</v>
      </c>
      <c r="M610" s="98" t="n"/>
      <c r="N610" s="98" t="n">
        <v>13988072.06</v>
      </c>
      <c r="O610" s="98" t="n"/>
      <c r="P610" s="98" t="n">
        <v>11437549.87</v>
      </c>
      <c r="Q610" s="98" t="n">
        <v>10763321</v>
      </c>
      <c r="R610" s="98" t="n">
        <v>5092329.21</v>
      </c>
      <c r="S610" s="98" t="n">
        <v>531763.04</v>
      </c>
      <c r="T610" s="98" t="n">
        <v>1017617.34</v>
      </c>
    </row>
    <row customHeight="true" ht="12.75" outlineLevel="0" r="611">
      <c r="A611" s="67" t="n">
        <f aca="false" ca="false" dt2D="false" dtr="false" t="normal">+A610+1</f>
        <v>597</v>
      </c>
      <c r="B611" s="67" t="n">
        <f aca="false" ca="false" dt2D="false" dtr="false" t="normal">+B610+1</f>
        <v>122</v>
      </c>
      <c r="C611" s="68" t="s">
        <v>122</v>
      </c>
      <c r="D611" s="67" t="s">
        <v>730</v>
      </c>
      <c r="E611" s="98" t="n">
        <v>5189984.27</v>
      </c>
      <c r="F611" s="98" t="n">
        <v>2126067.01</v>
      </c>
      <c r="G611" s="98" t="n">
        <v>1293683.49</v>
      </c>
      <c r="H611" s="98" t="n">
        <v>609589.4</v>
      </c>
      <c r="I611" s="98" t="n">
        <v>519502.24</v>
      </c>
      <c r="J611" s="98" t="n"/>
      <c r="K611" s="99" t="n"/>
      <c r="L611" s="99" t="n">
        <v>0</v>
      </c>
      <c r="M611" s="98" t="n"/>
      <c r="N611" s="98" t="n"/>
      <c r="O611" s="98" t="n"/>
      <c r="P611" s="98" t="n"/>
      <c r="Q611" s="98" t="n"/>
      <c r="R611" s="98" t="n">
        <v>489768.33</v>
      </c>
      <c r="S611" s="98" t="n">
        <v>51899.84</v>
      </c>
      <c r="T611" s="98" t="n">
        <v>99473.96</v>
      </c>
    </row>
    <row customHeight="true" ht="12.75" outlineLevel="0" r="612">
      <c r="A612" s="67" t="n">
        <f aca="false" ca="false" dt2D="false" dtr="false" t="normal">+A611+1</f>
        <v>598</v>
      </c>
      <c r="B612" s="67" t="n">
        <f aca="false" ca="false" dt2D="false" dtr="false" t="normal">+B611+1</f>
        <v>123</v>
      </c>
      <c r="C612" s="68" t="s">
        <v>122</v>
      </c>
      <c r="D612" s="67" t="s">
        <v>731</v>
      </c>
      <c r="E612" s="98" t="n">
        <v>35051299.01</v>
      </c>
      <c r="F612" s="98" t="n">
        <v>3187277.76</v>
      </c>
      <c r="G612" s="98" t="n">
        <v>1939416.12</v>
      </c>
      <c r="H612" s="98" t="n">
        <v>913861.48</v>
      </c>
      <c r="I612" s="98" t="n">
        <v>778807.96</v>
      </c>
      <c r="J612" s="98" t="n"/>
      <c r="K612" s="99" t="n"/>
      <c r="L612" s="99" t="n">
        <v>0</v>
      </c>
      <c r="M612" s="98" t="n"/>
      <c r="N612" s="98" t="n">
        <v>9220273.98</v>
      </c>
      <c r="O612" s="98" t="n"/>
      <c r="P612" s="98" t="n">
        <v>7539090.66</v>
      </c>
      <c r="Q612" s="98" t="n">
        <v>7094670.95</v>
      </c>
      <c r="R612" s="98" t="n">
        <v>3356622</v>
      </c>
      <c r="S612" s="98" t="n">
        <v>350512.99</v>
      </c>
      <c r="T612" s="98" t="n">
        <v>670765.11</v>
      </c>
    </row>
    <row customHeight="true" ht="12.75" outlineLevel="0" r="613">
      <c r="A613" s="67" t="n">
        <f aca="false" ca="false" dt2D="false" dtr="false" t="normal">+A612+1</f>
        <v>599</v>
      </c>
      <c r="B613" s="67" t="n">
        <f aca="false" ca="false" dt2D="false" dtr="false" t="normal">+B612+1</f>
        <v>124</v>
      </c>
      <c r="C613" s="68" t="s">
        <v>122</v>
      </c>
      <c r="D613" s="67" t="s">
        <v>732</v>
      </c>
      <c r="E613" s="98" t="n">
        <v>24236515.46</v>
      </c>
      <c r="F613" s="98" t="n">
        <v>9830815.56</v>
      </c>
      <c r="G613" s="98" t="n">
        <v>3975550.05</v>
      </c>
      <c r="H613" s="98" t="n">
        <v>4202436.57</v>
      </c>
      <c r="I613" s="98" t="n">
        <v>3204369.46</v>
      </c>
      <c r="J613" s="98" t="n"/>
      <c r="K613" s="99" t="n"/>
      <c r="L613" s="99" t="n">
        <v>0</v>
      </c>
      <c r="M613" s="98" t="n"/>
      <c r="N613" s="98" t="n"/>
      <c r="O613" s="98" t="n"/>
      <c r="P613" s="98" t="n"/>
      <c r="Q613" s="98" t="n"/>
      <c r="R613" s="98" t="n">
        <v>2317089.57</v>
      </c>
      <c r="S613" s="98" t="n">
        <v>242365.15</v>
      </c>
      <c r="T613" s="98" t="n">
        <v>463889.1</v>
      </c>
    </row>
    <row customHeight="true" ht="12.75" outlineLevel="0" r="614">
      <c r="A614" s="67" t="n">
        <f aca="false" ca="false" dt2D="false" dtr="false" t="normal">+A613+1</f>
        <v>600</v>
      </c>
      <c r="B614" s="67" t="n">
        <f aca="false" ca="false" dt2D="false" dtr="false" t="normal">+B613+1</f>
        <v>125</v>
      </c>
      <c r="C614" s="68" t="s">
        <v>122</v>
      </c>
      <c r="D614" s="67" t="s">
        <v>733</v>
      </c>
      <c r="E614" s="98" t="n">
        <v>24088812.93</v>
      </c>
      <c r="F614" s="98" t="n">
        <v>9770904.46</v>
      </c>
      <c r="G614" s="98" t="n">
        <v>3951322.19</v>
      </c>
      <c r="H614" s="98" t="n">
        <v>4176826.02</v>
      </c>
      <c r="I614" s="98" t="n">
        <v>3184841.34</v>
      </c>
      <c r="J614" s="98" t="n"/>
      <c r="K614" s="99" t="n"/>
      <c r="L614" s="99" t="n">
        <v>0</v>
      </c>
      <c r="M614" s="98" t="n"/>
      <c r="N614" s="98" t="n"/>
      <c r="O614" s="98" t="n"/>
      <c r="P614" s="98" t="n"/>
      <c r="Q614" s="98" t="n"/>
      <c r="R614" s="98" t="n">
        <v>2302968.73</v>
      </c>
      <c r="S614" s="98" t="n">
        <v>240888.13</v>
      </c>
      <c r="T614" s="98" t="n">
        <v>461062.06</v>
      </c>
    </row>
    <row customHeight="true" ht="12.75" outlineLevel="0" r="615">
      <c r="A615" s="67" t="n">
        <f aca="false" ca="false" dt2D="false" dtr="false" t="normal">+A614+1</f>
        <v>601</v>
      </c>
      <c r="B615" s="67" t="n">
        <f aca="false" ca="false" dt2D="false" dtr="false" t="normal">+B614+1</f>
        <v>126</v>
      </c>
      <c r="C615" s="68" t="s">
        <v>122</v>
      </c>
      <c r="D615" s="67" t="s">
        <v>734</v>
      </c>
      <c r="E615" s="98" t="n">
        <v>1408804.73</v>
      </c>
      <c r="F615" s="98" t="n"/>
      <c r="G615" s="98" t="n"/>
      <c r="H615" s="98" t="n"/>
      <c r="I615" s="98" t="n"/>
      <c r="J615" s="98" t="n">
        <v>951272.85</v>
      </c>
      <c r="K615" s="99" t="n"/>
      <c r="L615" s="99" t="n">
        <v>0</v>
      </c>
      <c r="M615" s="98" t="n"/>
      <c r="N615" s="98" t="n"/>
      <c r="O615" s="98" t="n"/>
      <c r="P615" s="98" t="n"/>
      <c r="Q615" s="98" t="n"/>
      <c r="R615" s="98" t="n">
        <v>422641.42</v>
      </c>
      <c r="S615" s="98" t="n">
        <v>14088.05</v>
      </c>
      <c r="T615" s="98" t="n">
        <v>20802.41</v>
      </c>
    </row>
    <row customHeight="true" ht="12.75" outlineLevel="0" r="616">
      <c r="A616" s="67" t="n">
        <f aca="false" ca="false" dt2D="false" dtr="false" t="normal">+A615+1</f>
        <v>602</v>
      </c>
      <c r="B616" s="67" t="n">
        <f aca="false" ca="false" dt2D="false" dtr="false" t="normal">+B615+1</f>
        <v>127</v>
      </c>
      <c r="C616" s="68" t="s">
        <v>122</v>
      </c>
      <c r="D616" s="67" t="s">
        <v>735</v>
      </c>
      <c r="E616" s="98" t="n">
        <v>1552845.47</v>
      </c>
      <c r="F616" s="98" t="n"/>
      <c r="G616" s="98" t="n"/>
      <c r="H616" s="98" t="n"/>
      <c r="I616" s="98" t="n"/>
      <c r="J616" s="98" t="n">
        <v>1048534.06</v>
      </c>
      <c r="K616" s="99" t="n"/>
      <c r="L616" s="99" t="n">
        <v>0</v>
      </c>
      <c r="M616" s="98" t="n"/>
      <c r="N616" s="98" t="n"/>
      <c r="O616" s="98" t="n"/>
      <c r="P616" s="98" t="n"/>
      <c r="Q616" s="98" t="n"/>
      <c r="R616" s="98" t="n">
        <v>465853.64</v>
      </c>
      <c r="S616" s="98" t="n">
        <v>15528.45</v>
      </c>
      <c r="T616" s="98" t="n">
        <v>22929.32</v>
      </c>
    </row>
    <row customHeight="true" ht="12.75" outlineLevel="0" r="617">
      <c r="A617" s="67" t="n">
        <f aca="false" ca="false" dt2D="false" dtr="false" t="normal">+A616+1</f>
        <v>603</v>
      </c>
      <c r="B617" s="67" t="n">
        <f aca="false" ca="false" dt2D="false" dtr="false" t="normal">+B616+1</f>
        <v>128</v>
      </c>
      <c r="C617" s="68" t="s">
        <v>122</v>
      </c>
      <c r="D617" s="67" t="s">
        <v>736</v>
      </c>
      <c r="E617" s="98" t="n">
        <v>1486042.23</v>
      </c>
      <c r="F617" s="98" t="n"/>
      <c r="G617" s="98" t="n"/>
      <c r="H617" s="98" t="n"/>
      <c r="I617" s="98" t="n"/>
      <c r="J617" s="98" t="n">
        <v>1003426.24</v>
      </c>
      <c r="K617" s="99" t="n"/>
      <c r="L617" s="99" t="n">
        <v>0</v>
      </c>
      <c r="M617" s="98" t="n"/>
      <c r="N617" s="98" t="n"/>
      <c r="O617" s="98" t="n"/>
      <c r="P617" s="98" t="n"/>
      <c r="Q617" s="98" t="n"/>
      <c r="R617" s="98" t="n">
        <v>445812.67</v>
      </c>
      <c r="S617" s="98" t="n">
        <v>14860.42</v>
      </c>
      <c r="T617" s="98" t="n">
        <v>21942.9</v>
      </c>
    </row>
    <row customHeight="true" ht="12.75" outlineLevel="0" r="618">
      <c r="A618" s="67" t="n">
        <f aca="false" ca="false" dt2D="false" dtr="false" t="normal">+A617+1</f>
        <v>604</v>
      </c>
      <c r="B618" s="67" t="n">
        <f aca="false" ca="false" dt2D="false" dtr="false" t="normal">+B617+1</f>
        <v>129</v>
      </c>
      <c r="C618" s="68" t="s">
        <v>122</v>
      </c>
      <c r="D618" s="67" t="s">
        <v>737</v>
      </c>
      <c r="E618" s="98" t="n">
        <v>13567293.78</v>
      </c>
      <c r="F618" s="98" t="n"/>
      <c r="G618" s="98" t="n">
        <v>4087044.12</v>
      </c>
      <c r="H618" s="98" t="n">
        <v>4320293.66</v>
      </c>
      <c r="I618" s="98" t="n">
        <v>3294235.81</v>
      </c>
      <c r="J618" s="98" t="n"/>
      <c r="K618" s="99" t="n"/>
      <c r="L618" s="99" t="n">
        <v>0</v>
      </c>
      <c r="M618" s="98" t="n"/>
      <c r="N618" s="98" t="n"/>
      <c r="O618" s="98" t="n"/>
      <c r="P618" s="98" t="n"/>
      <c r="Q618" s="98" t="n"/>
      <c r="R618" s="98" t="n">
        <v>1474157.54</v>
      </c>
      <c r="S618" s="98" t="n">
        <v>135672.94</v>
      </c>
      <c r="T618" s="98" t="n">
        <v>255889.71</v>
      </c>
    </row>
    <row customHeight="true" ht="12.75" outlineLevel="0" r="619">
      <c r="A619" s="67" t="n">
        <f aca="false" ca="false" dt2D="false" dtr="false" t="normal">+A618+1</f>
        <v>605</v>
      </c>
      <c r="B619" s="67" t="n">
        <f aca="false" ca="false" dt2D="false" dtr="false" t="normal">+B618+1</f>
        <v>130</v>
      </c>
      <c r="C619" s="68" t="s">
        <v>122</v>
      </c>
      <c r="D619" s="67" t="s">
        <v>738</v>
      </c>
      <c r="E619" s="98" t="n">
        <v>60984516.94</v>
      </c>
      <c r="F619" s="98" t="n">
        <v>7181949.83</v>
      </c>
      <c r="G619" s="98" t="n">
        <v>2904357.31</v>
      </c>
      <c r="H619" s="98" t="n">
        <v>3070110.35</v>
      </c>
      <c r="I619" s="98" t="n">
        <v>2340967.59</v>
      </c>
      <c r="J619" s="98" t="n"/>
      <c r="K619" s="99" t="n"/>
      <c r="L619" s="99" t="n">
        <v>0</v>
      </c>
      <c r="M619" s="98" t="n"/>
      <c r="N619" s="98" t="n">
        <v>13129675.65</v>
      </c>
      <c r="O619" s="98" t="n"/>
      <c r="P619" s="98" t="n">
        <v>17356815.72</v>
      </c>
      <c r="Q619" s="98" t="n">
        <v>7352901.19</v>
      </c>
      <c r="R619" s="98" t="n">
        <v>5871526.83</v>
      </c>
      <c r="S619" s="98" t="n">
        <v>609845.17</v>
      </c>
      <c r="T619" s="98" t="n">
        <v>1166367.3</v>
      </c>
    </row>
    <row customHeight="true" ht="12.75" outlineLevel="0" r="620">
      <c r="A620" s="67" t="n">
        <f aca="false" ca="false" dt2D="false" dtr="false" t="normal">+A619+1</f>
        <v>606</v>
      </c>
      <c r="B620" s="67" t="n">
        <f aca="false" ca="false" dt2D="false" dtr="false" t="normal">+B619+1</f>
        <v>131</v>
      </c>
      <c r="C620" s="68" t="s">
        <v>122</v>
      </c>
      <c r="D620" s="67" t="s">
        <v>739</v>
      </c>
      <c r="E620" s="98" t="n">
        <v>40738652.63</v>
      </c>
      <c r="F620" s="98" t="n"/>
      <c r="G620" s="98" t="n"/>
      <c r="H620" s="98" t="n"/>
      <c r="I620" s="98" t="n"/>
      <c r="J620" s="98" t="n"/>
      <c r="K620" s="99" t="n"/>
      <c r="L620" s="99" t="n">
        <v>0</v>
      </c>
      <c r="M620" s="98" t="n"/>
      <c r="N620" s="98" t="n"/>
      <c r="O620" s="98" t="n"/>
      <c r="P620" s="98" t="n">
        <v>35481492.46</v>
      </c>
      <c r="Q620" s="98" t="n"/>
      <c r="R620" s="98" t="n">
        <v>4073865.26</v>
      </c>
      <c r="S620" s="98" t="n">
        <v>407386.53</v>
      </c>
      <c r="T620" s="98" t="n">
        <v>775908.38</v>
      </c>
    </row>
    <row customHeight="true" ht="12.75" outlineLevel="0" r="621">
      <c r="A621" s="67" t="n">
        <f aca="false" ca="false" dt2D="false" dtr="false" t="normal">+A620+1</f>
        <v>607</v>
      </c>
      <c r="B621" s="67" t="n">
        <f aca="false" ca="false" dt2D="false" dtr="false" t="normal">+B620+1</f>
        <v>132</v>
      </c>
      <c r="C621" s="68" t="s">
        <v>122</v>
      </c>
      <c r="D621" s="67" t="s">
        <v>740</v>
      </c>
      <c r="E621" s="98" t="n">
        <v>85748433.79</v>
      </c>
      <c r="F621" s="98" t="n">
        <v>9853246.74</v>
      </c>
      <c r="G621" s="98" t="n">
        <v>3984621.14</v>
      </c>
      <c r="H621" s="98" t="n">
        <v>4212025.36</v>
      </c>
      <c r="I621" s="98" t="n">
        <v>3211680.93</v>
      </c>
      <c r="J621" s="98" t="n">
        <v>1405144.96</v>
      </c>
      <c r="K621" s="99" t="n"/>
      <c r="L621" s="99" t="n">
        <v>0</v>
      </c>
      <c r="M621" s="98" t="n"/>
      <c r="N621" s="98" t="n">
        <v>18013204.89</v>
      </c>
      <c r="O621" s="98" t="n"/>
      <c r="P621" s="98" t="n">
        <v>23812612.44</v>
      </c>
      <c r="Q621" s="98" t="n">
        <v>10087782.76</v>
      </c>
      <c r="R621" s="98" t="n">
        <v>8679709.7</v>
      </c>
      <c r="S621" s="98" t="n">
        <v>857484.34</v>
      </c>
      <c r="T621" s="98" t="n">
        <v>1630920.53</v>
      </c>
    </row>
    <row customHeight="true" ht="12.75" outlineLevel="0" r="622">
      <c r="A622" s="67" t="n">
        <f aca="false" ca="false" dt2D="false" dtr="false" t="normal">+A621+1</f>
        <v>608</v>
      </c>
      <c r="B622" s="67" t="n">
        <f aca="false" ca="false" dt2D="false" dtr="false" t="normal">+B621+1</f>
        <v>133</v>
      </c>
      <c r="C622" s="68" t="s">
        <v>122</v>
      </c>
      <c r="D622" s="67" t="s">
        <v>741</v>
      </c>
      <c r="E622" s="98" t="n">
        <v>29927707.33</v>
      </c>
      <c r="F622" s="98" t="n"/>
      <c r="G622" s="98" t="n">
        <v>3337358.47</v>
      </c>
      <c r="H622" s="98" t="n"/>
      <c r="I622" s="98" t="n">
        <v>2689974.82</v>
      </c>
      <c r="J622" s="98" t="n"/>
      <c r="K622" s="99" t="n"/>
      <c r="L622" s="99" t="n">
        <v>0</v>
      </c>
      <c r="M622" s="98" t="n"/>
      <c r="N622" s="98" t="n"/>
      <c r="O622" s="98" t="n"/>
      <c r="P622" s="98" t="n">
        <v>19944486.79</v>
      </c>
      <c r="Q622" s="98" t="n"/>
      <c r="R622" s="98" t="n">
        <v>3088659.08</v>
      </c>
      <c r="S622" s="98" t="n">
        <v>299277.07</v>
      </c>
      <c r="T622" s="98" t="n">
        <v>567951.1</v>
      </c>
    </row>
    <row customHeight="true" ht="12.75" outlineLevel="0" r="623">
      <c r="A623" s="67" t="n">
        <f aca="false" ca="false" dt2D="false" dtr="false" t="normal">+A622+1</f>
        <v>609</v>
      </c>
      <c r="B623" s="67" t="n">
        <f aca="false" ca="false" dt2D="false" dtr="false" t="normal">+B622+1</f>
        <v>134</v>
      </c>
      <c r="C623" s="68" t="s">
        <v>122</v>
      </c>
      <c r="D623" s="67" t="s">
        <v>742</v>
      </c>
      <c r="E623" s="98" t="n">
        <v>84268308.36</v>
      </c>
      <c r="F623" s="98" t="n">
        <v>9683167.35</v>
      </c>
      <c r="G623" s="98" t="n">
        <v>3915841.59</v>
      </c>
      <c r="H623" s="98" t="n">
        <v>4139320.52</v>
      </c>
      <c r="I623" s="98" t="n">
        <v>3156243.29</v>
      </c>
      <c r="J623" s="98" t="n">
        <v>1380890.4</v>
      </c>
      <c r="K623" s="99" t="n"/>
      <c r="L623" s="99" t="n">
        <v>0</v>
      </c>
      <c r="M623" s="98" t="n"/>
      <c r="N623" s="98" t="n">
        <v>17702274.4</v>
      </c>
      <c r="O623" s="98" t="n"/>
      <c r="P623" s="98" t="n">
        <v>23401576.91</v>
      </c>
      <c r="Q623" s="98" t="n">
        <v>9913654.99</v>
      </c>
      <c r="R623" s="98" t="n">
        <v>8529887.03</v>
      </c>
      <c r="S623" s="98" t="n">
        <v>842683.08</v>
      </c>
      <c r="T623" s="98" t="n">
        <v>1602768.8</v>
      </c>
    </row>
    <row customHeight="true" ht="12.75" outlineLevel="0" r="624">
      <c r="A624" s="67" t="n">
        <f aca="false" ca="false" dt2D="false" dtr="false" t="normal">+A623+1</f>
        <v>610</v>
      </c>
      <c r="B624" s="67" t="n">
        <f aca="false" ca="false" dt2D="false" dtr="false" t="normal">+B623+1</f>
        <v>135</v>
      </c>
      <c r="C624" s="68" t="s">
        <v>122</v>
      </c>
      <c r="D624" s="67" t="s">
        <v>743</v>
      </c>
      <c r="E624" s="98" t="n">
        <v>42438080.74</v>
      </c>
      <c r="F624" s="98" t="n">
        <v>3791923.64</v>
      </c>
      <c r="G624" s="98" t="n">
        <v>2307335.09</v>
      </c>
      <c r="H624" s="98" t="n">
        <v>1087226.53</v>
      </c>
      <c r="I624" s="98" t="n">
        <v>926552.55</v>
      </c>
      <c r="J624" s="98" t="n">
        <v>497875.84</v>
      </c>
      <c r="K624" s="99" t="n"/>
      <c r="L624" s="99" t="n">
        <v>0</v>
      </c>
      <c r="M624" s="98" t="n"/>
      <c r="N624" s="98" t="n">
        <v>10969415.73</v>
      </c>
      <c r="O624" s="98" t="n"/>
      <c r="P624" s="98" t="n">
        <v>8969301.77</v>
      </c>
      <c r="Q624" s="98" t="n">
        <v>8440572.96</v>
      </c>
      <c r="R624" s="98" t="n">
        <v>4214594.97</v>
      </c>
      <c r="S624" s="98" t="n">
        <v>424380.81</v>
      </c>
      <c r="T624" s="98" t="n">
        <v>808900.85</v>
      </c>
    </row>
    <row customHeight="true" ht="12.75" outlineLevel="0" r="625">
      <c r="A625" s="67" t="n">
        <f aca="false" ca="false" dt2D="false" dtr="false" t="normal">+A624+1</f>
        <v>611</v>
      </c>
      <c r="B625" s="67" t="n">
        <f aca="false" ca="false" dt2D="false" dtr="false" t="normal">+B624+1</f>
        <v>136</v>
      </c>
      <c r="C625" s="68" t="s">
        <v>122</v>
      </c>
      <c r="D625" s="67" t="s">
        <v>744</v>
      </c>
      <c r="E625" s="98" t="n">
        <v>27787159.81</v>
      </c>
      <c r="F625" s="98" t="n"/>
      <c r="G625" s="98" t="n"/>
      <c r="H625" s="98" t="n"/>
      <c r="I625" s="98" t="n"/>
      <c r="J625" s="98" t="n"/>
      <c r="K625" s="99" t="n"/>
      <c r="L625" s="99" t="n">
        <v>0</v>
      </c>
      <c r="M625" s="98" t="n"/>
      <c r="N625" s="98" t="n"/>
      <c r="O625" s="98" t="n"/>
      <c r="P625" s="98" t="n">
        <v>16999715.74</v>
      </c>
      <c r="Q625" s="98" t="n">
        <v>7201622.24</v>
      </c>
      <c r="R625" s="98" t="n">
        <v>2778715.98</v>
      </c>
      <c r="S625" s="98" t="n">
        <v>277871.6</v>
      </c>
      <c r="T625" s="98" t="n">
        <v>529234.25</v>
      </c>
    </row>
    <row customHeight="true" ht="12.75" outlineLevel="0" r="626">
      <c r="A626" s="67" t="n">
        <f aca="false" ca="false" dt2D="false" dtr="false" t="normal">+A625+1</f>
        <v>612</v>
      </c>
      <c r="B626" s="67" t="n">
        <f aca="false" ca="false" dt2D="false" dtr="false" t="normal">+B625+1</f>
        <v>137</v>
      </c>
      <c r="C626" s="68" t="s">
        <v>122</v>
      </c>
      <c r="D626" s="67" t="s">
        <v>745</v>
      </c>
      <c r="E626" s="98" t="n">
        <v>47598933.97</v>
      </c>
      <c r="F626" s="98" t="n">
        <v>9007392.83</v>
      </c>
      <c r="G626" s="98" t="n"/>
      <c r="H626" s="98" t="n"/>
      <c r="I626" s="98" t="n"/>
      <c r="J626" s="98" t="n">
        <v>1284520.02</v>
      </c>
      <c r="K626" s="99" t="n"/>
      <c r="L626" s="99" t="n">
        <v>0</v>
      </c>
      <c r="M626" s="98" t="n"/>
      <c r="N626" s="98" t="n"/>
      <c r="O626" s="98" t="n"/>
      <c r="P626" s="98" t="n">
        <v>21768414.05</v>
      </c>
      <c r="Q626" s="98" t="n">
        <v>9221795.07</v>
      </c>
      <c r="R626" s="98" t="n">
        <v>4938066.26</v>
      </c>
      <c r="S626" s="98" t="n">
        <v>475989.34</v>
      </c>
      <c r="T626" s="98" t="n">
        <v>902756.4</v>
      </c>
    </row>
    <row customHeight="true" ht="12.75" outlineLevel="0" r="627">
      <c r="A627" s="67" t="n">
        <f aca="false" ca="false" dt2D="false" dtr="false" t="normal">+A626+1</f>
        <v>613</v>
      </c>
      <c r="B627" s="67" t="n">
        <f aca="false" ca="false" dt2D="false" dtr="false" t="normal">+B626+1</f>
        <v>138</v>
      </c>
      <c r="C627" s="68" t="s">
        <v>122</v>
      </c>
      <c r="D627" s="67" t="s">
        <v>746</v>
      </c>
      <c r="E627" s="98" t="n">
        <v>854349.86</v>
      </c>
      <c r="F627" s="98" t="n"/>
      <c r="G627" s="98" t="n"/>
      <c r="H627" s="98" t="n"/>
      <c r="I627" s="98" t="n"/>
      <c r="J627" s="98" t="n">
        <v>576886.07</v>
      </c>
      <c r="K627" s="99" t="n"/>
      <c r="L627" s="99" t="n">
        <v>0</v>
      </c>
      <c r="M627" s="98" t="n"/>
      <c r="N627" s="98" t="n"/>
      <c r="O627" s="98" t="n"/>
      <c r="P627" s="98" t="n"/>
      <c r="Q627" s="98" t="n"/>
      <c r="R627" s="98" t="n">
        <v>256304.96</v>
      </c>
      <c r="S627" s="98" t="n">
        <v>8543.5</v>
      </c>
      <c r="T627" s="98" t="n">
        <v>12615.33</v>
      </c>
    </row>
    <row customHeight="true" ht="12.75" outlineLevel="0" r="628">
      <c r="A628" s="67" t="n">
        <f aca="false" ca="false" dt2D="false" dtr="false" t="normal">+A627+1</f>
        <v>614</v>
      </c>
      <c r="B628" s="67" t="n">
        <f aca="false" ca="false" dt2D="false" dtr="false" t="normal">+B627+1</f>
        <v>139</v>
      </c>
      <c r="C628" s="68" t="s">
        <v>122</v>
      </c>
      <c r="D628" s="67" t="s">
        <v>747</v>
      </c>
      <c r="E628" s="98" t="n">
        <v>13638856.12</v>
      </c>
      <c r="F628" s="98" t="n">
        <v>1240205.75</v>
      </c>
      <c r="G628" s="98" t="n">
        <v>754648.7</v>
      </c>
      <c r="H628" s="98" t="n">
        <v>355593.81</v>
      </c>
      <c r="I628" s="98" t="n">
        <v>303042.97</v>
      </c>
      <c r="J628" s="98" t="n"/>
      <c r="K628" s="99" t="n"/>
      <c r="L628" s="99" t="n">
        <v>0</v>
      </c>
      <c r="M628" s="98" t="n"/>
      <c r="N628" s="98" t="n">
        <v>3587712.69</v>
      </c>
      <c r="O628" s="98" t="n"/>
      <c r="P628" s="98" t="n">
        <v>2933545.29</v>
      </c>
      <c r="Q628" s="98" t="n">
        <v>2760616.56</v>
      </c>
      <c r="R628" s="98" t="n">
        <v>1306099.51</v>
      </c>
      <c r="S628" s="98" t="n">
        <v>136388.56</v>
      </c>
      <c r="T628" s="98" t="n">
        <v>261002.28</v>
      </c>
    </row>
    <row customHeight="true" ht="12.75" outlineLevel="0" r="629">
      <c r="A629" s="67" t="n">
        <f aca="false" ca="false" dt2D="false" dtr="false" t="normal">+A628+1</f>
        <v>615</v>
      </c>
      <c r="B629" s="67" t="n">
        <f aca="false" ca="false" dt2D="false" dtr="false" t="normal">+B628+1</f>
        <v>140</v>
      </c>
      <c r="C629" s="68" t="s">
        <v>122</v>
      </c>
      <c r="D629" s="67" t="s">
        <v>748</v>
      </c>
      <c r="E629" s="98" t="n">
        <v>2587815.92</v>
      </c>
      <c r="F629" s="98" t="n"/>
      <c r="G629" s="98" t="n"/>
      <c r="H629" s="98" t="n"/>
      <c r="I629" s="98" t="n"/>
      <c r="J629" s="98" t="n">
        <v>1747381.29</v>
      </c>
      <c r="K629" s="99" t="n"/>
      <c r="L629" s="99" t="n">
        <v>0</v>
      </c>
      <c r="M629" s="98" t="n"/>
      <c r="N629" s="98" t="n"/>
      <c r="O629" s="98" t="n"/>
      <c r="P629" s="98" t="n"/>
      <c r="Q629" s="98" t="n"/>
      <c r="R629" s="98" t="n">
        <v>776344.78</v>
      </c>
      <c r="S629" s="98" t="n">
        <v>25878.16</v>
      </c>
      <c r="T629" s="98" t="n">
        <v>38211.69</v>
      </c>
    </row>
    <row customHeight="true" ht="12.75" outlineLevel="0" r="630">
      <c r="A630" s="67" t="n">
        <f aca="false" ca="false" dt2D="false" dtr="false" t="normal">+A629+1</f>
        <v>616</v>
      </c>
      <c r="B630" s="67" t="n">
        <f aca="false" ca="false" dt2D="false" dtr="false" t="normal">+B629+1</f>
        <v>141</v>
      </c>
      <c r="C630" s="68" t="s">
        <v>122</v>
      </c>
      <c r="D630" s="67" t="s">
        <v>749</v>
      </c>
      <c r="E630" s="98" t="n">
        <v>2084512.9</v>
      </c>
      <c r="F630" s="98" t="n"/>
      <c r="G630" s="98" t="n"/>
      <c r="H630" s="98" t="n"/>
      <c r="I630" s="98" t="n"/>
      <c r="J630" s="98" t="n">
        <v>1407533.98</v>
      </c>
      <c r="K630" s="99" t="n"/>
      <c r="L630" s="99" t="n">
        <v>0</v>
      </c>
      <c r="M630" s="98" t="n"/>
      <c r="N630" s="98" t="n"/>
      <c r="O630" s="98" t="n"/>
      <c r="P630" s="98" t="n"/>
      <c r="Q630" s="98" t="n"/>
      <c r="R630" s="98" t="n">
        <v>625353.87</v>
      </c>
      <c r="S630" s="98" t="n">
        <v>20845.13</v>
      </c>
      <c r="T630" s="98" t="n">
        <v>30779.92</v>
      </c>
    </row>
    <row customHeight="true" ht="12.75" outlineLevel="0" r="631">
      <c r="A631" s="67" t="n">
        <f aca="false" ca="false" dt2D="false" dtr="false" t="normal">+A630+1</f>
        <v>617</v>
      </c>
      <c r="B631" s="67" t="n">
        <f aca="false" ca="false" dt2D="false" dtr="false" t="normal">+B630+1</f>
        <v>142</v>
      </c>
      <c r="C631" s="68" t="s">
        <v>122</v>
      </c>
      <c r="D631" s="67" t="s">
        <v>750</v>
      </c>
      <c r="E631" s="98" t="n">
        <v>37253800.5</v>
      </c>
      <c r="F631" s="98" t="n">
        <v>8693924.32</v>
      </c>
      <c r="G631" s="98" t="n"/>
      <c r="H631" s="98" t="n"/>
      <c r="I631" s="98" t="n">
        <v>2833798.01</v>
      </c>
      <c r="J631" s="98" t="n"/>
      <c r="K631" s="99" t="n"/>
      <c r="L631" s="99" t="n">
        <v>0</v>
      </c>
      <c r="M631" s="98" t="n"/>
      <c r="N631" s="98" t="n"/>
      <c r="O631" s="98" t="n"/>
      <c r="P631" s="98" t="n">
        <v>21010846.07</v>
      </c>
      <c r="Q631" s="98" t="n"/>
      <c r="R631" s="98" t="n">
        <v>3631141.5</v>
      </c>
      <c r="S631" s="98" t="n">
        <v>372538.01</v>
      </c>
      <c r="T631" s="98" t="n">
        <v>711552.59</v>
      </c>
    </row>
    <row customHeight="true" ht="12.75" outlineLevel="0" r="632">
      <c r="A632" s="67" t="n">
        <f aca="false" ca="false" dt2D="false" dtr="false" t="normal">+A631+1</f>
        <v>618</v>
      </c>
      <c r="B632" s="67" t="n">
        <f aca="false" ca="false" dt2D="false" dtr="false" t="normal">+B631+1</f>
        <v>143</v>
      </c>
      <c r="C632" s="68" t="s">
        <v>122</v>
      </c>
      <c r="D632" s="67" t="s">
        <v>751</v>
      </c>
      <c r="E632" s="98" t="n">
        <v>84159308.46</v>
      </c>
      <c r="F632" s="98" t="n">
        <v>9911170.26</v>
      </c>
      <c r="G632" s="98" t="n">
        <v>4008045.23</v>
      </c>
      <c r="H632" s="98" t="n">
        <v>4236786.28</v>
      </c>
      <c r="I632" s="98" t="n">
        <v>3230561.19</v>
      </c>
      <c r="J632" s="98" t="n"/>
      <c r="K632" s="99" t="n"/>
      <c r="L632" s="99" t="n">
        <v>0</v>
      </c>
      <c r="M632" s="98" t="n"/>
      <c r="N632" s="98" t="n">
        <v>18119097.75</v>
      </c>
      <c r="O632" s="98" t="n"/>
      <c r="P632" s="98" t="n">
        <v>23952597.83</v>
      </c>
      <c r="Q632" s="98" t="n">
        <v>10147085.03</v>
      </c>
      <c r="R632" s="98" t="n">
        <v>8102772.02</v>
      </c>
      <c r="S632" s="98" t="n">
        <v>841593.08</v>
      </c>
      <c r="T632" s="98" t="n">
        <v>1609599.79</v>
      </c>
    </row>
    <row customHeight="true" ht="12.75" outlineLevel="0" r="633">
      <c r="A633" s="67" t="n">
        <f aca="false" ca="false" dt2D="false" dtr="false" t="normal">+A632+1</f>
        <v>619</v>
      </c>
      <c r="B633" s="67" t="n">
        <f aca="false" ca="false" dt2D="false" dtr="false" t="normal">+B632+1</f>
        <v>144</v>
      </c>
      <c r="C633" s="68" t="s">
        <v>122</v>
      </c>
      <c r="D633" s="67" t="s">
        <v>752</v>
      </c>
      <c r="E633" s="98" t="n">
        <v>76846663.59</v>
      </c>
      <c r="F633" s="98" t="n">
        <v>9049983.66</v>
      </c>
      <c r="G633" s="98" t="n">
        <v>3659784.16</v>
      </c>
      <c r="H633" s="98" t="n">
        <v>3868649.77</v>
      </c>
      <c r="I633" s="98" t="n">
        <v>2949856.1</v>
      </c>
      <c r="J633" s="98" t="n"/>
      <c r="K633" s="99" t="n"/>
      <c r="L633" s="99" t="n">
        <v>0</v>
      </c>
      <c r="M633" s="98" t="n"/>
      <c r="N633" s="98" t="n">
        <v>16544720.17</v>
      </c>
      <c r="O633" s="98" t="n"/>
      <c r="P633" s="98" t="n">
        <v>21871344.49</v>
      </c>
      <c r="Q633" s="98" t="n">
        <v>9265399.69</v>
      </c>
      <c r="R633" s="98" t="n">
        <v>7398718.06</v>
      </c>
      <c r="S633" s="98" t="n">
        <v>768466.64</v>
      </c>
      <c r="T633" s="98" t="n">
        <v>1469740.85</v>
      </c>
    </row>
    <row customHeight="true" ht="12.75" outlineLevel="0" r="634">
      <c r="A634" s="67" t="n">
        <f aca="false" ca="false" dt2D="false" dtr="false" t="normal">+A633+1</f>
        <v>620</v>
      </c>
      <c r="B634" s="67" t="n">
        <f aca="false" ca="false" dt2D="false" dtr="false" t="normal">+B633+1</f>
        <v>145</v>
      </c>
      <c r="C634" s="68" t="s">
        <v>122</v>
      </c>
      <c r="D634" s="67" t="s">
        <v>753</v>
      </c>
      <c r="E634" s="98" t="n">
        <v>48649838.24</v>
      </c>
      <c r="F634" s="98" t="n">
        <v>7648461.4</v>
      </c>
      <c r="G634" s="98" t="n"/>
      <c r="H634" s="98" t="n"/>
      <c r="I634" s="98" t="n">
        <v>2493027.76</v>
      </c>
      <c r="J634" s="98" t="n"/>
      <c r="K634" s="99" t="n"/>
      <c r="L634" s="99" t="n">
        <v>0</v>
      </c>
      <c r="M634" s="98" t="n"/>
      <c r="N634" s="98" t="n">
        <v>13982528.39</v>
      </c>
      <c r="O634" s="98" t="n"/>
      <c r="P634" s="98" t="n">
        <v>18484247.06</v>
      </c>
      <c r="Q634" s="98" t="n"/>
      <c r="R634" s="98" t="n">
        <v>4623318.8</v>
      </c>
      <c r="S634" s="98" t="n">
        <v>486498.38</v>
      </c>
      <c r="T634" s="98" t="n">
        <v>931756.45</v>
      </c>
    </row>
    <row customHeight="true" ht="12.75" outlineLevel="0" r="635">
      <c r="A635" s="67" t="n">
        <f aca="false" ca="false" dt2D="false" dtr="false" t="normal">+A634+1</f>
        <v>621</v>
      </c>
      <c r="B635" s="67" t="n">
        <f aca="false" ca="false" dt2D="false" dtr="false" t="normal">+B634+1</f>
        <v>146</v>
      </c>
      <c r="C635" s="68" t="s">
        <v>122</v>
      </c>
      <c r="D635" s="67" t="s">
        <v>754</v>
      </c>
      <c r="E635" s="98" t="n">
        <v>1438368.46</v>
      </c>
      <c r="F635" s="98" t="n"/>
      <c r="G635" s="98" t="n"/>
      <c r="H635" s="98" t="n"/>
      <c r="I635" s="98" t="n"/>
      <c r="J635" s="98" t="n">
        <v>971235.29</v>
      </c>
      <c r="K635" s="99" t="n"/>
      <c r="L635" s="99" t="n">
        <v>0</v>
      </c>
      <c r="M635" s="98" t="n"/>
      <c r="N635" s="98" t="n"/>
      <c r="O635" s="98" t="n"/>
      <c r="P635" s="98" t="n"/>
      <c r="Q635" s="98" t="n"/>
      <c r="R635" s="98" t="n">
        <v>431510.54</v>
      </c>
      <c r="S635" s="98" t="n">
        <v>14383.68</v>
      </c>
      <c r="T635" s="98" t="n">
        <v>21238.95</v>
      </c>
    </row>
    <row customHeight="true" ht="12.75" outlineLevel="0" r="636">
      <c r="A636" s="67" t="n">
        <f aca="false" ca="false" dt2D="false" dtr="false" t="normal">+A635+1</f>
        <v>622</v>
      </c>
      <c r="B636" s="67" t="n">
        <f aca="false" ca="false" dt2D="false" dtr="false" t="normal">+B635+1</f>
        <v>147</v>
      </c>
      <c r="C636" s="68" t="s">
        <v>122</v>
      </c>
      <c r="D636" s="67" t="s">
        <v>755</v>
      </c>
      <c r="E636" s="98" t="n">
        <v>24850540.65</v>
      </c>
      <c r="F636" s="98" t="n"/>
      <c r="G636" s="98" t="n"/>
      <c r="H636" s="98" t="n"/>
      <c r="I636" s="98" t="n"/>
      <c r="J636" s="98" t="n"/>
      <c r="K636" s="99" t="n">
        <v>12037390.65</v>
      </c>
      <c r="L636" s="99" t="n">
        <v>0</v>
      </c>
      <c r="M636" s="98" t="n">
        <v>12037390.65</v>
      </c>
      <c r="N636" s="98" t="n"/>
      <c r="O636" s="98" t="n"/>
      <c r="P636" s="98" t="n"/>
      <c r="Q636" s="98" t="n"/>
      <c r="R636" s="98" t="n">
        <v>384394.5</v>
      </c>
      <c r="S636" s="98" t="n">
        <v>128131.5</v>
      </c>
      <c r="T636" s="98" t="n">
        <v>263233.35</v>
      </c>
    </row>
    <row customHeight="true" ht="12.75" outlineLevel="0" r="637">
      <c r="A637" s="67" t="n">
        <f aca="false" ca="false" dt2D="false" dtr="false" t="normal">+A636+1</f>
        <v>623</v>
      </c>
      <c r="B637" s="67" t="n">
        <f aca="false" ca="false" dt2D="false" dtr="false" t="normal">+B636+1</f>
        <v>148</v>
      </c>
      <c r="C637" s="68" t="s">
        <v>122</v>
      </c>
      <c r="D637" s="67" t="s">
        <v>756</v>
      </c>
      <c r="E637" s="98" t="n">
        <v>31044098.56</v>
      </c>
      <c r="F637" s="98" t="n">
        <v>8959975.04</v>
      </c>
      <c r="G637" s="98" t="n">
        <v>3623384.96</v>
      </c>
      <c r="H637" s="98" t="n">
        <v>3830173.26</v>
      </c>
      <c r="I637" s="98" t="n"/>
      <c r="J637" s="98" t="n">
        <v>1277757.89</v>
      </c>
      <c r="K637" s="99" t="n"/>
      <c r="L637" s="99" t="n">
        <v>0</v>
      </c>
      <c r="M637" s="98" t="n"/>
      <c r="N637" s="98" t="n"/>
      <c r="O637" s="98" t="n"/>
      <c r="P637" s="98" t="n"/>
      <c r="Q637" s="98" t="n">
        <v>9173248.59</v>
      </c>
      <c r="R637" s="98" t="n">
        <v>3281644.76</v>
      </c>
      <c r="S637" s="98" t="n">
        <v>310440.99</v>
      </c>
      <c r="T637" s="98" t="n">
        <v>587473.07</v>
      </c>
    </row>
    <row customHeight="true" ht="12.75" outlineLevel="0" r="638">
      <c r="A638" s="67" t="n">
        <f aca="false" ca="false" dt2D="false" dtr="false" t="normal">+A637+1</f>
        <v>624</v>
      </c>
      <c r="B638" s="67" t="n">
        <f aca="false" ca="false" dt2D="false" dtr="false" t="normal">+B637+1</f>
        <v>149</v>
      </c>
      <c r="C638" s="68" t="s">
        <v>122</v>
      </c>
      <c r="D638" s="67" t="s">
        <v>757</v>
      </c>
      <c r="E638" s="98" t="n">
        <v>73123016.13</v>
      </c>
      <c r="F638" s="98" t="n">
        <v>9714684.57</v>
      </c>
      <c r="G638" s="98" t="n">
        <v>3928587.05</v>
      </c>
      <c r="H638" s="98" t="n">
        <v>4152793.37</v>
      </c>
      <c r="I638" s="98" t="n">
        <v>3166516.38</v>
      </c>
      <c r="J638" s="98" t="n">
        <v>1385384.98</v>
      </c>
      <c r="K638" s="99" t="n"/>
      <c r="L638" s="99" t="n">
        <v>0</v>
      </c>
      <c r="M638" s="98" t="n"/>
      <c r="N638" s="98" t="n">
        <v>17759892.57</v>
      </c>
      <c r="O638" s="98" t="n"/>
      <c r="P638" s="98" t="n">
        <v>23477745.43</v>
      </c>
      <c r="Q638" s="98" t="n"/>
      <c r="R638" s="98" t="n">
        <v>7415693.24</v>
      </c>
      <c r="S638" s="98" t="n">
        <v>731230.16</v>
      </c>
      <c r="T638" s="98" t="n">
        <v>1390488.38</v>
      </c>
    </row>
    <row customHeight="true" ht="12.75" outlineLevel="0" r="639">
      <c r="A639" s="67" t="n">
        <f aca="false" ca="false" dt2D="false" dtr="false" t="normal">+A638+1</f>
        <v>625</v>
      </c>
      <c r="B639" s="67" t="n">
        <f aca="false" ca="false" dt2D="false" dtr="false" t="normal">+B638+1</f>
        <v>150</v>
      </c>
      <c r="C639" s="68" t="s">
        <v>122</v>
      </c>
      <c r="D639" s="67" t="s">
        <v>758</v>
      </c>
      <c r="E639" s="98" t="n">
        <v>20581658.63</v>
      </c>
      <c r="F639" s="98" t="n"/>
      <c r="G639" s="98" t="n"/>
      <c r="H639" s="98" t="n"/>
      <c r="I639" s="98" t="n"/>
      <c r="J639" s="98" t="n"/>
      <c r="K639" s="99" t="n"/>
      <c r="L639" s="99" t="n">
        <v>0</v>
      </c>
      <c r="M639" s="98" t="n"/>
      <c r="N639" s="98" t="n"/>
      <c r="O639" s="98" t="n"/>
      <c r="P639" s="98" t="n">
        <v>17925677.91</v>
      </c>
      <c r="Q639" s="98" t="n"/>
      <c r="R639" s="98" t="n">
        <v>2058165.86</v>
      </c>
      <c r="S639" s="98" t="n">
        <v>205816.59</v>
      </c>
      <c r="T639" s="98" t="n">
        <v>391998.27</v>
      </c>
    </row>
    <row customHeight="true" ht="12.75" outlineLevel="0" r="640">
      <c r="A640" s="67" t="n">
        <f aca="false" ca="false" dt2D="false" dtr="false" t="normal">+A639+1</f>
        <v>626</v>
      </c>
      <c r="B640" s="67" t="n">
        <f aca="false" ca="false" dt2D="false" dtr="false" t="normal">+B639+1</f>
        <v>151</v>
      </c>
      <c r="C640" s="68" t="s">
        <v>122</v>
      </c>
      <c r="D640" s="67" t="s">
        <v>759</v>
      </c>
      <c r="E640" s="98" t="n">
        <v>58631745.65</v>
      </c>
      <c r="F640" s="98" t="n">
        <v>6737301.55</v>
      </c>
      <c r="G640" s="98" t="n">
        <v>2724542.99</v>
      </c>
      <c r="H640" s="98" t="n">
        <v>2880033.94</v>
      </c>
      <c r="I640" s="98" t="n">
        <v>2196033.81</v>
      </c>
      <c r="J640" s="98" t="n">
        <v>960788.42</v>
      </c>
      <c r="K640" s="99" t="n"/>
      <c r="L640" s="99" t="n">
        <v>0</v>
      </c>
      <c r="M640" s="98" t="n"/>
      <c r="N640" s="98" t="n">
        <v>12316792.28</v>
      </c>
      <c r="O640" s="98" t="n"/>
      <c r="P640" s="98" t="n">
        <v>16282222</v>
      </c>
      <c r="Q640" s="98" t="n">
        <v>6897668.99</v>
      </c>
      <c r="R640" s="98" t="n">
        <v>5934878.45</v>
      </c>
      <c r="S640" s="98" t="n">
        <v>586317.46</v>
      </c>
      <c r="T640" s="98" t="n">
        <v>1115165.76</v>
      </c>
    </row>
    <row customHeight="true" ht="12.75" outlineLevel="0" r="641">
      <c r="A641" s="67" t="n">
        <f aca="false" ca="false" dt2D="false" dtr="false" t="normal">+A640+1</f>
        <v>627</v>
      </c>
      <c r="B641" s="67" t="n">
        <f aca="false" ca="false" dt2D="false" dtr="false" t="normal">+B640+1</f>
        <v>152</v>
      </c>
      <c r="C641" s="68" t="s">
        <v>122</v>
      </c>
      <c r="D641" s="67" t="s">
        <v>760</v>
      </c>
      <c r="E641" s="98" t="n">
        <v>14001025.64</v>
      </c>
      <c r="F641" s="98" t="n">
        <v>1684375.12</v>
      </c>
      <c r="G641" s="98" t="n">
        <v>602224.17</v>
      </c>
      <c r="H641" s="98" t="n">
        <v>232248.96</v>
      </c>
      <c r="I641" s="98" t="n">
        <v>899200.25</v>
      </c>
      <c r="J641" s="98" t="n"/>
      <c r="K641" s="99" t="n"/>
      <c r="L641" s="99" t="n">
        <v>0</v>
      </c>
      <c r="M641" s="98" t="n"/>
      <c r="N641" s="98" t="n">
        <v>2053307.15</v>
      </c>
      <c r="O641" s="98" t="n"/>
      <c r="P641" s="98" t="n">
        <v>3504060.45</v>
      </c>
      <c r="Q641" s="98" t="n">
        <v>3247299.49</v>
      </c>
      <c r="R641" s="98" t="n">
        <v>1371013.76</v>
      </c>
      <c r="S641" s="98" t="n">
        <v>140010.26</v>
      </c>
      <c r="T641" s="98" t="n">
        <v>267286.03</v>
      </c>
    </row>
    <row customHeight="true" ht="12.75" outlineLevel="0" r="642">
      <c r="A642" s="67" t="n">
        <f aca="false" ca="false" dt2D="false" dtr="false" t="normal">+A641+1</f>
        <v>628</v>
      </c>
      <c r="B642" s="67" t="n">
        <f aca="false" ca="false" dt2D="false" dtr="false" t="normal">+B641+1</f>
        <v>153</v>
      </c>
      <c r="C642" s="68" t="s">
        <v>122</v>
      </c>
      <c r="D642" s="67" t="s">
        <v>761</v>
      </c>
      <c r="E642" s="98" t="n">
        <v>15325955.73</v>
      </c>
      <c r="F642" s="98" t="n">
        <v>7761753</v>
      </c>
      <c r="G642" s="98" t="n">
        <v>3138827.84</v>
      </c>
      <c r="H642" s="98" t="n"/>
      <c r="I642" s="98" t="n">
        <v>2529955.33</v>
      </c>
      <c r="J642" s="98" t="n"/>
      <c r="K642" s="99" t="n"/>
      <c r="L642" s="99" t="n">
        <v>0</v>
      </c>
      <c r="M642" s="98" t="n"/>
      <c r="N642" s="98" t="n"/>
      <c r="O642" s="98" t="n"/>
      <c r="P642" s="98" t="n"/>
      <c r="Q642" s="98" t="n"/>
      <c r="R642" s="98" t="n">
        <v>1448461.38</v>
      </c>
      <c r="S642" s="98" t="n">
        <v>153259.56</v>
      </c>
      <c r="T642" s="98" t="n">
        <v>293698.62</v>
      </c>
    </row>
    <row customHeight="true" ht="12.75" outlineLevel="0" r="643">
      <c r="A643" s="67" t="n">
        <f aca="false" ca="false" dt2D="false" dtr="false" t="normal">+A642+1</f>
        <v>629</v>
      </c>
      <c r="B643" s="67" t="n">
        <f aca="false" ca="false" dt2D="false" dtr="false" t="normal">+B642+1</f>
        <v>154</v>
      </c>
      <c r="C643" s="68" t="s">
        <v>122</v>
      </c>
      <c r="D643" s="67" t="s">
        <v>762</v>
      </c>
      <c r="E643" s="98" t="n">
        <v>106989098.22</v>
      </c>
      <c r="F643" s="98" t="n">
        <v>12293985.28</v>
      </c>
      <c r="G643" s="98" t="n">
        <v>4971647.93</v>
      </c>
      <c r="H643" s="98" t="n">
        <v>5255382.23</v>
      </c>
      <c r="I643" s="98" t="n">
        <v>4007243.41</v>
      </c>
      <c r="J643" s="98" t="n">
        <v>1753212.11</v>
      </c>
      <c r="K643" s="99" t="n"/>
      <c r="L643" s="99" t="n">
        <v>0</v>
      </c>
      <c r="M643" s="98" t="n"/>
      <c r="N643" s="98" t="n">
        <v>22475239.05</v>
      </c>
      <c r="O643" s="98" t="n"/>
      <c r="P643" s="98" t="n">
        <v>29711212.42</v>
      </c>
      <c r="Q643" s="98" t="n">
        <v>12586618</v>
      </c>
      <c r="R643" s="98" t="n">
        <v>10829752.48</v>
      </c>
      <c r="S643" s="98" t="n">
        <v>1069890.98</v>
      </c>
      <c r="T643" s="98" t="n">
        <v>2034914.33</v>
      </c>
    </row>
    <row customHeight="true" ht="12.75" outlineLevel="0" r="644">
      <c r="A644" s="67" t="n">
        <f aca="false" ca="false" dt2D="false" dtr="false" t="normal">+A643+1</f>
        <v>630</v>
      </c>
      <c r="B644" s="67" t="n">
        <f aca="false" ca="false" dt2D="false" dtr="false" t="normal">+B643+1</f>
        <v>155</v>
      </c>
      <c r="C644" s="68" t="s">
        <v>122</v>
      </c>
      <c r="D644" s="67" t="s">
        <v>763</v>
      </c>
      <c r="E644" s="98" t="n">
        <v>40592050.56</v>
      </c>
      <c r="F644" s="98" t="n">
        <v>4780394.84</v>
      </c>
      <c r="G644" s="98" t="n">
        <v>1933176.23</v>
      </c>
      <c r="H644" s="98" t="n">
        <v>2043503.52</v>
      </c>
      <c r="I644" s="98" t="n">
        <v>1558177.05</v>
      </c>
      <c r="J644" s="98" t="n"/>
      <c r="K644" s="99" t="n"/>
      <c r="L644" s="99" t="n">
        <v>0</v>
      </c>
      <c r="M644" s="98" t="n"/>
      <c r="N644" s="98" t="n">
        <v>8739274.9</v>
      </c>
      <c r="O644" s="98" t="n"/>
      <c r="P644" s="98" t="n">
        <v>11552911.73</v>
      </c>
      <c r="Q644" s="98" t="n">
        <v>4894182.19</v>
      </c>
      <c r="R644" s="98" t="n">
        <v>3908161.05</v>
      </c>
      <c r="S644" s="98" t="n">
        <v>405920.51</v>
      </c>
      <c r="T644" s="98" t="n">
        <v>776348.54</v>
      </c>
    </row>
    <row customHeight="true" ht="12.75" outlineLevel="0" r="645">
      <c r="A645" s="67" t="n">
        <f aca="false" ca="false" dt2D="false" dtr="false" t="normal">+A644+1</f>
        <v>631</v>
      </c>
      <c r="B645" s="67" t="n">
        <f aca="false" ca="false" dt2D="false" dtr="false" t="normal">+B644+1</f>
        <v>156</v>
      </c>
      <c r="C645" s="68" t="s">
        <v>122</v>
      </c>
      <c r="D645" s="67" t="s">
        <v>764</v>
      </c>
      <c r="E645" s="98" t="n">
        <v>54514496.69</v>
      </c>
      <c r="F645" s="98" t="n">
        <v>9611614.75</v>
      </c>
      <c r="G645" s="98" t="n"/>
      <c r="H645" s="98" t="n"/>
      <c r="I645" s="98" t="n">
        <v>3132920.62</v>
      </c>
      <c r="J645" s="98" t="n">
        <v>1370686.48</v>
      </c>
      <c r="K645" s="99" t="n"/>
      <c r="L645" s="99" t="n">
        <v>0</v>
      </c>
      <c r="M645" s="98" t="n"/>
      <c r="N645" s="98" t="n"/>
      <c r="O645" s="98" t="n"/>
      <c r="P645" s="98" t="n">
        <v>23228653.79</v>
      </c>
      <c r="Q645" s="98" t="n">
        <v>9840399.23</v>
      </c>
      <c r="R645" s="98" t="n">
        <v>5753252.32</v>
      </c>
      <c r="S645" s="98" t="n">
        <v>545144.97</v>
      </c>
      <c r="T645" s="98" t="n">
        <v>1031824.53</v>
      </c>
    </row>
    <row customHeight="true" ht="12.75" outlineLevel="0" r="646">
      <c r="A646" s="67" t="n">
        <f aca="false" ca="false" dt2D="false" dtr="false" t="normal">+A645+1</f>
        <v>632</v>
      </c>
      <c r="B646" s="67" t="n">
        <f aca="false" ca="false" dt2D="false" dtr="false" t="normal">+B645+1</f>
        <v>157</v>
      </c>
      <c r="C646" s="68" t="s">
        <v>122</v>
      </c>
      <c r="D646" s="67" t="s">
        <v>765</v>
      </c>
      <c r="E646" s="98" t="n">
        <v>20244091.16</v>
      </c>
      <c r="F646" s="98" t="n"/>
      <c r="G646" s="98" t="n"/>
      <c r="H646" s="98" t="n"/>
      <c r="I646" s="98" t="n"/>
      <c r="J646" s="98" t="n"/>
      <c r="K646" s="99" t="n"/>
      <c r="L646" s="99" t="n">
        <v>0</v>
      </c>
      <c r="M646" s="98" t="n"/>
      <c r="N646" s="98" t="n"/>
      <c r="O646" s="98" t="n"/>
      <c r="P646" s="98" t="n"/>
      <c r="Q646" s="98" t="n">
        <v>17631672.17</v>
      </c>
      <c r="R646" s="98" t="n">
        <v>2024409.12</v>
      </c>
      <c r="S646" s="98" t="n">
        <v>202440.91</v>
      </c>
      <c r="T646" s="98" t="n">
        <v>385568.96</v>
      </c>
    </row>
    <row customHeight="true" ht="12.75" outlineLevel="0" r="647">
      <c r="A647" s="67" t="n">
        <f aca="false" ca="false" dt2D="false" dtr="false" t="normal">+A646+1</f>
        <v>633</v>
      </c>
      <c r="B647" s="67" t="n">
        <f aca="false" ca="false" dt2D="false" dtr="false" t="normal">+B646+1</f>
        <v>158</v>
      </c>
      <c r="C647" s="68" t="s">
        <v>122</v>
      </c>
      <c r="D647" s="67" t="s">
        <v>766</v>
      </c>
      <c r="E647" s="98" t="n">
        <v>15785966.44</v>
      </c>
      <c r="F647" s="98" t="n">
        <v>14057813.55</v>
      </c>
      <c r="G647" s="98" t="n"/>
      <c r="H647" s="98" t="n"/>
      <c r="I647" s="98" t="n"/>
      <c r="J647" s="98" t="n"/>
      <c r="K647" s="99" t="n"/>
      <c r="L647" s="99" t="n">
        <v>0</v>
      </c>
      <c r="M647" s="98" t="n"/>
      <c r="N647" s="98" t="n"/>
      <c r="O647" s="98" t="n"/>
      <c r="P647" s="98" t="n"/>
      <c r="Q647" s="98" t="n"/>
      <c r="R647" s="98" t="n">
        <v>1262877.32</v>
      </c>
      <c r="S647" s="98" t="n">
        <v>157859.66</v>
      </c>
      <c r="T647" s="98" t="n">
        <v>307415.91</v>
      </c>
    </row>
    <row customHeight="true" ht="12.75" outlineLevel="0" r="648">
      <c r="A648" s="67" t="n">
        <f aca="false" ca="false" dt2D="false" dtr="false" t="normal">+A647+1</f>
        <v>634</v>
      </c>
      <c r="B648" s="67" t="n">
        <f aca="false" ca="false" dt2D="false" dtr="false" t="normal">+B647+1</f>
        <v>159</v>
      </c>
      <c r="C648" s="68" t="s">
        <v>203</v>
      </c>
      <c r="D648" s="67" t="s">
        <v>767</v>
      </c>
      <c r="E648" s="98" t="n">
        <v>87437925.13</v>
      </c>
      <c r="F648" s="98" t="n">
        <v>10040078.51</v>
      </c>
      <c r="G648" s="98" t="n">
        <v>4062115.52</v>
      </c>
      <c r="H648" s="98" t="n">
        <v>4291891.44</v>
      </c>
      <c r="I648" s="98" t="n">
        <v>3275049.02</v>
      </c>
      <c r="J648" s="98" t="n">
        <v>1431788.54</v>
      </c>
      <c r="K648" s="99" t="n"/>
      <c r="L648" s="99" t="n">
        <v>0</v>
      </c>
      <c r="M648" s="98" t="n"/>
      <c r="N648" s="98" t="n">
        <v>18354761.25</v>
      </c>
      <c r="O648" s="98" t="n"/>
      <c r="P648" s="98" t="n">
        <v>24315010.47</v>
      </c>
      <c r="Q648" s="98" t="n">
        <v>10279061.68</v>
      </c>
      <c r="R648" s="98" t="n">
        <v>8850735.3</v>
      </c>
      <c r="S648" s="98" t="n">
        <v>874379.25</v>
      </c>
      <c r="T648" s="98" t="n">
        <v>1663054.15</v>
      </c>
    </row>
    <row customHeight="true" ht="12.75" outlineLevel="0" r="649">
      <c r="A649" s="67" t="n">
        <f aca="false" ca="false" dt2D="false" dtr="false" t="normal">+A648+1</f>
        <v>635</v>
      </c>
      <c r="B649" s="67" t="n">
        <f aca="false" ca="false" dt2D="false" dtr="false" t="normal">+B648+1</f>
        <v>160</v>
      </c>
      <c r="C649" s="68" t="s">
        <v>203</v>
      </c>
      <c r="D649" s="67" t="s">
        <v>768</v>
      </c>
      <c r="E649" s="98" t="n">
        <v>50448370.76</v>
      </c>
      <c r="F649" s="98" t="n"/>
      <c r="G649" s="98" t="n">
        <v>4066366.04</v>
      </c>
      <c r="H649" s="98" t="n"/>
      <c r="I649" s="98" t="n">
        <v>3278475.97</v>
      </c>
      <c r="J649" s="98" t="n">
        <v>1433286.73</v>
      </c>
      <c r="K649" s="99" t="n"/>
      <c r="L649" s="99" t="n">
        <v>0</v>
      </c>
      <c r="M649" s="98" t="n"/>
      <c r="N649" s="98" t="n"/>
      <c r="O649" s="98" t="n"/>
      <c r="P649" s="98" t="n">
        <v>24340453.21</v>
      </c>
      <c r="Q649" s="98" t="n">
        <v>10289817.48</v>
      </c>
      <c r="R649" s="98" t="n">
        <v>5586233.84</v>
      </c>
      <c r="S649" s="98" t="n">
        <v>504483.71</v>
      </c>
      <c r="T649" s="98" t="n">
        <v>949253.78</v>
      </c>
    </row>
    <row customHeight="true" ht="12.75" outlineLevel="0" r="650">
      <c r="A650" s="67" t="n">
        <f aca="false" ca="false" dt2D="false" dtr="false" t="normal">+A649+1</f>
        <v>636</v>
      </c>
      <c r="B650" s="67" t="n">
        <f aca="false" ca="false" dt2D="false" dtr="false" t="normal">+B649+1</f>
        <v>161</v>
      </c>
      <c r="C650" s="68" t="s">
        <v>203</v>
      </c>
      <c r="D650" s="67" t="s">
        <v>769</v>
      </c>
      <c r="E650" s="98" t="n">
        <v>67944412.63</v>
      </c>
      <c r="F650" s="98" t="n">
        <v>10243094.81</v>
      </c>
      <c r="G650" s="98" t="n">
        <v>4144253.89</v>
      </c>
      <c r="H650" s="98" t="n">
        <v>4378676.02</v>
      </c>
      <c r="I650" s="98" t="n">
        <v>3341272.44</v>
      </c>
      <c r="J650" s="98" t="n">
        <v>1460740.15</v>
      </c>
      <c r="K650" s="99" t="n"/>
      <c r="L650" s="99" t="n">
        <v>0</v>
      </c>
      <c r="M650" s="98" t="n"/>
      <c r="N650" s="98" t="n"/>
      <c r="O650" s="98" t="n"/>
      <c r="P650" s="98" t="n">
        <v>24806674.29</v>
      </c>
      <c r="Q650" s="98" t="n">
        <v>10486910.36</v>
      </c>
      <c r="R650" s="98" t="n">
        <v>7116162.08</v>
      </c>
      <c r="S650" s="98" t="n">
        <v>679444.13</v>
      </c>
      <c r="T650" s="98" t="n">
        <v>1287184.46</v>
      </c>
    </row>
    <row customHeight="true" ht="12.75" outlineLevel="0" r="651">
      <c r="A651" s="67" t="n">
        <f aca="false" ca="false" dt2D="false" dtr="false" t="normal">+A650+1</f>
        <v>637</v>
      </c>
      <c r="B651" s="67" t="n">
        <f aca="false" ca="false" dt2D="false" dtr="false" t="normal">+B650+1</f>
        <v>162</v>
      </c>
      <c r="C651" s="68" t="s">
        <v>203</v>
      </c>
      <c r="D651" s="67" t="s">
        <v>770</v>
      </c>
      <c r="E651" s="98" t="n">
        <v>23601491.8</v>
      </c>
      <c r="F651" s="98" t="n"/>
      <c r="G651" s="98" t="n"/>
      <c r="H651" s="98" t="n"/>
      <c r="I651" s="98" t="n"/>
      <c r="J651" s="98" t="n">
        <v>1124982.49</v>
      </c>
      <c r="K651" s="99" t="n"/>
      <c r="L651" s="99" t="n">
        <v>0</v>
      </c>
      <c r="M651" s="98" t="n"/>
      <c r="N651" s="98" t="n"/>
      <c r="O651" s="98" t="n"/>
      <c r="P651" s="98" t="n">
        <v>19104749.32</v>
      </c>
      <c r="Q651" s="98" t="n"/>
      <c r="R651" s="98" t="n">
        <v>2693361.81</v>
      </c>
      <c r="S651" s="98" t="n">
        <v>236014.92</v>
      </c>
      <c r="T651" s="98" t="n">
        <v>442383.26</v>
      </c>
    </row>
    <row customHeight="true" ht="12.75" outlineLevel="0" r="652">
      <c r="A652" s="67" t="n">
        <f aca="false" ca="false" dt2D="false" dtr="false" t="normal">+A651+1</f>
        <v>638</v>
      </c>
      <c r="B652" s="67" t="n">
        <f aca="false" ca="false" dt2D="false" dtr="false" t="normal">+B651+1</f>
        <v>163</v>
      </c>
      <c r="C652" s="68" t="s">
        <v>203</v>
      </c>
      <c r="D652" s="67" t="s">
        <v>771</v>
      </c>
      <c r="E652" s="98" t="n">
        <v>55211310.9</v>
      </c>
      <c r="F652" s="98" t="n">
        <v>6718277.65</v>
      </c>
      <c r="G652" s="98" t="n">
        <v>2718148.06</v>
      </c>
      <c r="H652" s="98" t="n"/>
      <c r="I652" s="98" t="n">
        <v>2191485.71</v>
      </c>
      <c r="J652" s="98" t="n">
        <v>958075.47</v>
      </c>
      <c r="K652" s="99" t="n"/>
      <c r="L652" s="99" t="n">
        <v>0</v>
      </c>
      <c r="M652" s="98" t="n"/>
      <c r="N652" s="98" t="n">
        <v>12282013.74</v>
      </c>
      <c r="O652" s="98" t="n"/>
      <c r="P652" s="98" t="n">
        <v>16270290.24</v>
      </c>
      <c r="Q652" s="98" t="n">
        <v>6878192.26</v>
      </c>
      <c r="R652" s="98" t="n">
        <v>5592691.42</v>
      </c>
      <c r="S652" s="98" t="n">
        <v>552113.11</v>
      </c>
      <c r="T652" s="98" t="n">
        <v>1050023.24</v>
      </c>
    </row>
    <row customHeight="true" ht="12.75" outlineLevel="0" r="653">
      <c r="A653" s="67" t="n">
        <f aca="false" ca="false" dt2D="false" dtr="false" t="normal">+A652+1</f>
        <v>639</v>
      </c>
      <c r="B653" s="67" t="n">
        <f aca="false" ca="false" dt2D="false" dtr="false" t="normal">+B652+1</f>
        <v>164</v>
      </c>
      <c r="C653" s="68" t="s">
        <v>226</v>
      </c>
      <c r="D653" s="67" t="s">
        <v>772</v>
      </c>
      <c r="E653" s="98" t="n">
        <v>73585530.42</v>
      </c>
      <c r="F653" s="98" t="n">
        <v>9877147.37</v>
      </c>
      <c r="G653" s="98" t="n">
        <v>4068567.57</v>
      </c>
      <c r="H653" s="98" t="n">
        <v>4353712.54</v>
      </c>
      <c r="I653" s="98" t="n">
        <v>3279380.07</v>
      </c>
      <c r="J653" s="98" t="n"/>
      <c r="K653" s="99" t="n"/>
      <c r="L653" s="99" t="n">
        <v>0</v>
      </c>
      <c r="M653" s="98" t="n"/>
      <c r="N653" s="98" t="n">
        <v>18281077.48</v>
      </c>
      <c r="O653" s="98" t="n">
        <v>2737797.19</v>
      </c>
      <c r="P653" s="98" t="n">
        <v>11560029.29</v>
      </c>
      <c r="Q653" s="98" t="n">
        <v>10237706.82</v>
      </c>
      <c r="R653" s="98" t="n">
        <v>7046059.41</v>
      </c>
      <c r="S653" s="98" t="n">
        <v>735855.3</v>
      </c>
      <c r="T653" s="98" t="n">
        <v>1408197.38</v>
      </c>
    </row>
    <row customHeight="true" ht="12.75" outlineLevel="0" r="654">
      <c r="A654" s="67" t="n">
        <f aca="false" ca="false" dt2D="false" dtr="false" t="normal">+A653+1</f>
        <v>640</v>
      </c>
      <c r="B654" s="67" t="n">
        <f aca="false" ca="false" dt2D="false" dtr="false" t="normal">+B653+1</f>
        <v>165</v>
      </c>
      <c r="C654" s="68" t="s">
        <v>226</v>
      </c>
      <c r="D654" s="67" t="s">
        <v>773</v>
      </c>
      <c r="E654" s="98" t="n">
        <v>13855769.78</v>
      </c>
      <c r="F654" s="98" t="n"/>
      <c r="G654" s="98" t="n"/>
      <c r="H654" s="98" t="n"/>
      <c r="I654" s="98" t="n"/>
      <c r="J654" s="98" t="n"/>
      <c r="K654" s="99" t="n"/>
      <c r="L654" s="99" t="n">
        <v>0</v>
      </c>
      <c r="M654" s="98" t="n"/>
      <c r="N654" s="98" t="n"/>
      <c r="O654" s="98" t="n"/>
      <c r="P654" s="98" t="n">
        <v>12067738.11</v>
      </c>
      <c r="Q654" s="98" t="n"/>
      <c r="R654" s="98" t="n">
        <v>1385576.98</v>
      </c>
      <c r="S654" s="98" t="n">
        <v>138557.7</v>
      </c>
      <c r="T654" s="98" t="n">
        <v>263896.99</v>
      </c>
    </row>
    <row customHeight="true" ht="12.75" outlineLevel="0" r="655">
      <c r="A655" s="67" t="n">
        <f aca="false" ca="false" dt2D="false" dtr="false" t="normal">+A654+1</f>
        <v>641</v>
      </c>
      <c r="B655" s="67" t="n">
        <f aca="false" ca="false" dt2D="false" dtr="false" t="normal">+B654+1</f>
        <v>166</v>
      </c>
      <c r="C655" s="68" t="s">
        <v>226</v>
      </c>
      <c r="D655" s="67" t="s">
        <v>774</v>
      </c>
      <c r="E655" s="98" t="n">
        <v>15023280.12</v>
      </c>
      <c r="F655" s="98" t="n"/>
      <c r="G655" s="98" t="n"/>
      <c r="H655" s="98" t="n"/>
      <c r="I655" s="98" t="n"/>
      <c r="J655" s="98" t="n"/>
      <c r="K655" s="99" t="n"/>
      <c r="L655" s="99" t="n">
        <v>0</v>
      </c>
      <c r="M655" s="98" t="n"/>
      <c r="N655" s="98" t="n"/>
      <c r="O655" s="98" t="n"/>
      <c r="P655" s="98" t="n">
        <v>13084585.92</v>
      </c>
      <c r="Q655" s="98" t="n"/>
      <c r="R655" s="98" t="n">
        <v>1502328.01</v>
      </c>
      <c r="S655" s="98" t="n">
        <v>150232.8</v>
      </c>
      <c r="T655" s="98" t="n">
        <v>286133.39</v>
      </c>
    </row>
    <row customHeight="true" ht="12.75" outlineLevel="0" r="656">
      <c r="A656" s="67" t="n">
        <f aca="false" ca="false" dt2D="false" dtr="false" t="normal">+A655+1</f>
        <v>642</v>
      </c>
      <c r="B656" s="67" t="n">
        <f aca="false" ca="false" dt2D="false" dtr="false" t="normal">+B655+1</f>
        <v>167</v>
      </c>
      <c r="C656" s="68" t="s">
        <v>226</v>
      </c>
      <c r="D656" s="67" t="s">
        <v>775</v>
      </c>
      <c r="E656" s="98" t="n">
        <v>4208916.16</v>
      </c>
      <c r="F656" s="98" t="n">
        <v>3748149.28</v>
      </c>
      <c r="G656" s="98" t="n"/>
      <c r="H656" s="98" t="n"/>
      <c r="I656" s="98" t="n"/>
      <c r="J656" s="98" t="n"/>
      <c r="K656" s="99" t="n"/>
      <c r="L656" s="99" t="n">
        <v>0</v>
      </c>
      <c r="M656" s="98" t="n"/>
      <c r="N656" s="98" t="n"/>
      <c r="O656" s="98" t="n"/>
      <c r="P656" s="98" t="n"/>
      <c r="Q656" s="98" t="n"/>
      <c r="R656" s="98" t="n">
        <v>336713.29</v>
      </c>
      <c r="S656" s="98" t="n">
        <v>42089.16</v>
      </c>
      <c r="T656" s="98" t="n">
        <v>81964.43</v>
      </c>
    </row>
    <row customHeight="true" ht="12.75" outlineLevel="0" r="657">
      <c r="A657" s="67" t="n">
        <f aca="false" ca="false" dt2D="false" dtr="false" t="normal">+A656+1</f>
        <v>643</v>
      </c>
      <c r="B657" s="67" t="n">
        <f aca="false" ca="false" dt2D="false" dtr="false" t="normal">+B656+1</f>
        <v>168</v>
      </c>
      <c r="C657" s="68" t="s">
        <v>226</v>
      </c>
      <c r="D657" s="67" t="s">
        <v>776</v>
      </c>
      <c r="E657" s="98" t="n">
        <v>17033187.33</v>
      </c>
      <c r="F657" s="98" t="n"/>
      <c r="G657" s="98" t="n"/>
      <c r="H657" s="98" t="n"/>
      <c r="I657" s="98" t="n"/>
      <c r="J657" s="98" t="n"/>
      <c r="K657" s="99" t="n"/>
      <c r="L657" s="99" t="n">
        <v>0</v>
      </c>
      <c r="M657" s="98" t="n"/>
      <c r="N657" s="98" t="n"/>
      <c r="O657" s="98" t="n">
        <v>2840680.51</v>
      </c>
      <c r="P657" s="98" t="n">
        <v>11994442.13</v>
      </c>
      <c r="Q657" s="98" t="n"/>
      <c r="R657" s="98" t="n">
        <v>1703318.73</v>
      </c>
      <c r="S657" s="98" t="n">
        <v>170331.87</v>
      </c>
      <c r="T657" s="98" t="n">
        <v>324414.09</v>
      </c>
    </row>
    <row customHeight="true" ht="12.75" outlineLevel="0" r="658">
      <c r="A658" s="67" t="n">
        <f aca="false" ca="false" dt2D="false" dtr="false" t="normal">+A657+1</f>
        <v>644</v>
      </c>
      <c r="B658" s="67" t="n">
        <f aca="false" ca="false" dt2D="false" dtr="false" t="normal">+B657+1</f>
        <v>169</v>
      </c>
      <c r="C658" s="68" t="s">
        <v>226</v>
      </c>
      <c r="D658" s="67" t="s">
        <v>777</v>
      </c>
      <c r="E658" s="98" t="n">
        <v>8283513.55</v>
      </c>
      <c r="F658" s="98" t="n"/>
      <c r="G658" s="98" t="n"/>
      <c r="H658" s="98" t="n"/>
      <c r="I658" s="98" t="n"/>
      <c r="J658" s="98" t="n"/>
      <c r="K658" s="99" t="n">
        <v>4012463.55</v>
      </c>
      <c r="L658" s="99" t="n">
        <v>0</v>
      </c>
      <c r="M658" s="98" t="n">
        <v>4012463.55</v>
      </c>
      <c r="N658" s="98" t="n"/>
      <c r="O658" s="98" t="n"/>
      <c r="P658" s="98" t="n"/>
      <c r="Q658" s="98" t="n"/>
      <c r="R658" s="98" t="n">
        <v>128131.5</v>
      </c>
      <c r="S658" s="98" t="n">
        <v>42710.5</v>
      </c>
      <c r="T658" s="98" t="n">
        <v>87744.45</v>
      </c>
    </row>
    <row customHeight="true" ht="12.75" outlineLevel="0" r="659">
      <c r="A659" s="67" t="n">
        <f aca="false" ca="false" dt2D="false" dtr="false" t="normal">+A658+1</f>
        <v>645</v>
      </c>
      <c r="B659" s="67" t="n">
        <f aca="false" ca="false" dt2D="false" dtr="false" t="normal">+B658+1</f>
        <v>170</v>
      </c>
      <c r="C659" s="68" t="s">
        <v>778</v>
      </c>
      <c r="D659" s="67" t="s">
        <v>779</v>
      </c>
      <c r="E659" s="98" t="n">
        <v>47474389.05</v>
      </c>
      <c r="F659" s="98" t="n"/>
      <c r="G659" s="98" t="n">
        <v>5749374.73</v>
      </c>
      <c r="H659" s="98" t="n"/>
      <c r="I659" s="98" t="n">
        <v>4634157.98</v>
      </c>
      <c r="J659" s="98" t="n"/>
      <c r="K659" s="99" t="n"/>
      <c r="L659" s="99" t="n">
        <v>0</v>
      </c>
      <c r="M659" s="98" t="n"/>
      <c r="N659" s="98" t="n"/>
      <c r="O659" s="98" t="n"/>
      <c r="P659" s="98" t="n">
        <v>16335710.08</v>
      </c>
      <c r="Q659" s="98" t="n">
        <v>14467109.58</v>
      </c>
      <c r="R659" s="98" t="n">
        <v>4912630.68</v>
      </c>
      <c r="S659" s="98" t="n">
        <v>474743.89</v>
      </c>
      <c r="T659" s="98" t="n">
        <v>900662.11</v>
      </c>
    </row>
    <row customHeight="true" ht="12.75" outlineLevel="0" r="660">
      <c r="A660" s="67" t="n">
        <f aca="false" ca="false" dt2D="false" dtr="false" t="normal">+A659+1</f>
        <v>646</v>
      </c>
      <c r="B660" s="67" t="n">
        <f aca="false" ca="false" dt2D="false" dtr="false" t="normal">+B659+1</f>
        <v>171</v>
      </c>
      <c r="C660" s="68" t="s">
        <v>233</v>
      </c>
      <c r="D660" s="67" t="s">
        <v>780</v>
      </c>
      <c r="E660" s="98" t="n">
        <v>32564000.67</v>
      </c>
      <c r="F660" s="98" t="n"/>
      <c r="G660" s="98" t="n">
        <v>6066080.76</v>
      </c>
      <c r="H660" s="98" t="n"/>
      <c r="I660" s="98" t="n">
        <v>4889420.37</v>
      </c>
      <c r="J660" s="98" t="n"/>
      <c r="K660" s="99" t="n"/>
      <c r="L660" s="99" t="n">
        <v>0</v>
      </c>
      <c r="M660" s="98" t="n"/>
      <c r="N660" s="98" t="n"/>
      <c r="O660" s="98" t="n"/>
      <c r="P660" s="98" t="n">
        <v>17235684.33</v>
      </c>
      <c r="Q660" s="98" t="n"/>
      <c r="R660" s="98" t="n">
        <v>3430691.07</v>
      </c>
      <c r="S660" s="98" t="n">
        <v>325640.01</v>
      </c>
      <c r="T660" s="98" t="n">
        <v>616484.13</v>
      </c>
    </row>
    <row customHeight="true" ht="12.75" outlineLevel="0" r="661">
      <c r="A661" s="67" t="n">
        <f aca="false" ca="false" dt2D="false" dtr="false" t="normal">+A660+1</f>
        <v>647</v>
      </c>
      <c r="B661" s="67" t="n">
        <f aca="false" ca="false" dt2D="false" dtr="false" t="normal">+B660+1</f>
        <v>172</v>
      </c>
      <c r="C661" s="68" t="s">
        <v>233</v>
      </c>
      <c r="D661" s="67" t="s">
        <v>781</v>
      </c>
      <c r="E661" s="98" t="n">
        <v>25810986.75</v>
      </c>
      <c r="F661" s="98" t="n"/>
      <c r="G661" s="98" t="n">
        <v>5852200.46</v>
      </c>
      <c r="H661" s="98" t="n"/>
      <c r="I661" s="98" t="n"/>
      <c r="J661" s="98" t="n"/>
      <c r="K661" s="99" t="n"/>
      <c r="L661" s="99" t="n">
        <v>0</v>
      </c>
      <c r="M661" s="98" t="n"/>
      <c r="N661" s="98" t="n"/>
      <c r="O661" s="98" t="n"/>
      <c r="P661" s="98" t="n">
        <v>16627981.69</v>
      </c>
      <c r="Q661" s="98" t="n"/>
      <c r="R661" s="98" t="n">
        <v>2581098.68</v>
      </c>
      <c r="S661" s="98" t="n">
        <v>258109.87</v>
      </c>
      <c r="T661" s="98" t="n">
        <v>491596.05</v>
      </c>
    </row>
    <row customHeight="true" ht="12.75" outlineLevel="0" r="662">
      <c r="A662" s="67" t="n">
        <f aca="false" ca="false" dt2D="false" dtr="false" t="normal">+A661+1</f>
        <v>648</v>
      </c>
      <c r="B662" s="67" t="n">
        <f aca="false" ca="false" dt2D="false" dtr="false" t="normal">+B661+1</f>
        <v>173</v>
      </c>
      <c r="C662" s="68" t="s">
        <v>233</v>
      </c>
      <c r="D662" s="67" t="s">
        <v>782</v>
      </c>
      <c r="E662" s="98" t="n">
        <v>8283513.55</v>
      </c>
      <c r="F662" s="98" t="n"/>
      <c r="G662" s="98" t="n"/>
      <c r="H662" s="98" t="n"/>
      <c r="I662" s="98" t="n"/>
      <c r="J662" s="98" t="n"/>
      <c r="K662" s="99" t="n">
        <v>4012463.55</v>
      </c>
      <c r="L662" s="99" t="n">
        <v>0</v>
      </c>
      <c r="M662" s="98" t="n">
        <v>4012463.55</v>
      </c>
      <c r="N662" s="98" t="n"/>
      <c r="O662" s="98" t="n"/>
      <c r="P662" s="98" t="n"/>
      <c r="Q662" s="98" t="n"/>
      <c r="R662" s="98" t="n">
        <v>128131.5</v>
      </c>
      <c r="S662" s="98" t="n">
        <v>42710.5</v>
      </c>
      <c r="T662" s="98" t="n">
        <v>87744.45</v>
      </c>
    </row>
    <row customHeight="true" ht="12.75" outlineLevel="0" r="663">
      <c r="A663" s="67" t="n">
        <f aca="false" ca="false" dt2D="false" dtr="false" t="normal">+A662+1</f>
        <v>649</v>
      </c>
      <c r="B663" s="67" t="n">
        <f aca="false" ca="false" dt2D="false" dtr="false" t="normal">+B662+1</f>
        <v>174</v>
      </c>
      <c r="C663" s="68" t="s">
        <v>233</v>
      </c>
      <c r="D663" s="67" t="s">
        <v>783</v>
      </c>
      <c r="E663" s="98" t="n">
        <v>4915401.78</v>
      </c>
      <c r="F663" s="98" t="n"/>
      <c r="G663" s="98" t="n"/>
      <c r="H663" s="98" t="n"/>
      <c r="I663" s="98" t="n">
        <v>4136782.48</v>
      </c>
      <c r="J663" s="98" t="n"/>
      <c r="K663" s="99" t="n"/>
      <c r="L663" s="99" t="n">
        <v>0</v>
      </c>
      <c r="M663" s="98" t="n"/>
      <c r="N663" s="98" t="n"/>
      <c r="O663" s="98" t="n"/>
      <c r="P663" s="98" t="n"/>
      <c r="Q663" s="98" t="n"/>
      <c r="R663" s="98" t="n">
        <v>639002.23</v>
      </c>
      <c r="S663" s="98" t="n">
        <v>49154.02</v>
      </c>
      <c r="T663" s="98" t="n">
        <v>90463.05</v>
      </c>
    </row>
    <row customHeight="true" ht="12.75" outlineLevel="0" r="664">
      <c r="A664" s="67" t="n">
        <f aca="false" ca="false" dt2D="false" dtr="false" t="normal">+A663+1</f>
        <v>650</v>
      </c>
      <c r="B664" s="67" t="n">
        <f aca="false" ca="false" dt2D="false" dtr="false" t="normal">+B663+1</f>
        <v>175</v>
      </c>
      <c r="C664" s="68" t="s">
        <v>233</v>
      </c>
      <c r="D664" s="67" t="s">
        <v>784</v>
      </c>
      <c r="E664" s="98" t="n">
        <v>14203360.03</v>
      </c>
      <c r="F664" s="98" t="n"/>
      <c r="G664" s="98" t="n"/>
      <c r="H664" s="98" t="n">
        <v>2946523.57</v>
      </c>
      <c r="I664" s="98" t="n">
        <v>2134916.57</v>
      </c>
      <c r="J664" s="98" t="n"/>
      <c r="K664" s="99" t="n">
        <v>4012463.55</v>
      </c>
      <c r="L664" s="99" t="n">
        <v>0</v>
      </c>
      <c r="M664" s="98" t="n">
        <v>4012463.55</v>
      </c>
      <c r="N664" s="98" t="n"/>
      <c r="O664" s="98" t="n"/>
      <c r="P664" s="98" t="n"/>
      <c r="Q664" s="98" t="n"/>
      <c r="R664" s="98" t="n">
        <v>796218.57</v>
      </c>
      <c r="S664" s="98" t="n">
        <v>101908.96</v>
      </c>
      <c r="T664" s="98" t="n">
        <v>198865.26</v>
      </c>
    </row>
    <row customHeight="true" ht="12.75" outlineLevel="0" r="665">
      <c r="A665" s="67" t="n">
        <f aca="false" ca="false" dt2D="false" dtr="false" t="normal">+A664+1</f>
        <v>651</v>
      </c>
      <c r="B665" s="67" t="n">
        <f aca="false" ca="false" dt2D="false" dtr="false" t="normal">+B664+1</f>
        <v>176</v>
      </c>
      <c r="C665" s="68" t="s">
        <v>233</v>
      </c>
      <c r="D665" s="67" t="s">
        <v>785</v>
      </c>
      <c r="E665" s="98" t="n">
        <v>8283513.55</v>
      </c>
      <c r="F665" s="98" t="n"/>
      <c r="G665" s="98" t="n"/>
      <c r="H665" s="98" t="n"/>
      <c r="I665" s="98" t="n"/>
      <c r="J665" s="98" t="n"/>
      <c r="K665" s="99" t="n">
        <v>4012463.55</v>
      </c>
      <c r="L665" s="99" t="n">
        <v>0</v>
      </c>
      <c r="M665" s="98" t="n">
        <v>4012463.55</v>
      </c>
      <c r="N665" s="98" t="n"/>
      <c r="O665" s="98" t="n"/>
      <c r="P665" s="98" t="n"/>
      <c r="Q665" s="98" t="n"/>
      <c r="R665" s="98" t="n">
        <v>128131.5</v>
      </c>
      <c r="S665" s="98" t="n">
        <v>42710.5</v>
      </c>
      <c r="T665" s="98" t="n">
        <v>87744.45</v>
      </c>
    </row>
    <row customHeight="true" ht="12.75" outlineLevel="0" r="666">
      <c r="A666" s="67" t="n">
        <f aca="false" ca="false" dt2D="false" dtr="false" t="normal">+A665+1</f>
        <v>652</v>
      </c>
      <c r="B666" s="67" t="n">
        <f aca="false" ca="false" dt2D="false" dtr="false" t="normal">+B665+1</f>
        <v>177</v>
      </c>
      <c r="C666" s="68" t="s">
        <v>233</v>
      </c>
      <c r="D666" s="67" t="s">
        <v>786</v>
      </c>
      <c r="E666" s="98" t="n">
        <v>8283513.55</v>
      </c>
      <c r="F666" s="98" t="n"/>
      <c r="G666" s="98" t="n"/>
      <c r="H666" s="98" t="n"/>
      <c r="I666" s="98" t="n"/>
      <c r="J666" s="98" t="n"/>
      <c r="K666" s="99" t="n">
        <v>4012463.55</v>
      </c>
      <c r="L666" s="99" t="n">
        <v>0</v>
      </c>
      <c r="M666" s="98" t="n">
        <v>4012463.55</v>
      </c>
      <c r="N666" s="98" t="n"/>
      <c r="O666" s="98" t="n"/>
      <c r="P666" s="98" t="n"/>
      <c r="Q666" s="98" t="n"/>
      <c r="R666" s="98" t="n">
        <v>128131.5</v>
      </c>
      <c r="S666" s="98" t="n">
        <v>42710.5</v>
      </c>
      <c r="T666" s="98" t="n">
        <v>87744.45</v>
      </c>
    </row>
    <row customHeight="true" ht="12.75" outlineLevel="0" r="667">
      <c r="A667" s="67" t="n">
        <f aca="false" ca="false" dt2D="false" dtr="false" t="normal">+A666+1</f>
        <v>653</v>
      </c>
      <c r="B667" s="67" t="n">
        <f aca="false" ca="false" dt2D="false" dtr="false" t="normal">+B666+1</f>
        <v>178</v>
      </c>
      <c r="C667" s="68" t="s">
        <v>233</v>
      </c>
      <c r="D667" s="67" t="s">
        <v>787</v>
      </c>
      <c r="E667" s="98" t="n">
        <v>16567027.1</v>
      </c>
      <c r="F667" s="98" t="n"/>
      <c r="G667" s="98" t="n"/>
      <c r="H667" s="98" t="n"/>
      <c r="I667" s="98" t="n"/>
      <c r="J667" s="98" t="n"/>
      <c r="K667" s="99" t="n">
        <v>8024927.1</v>
      </c>
      <c r="L667" s="99" t="n">
        <v>0</v>
      </c>
      <c r="M667" s="98" t="n">
        <v>8024927.1</v>
      </c>
      <c r="N667" s="98" t="n"/>
      <c r="O667" s="98" t="n"/>
      <c r="P667" s="98" t="n"/>
      <c r="Q667" s="98" t="n"/>
      <c r="R667" s="98" t="n">
        <v>256263</v>
      </c>
      <c r="S667" s="98" t="n">
        <v>85421</v>
      </c>
      <c r="T667" s="98" t="n">
        <v>175488.9</v>
      </c>
    </row>
    <row customHeight="true" ht="12.75" outlineLevel="0" r="668">
      <c r="A668" s="67" t="n">
        <f aca="false" ca="false" dt2D="false" dtr="false" t="normal">+A667+1</f>
        <v>654</v>
      </c>
      <c r="B668" s="67" t="n">
        <f aca="false" ca="false" dt2D="false" dtr="false" t="normal">+B667+1</f>
        <v>179</v>
      </c>
      <c r="C668" s="68" t="s">
        <v>233</v>
      </c>
      <c r="D668" s="67" t="s">
        <v>788</v>
      </c>
      <c r="E668" s="98" t="n">
        <v>2242984.1</v>
      </c>
      <c r="F668" s="98" t="n"/>
      <c r="G668" s="98" t="n"/>
      <c r="H668" s="98" t="n"/>
      <c r="I668" s="98" t="n"/>
      <c r="J668" s="98" t="n"/>
      <c r="K668" s="99" t="n"/>
      <c r="L668" s="99" t="n">
        <v>0</v>
      </c>
      <c r="M668" s="98" t="n"/>
      <c r="N668" s="98" t="n"/>
      <c r="O668" s="98" t="n">
        <v>1953535.97</v>
      </c>
      <c r="P668" s="98" t="n"/>
      <c r="Q668" s="98" t="n"/>
      <c r="R668" s="98" t="n">
        <v>224298.41</v>
      </c>
      <c r="S668" s="98" t="n">
        <v>22429.84</v>
      </c>
      <c r="T668" s="98" t="n">
        <v>42719.88</v>
      </c>
    </row>
    <row customHeight="true" ht="12.75" outlineLevel="0" r="669">
      <c r="A669" s="67" t="n">
        <f aca="false" ca="false" dt2D="false" dtr="false" t="normal">+A668+1</f>
        <v>655</v>
      </c>
      <c r="B669" s="67" t="n">
        <f aca="false" ca="false" dt2D="false" dtr="false" t="normal">+B668+1</f>
        <v>180</v>
      </c>
      <c r="C669" s="68" t="s">
        <v>233</v>
      </c>
      <c r="D669" s="67" t="s">
        <v>789</v>
      </c>
      <c r="E669" s="98" t="n">
        <v>19892607.98</v>
      </c>
      <c r="F669" s="98" t="n"/>
      <c r="G669" s="98" t="n"/>
      <c r="H669" s="98" t="n">
        <v>3595943.31</v>
      </c>
      <c r="I669" s="98" t="n">
        <v>2605456.5</v>
      </c>
      <c r="J669" s="98" t="n"/>
      <c r="K669" s="99" t="n"/>
      <c r="L669" s="99" t="n">
        <v>0</v>
      </c>
      <c r="M669" s="98" t="n"/>
      <c r="N669" s="98" t="n">
        <v>3372066.69</v>
      </c>
      <c r="O669" s="98" t="n"/>
      <c r="P669" s="98" t="n"/>
      <c r="Q669" s="98" t="n">
        <v>7698659.38</v>
      </c>
      <c r="R669" s="98" t="n">
        <v>2043849.61</v>
      </c>
      <c r="S669" s="98" t="n">
        <v>198926.08</v>
      </c>
      <c r="T669" s="98" t="n">
        <v>377706.41</v>
      </c>
    </row>
    <row customHeight="true" ht="12.75" outlineLevel="0" r="670">
      <c r="A670" s="67" t="n">
        <f aca="false" ca="false" dt2D="false" dtr="false" t="normal">+A669+1</f>
        <v>656</v>
      </c>
      <c r="B670" s="67" t="n">
        <f aca="false" ca="false" dt2D="false" dtr="false" t="normal">+B669+1</f>
        <v>181</v>
      </c>
      <c r="C670" s="68" t="s">
        <v>233</v>
      </c>
      <c r="D670" s="67" t="s">
        <v>790</v>
      </c>
      <c r="E670" s="98" t="n">
        <v>30155243.05</v>
      </c>
      <c r="F670" s="98" t="n"/>
      <c r="G670" s="98" t="n"/>
      <c r="H670" s="98" t="n"/>
      <c r="I670" s="98" t="n"/>
      <c r="J670" s="98" t="n"/>
      <c r="K670" s="99" t="n">
        <v>12037390.65</v>
      </c>
      <c r="L670" s="99" t="n">
        <v>0</v>
      </c>
      <c r="M670" s="98" t="n">
        <v>12037390.65</v>
      </c>
      <c r="N670" s="98" t="n"/>
      <c r="O670" s="98" t="n">
        <v>4620151.77</v>
      </c>
      <c r="P670" s="98" t="n"/>
      <c r="Q670" s="98" t="n"/>
      <c r="R670" s="98" t="n">
        <v>914864.74</v>
      </c>
      <c r="S670" s="98" t="n">
        <v>181178.52</v>
      </c>
      <c r="T670" s="98" t="n">
        <v>364266.72</v>
      </c>
    </row>
    <row customHeight="true" ht="12.75" outlineLevel="0" r="671">
      <c r="A671" s="67" t="n">
        <f aca="false" ca="false" dt2D="false" dtr="false" t="normal">+A670+1</f>
        <v>657</v>
      </c>
      <c r="B671" s="67" t="n">
        <f aca="false" ca="false" dt2D="false" dtr="false" t="normal">+B670+1</f>
        <v>182</v>
      </c>
      <c r="C671" s="68" t="s">
        <v>233</v>
      </c>
      <c r="D671" s="67" t="s">
        <v>791</v>
      </c>
      <c r="E671" s="98" t="n">
        <v>24850540.65</v>
      </c>
      <c r="F671" s="98" t="n"/>
      <c r="G671" s="98" t="n"/>
      <c r="H671" s="98" t="n"/>
      <c r="I671" s="98" t="n"/>
      <c r="J671" s="98" t="n"/>
      <c r="K671" s="99" t="n">
        <v>12037390.65</v>
      </c>
      <c r="L671" s="99" t="n">
        <v>0</v>
      </c>
      <c r="M671" s="98" t="n">
        <v>12037390.65</v>
      </c>
      <c r="N671" s="98" t="n"/>
      <c r="O671" s="98" t="n"/>
      <c r="P671" s="98" t="n"/>
      <c r="Q671" s="98" t="n"/>
      <c r="R671" s="98" t="n">
        <v>384394.5</v>
      </c>
      <c r="S671" s="98" t="n">
        <v>128131.5</v>
      </c>
      <c r="T671" s="98" t="n">
        <v>263233.35</v>
      </c>
    </row>
    <row customHeight="true" ht="12.75" outlineLevel="0" r="672">
      <c r="A672" s="67" t="n">
        <f aca="false" ca="false" dt2D="false" dtr="false" t="normal">+A671+1</f>
        <v>658</v>
      </c>
      <c r="B672" s="67" t="n">
        <f aca="false" ca="false" dt2D="false" dtr="false" t="normal">+B671+1</f>
        <v>183</v>
      </c>
      <c r="C672" s="68" t="s">
        <v>233</v>
      </c>
      <c r="D672" s="67" t="s">
        <v>792</v>
      </c>
      <c r="E672" s="98" t="n">
        <v>33134054.2</v>
      </c>
      <c r="F672" s="98" t="n"/>
      <c r="G672" s="98" t="n"/>
      <c r="H672" s="98" t="n"/>
      <c r="I672" s="98" t="n"/>
      <c r="J672" s="98" t="n"/>
      <c r="K672" s="99" t="n">
        <v>16049854.2</v>
      </c>
      <c r="L672" s="99" t="n">
        <v>0</v>
      </c>
      <c r="M672" s="98" t="n">
        <v>16049854.2</v>
      </c>
      <c r="N672" s="98" t="n"/>
      <c r="O672" s="98" t="n"/>
      <c r="P672" s="98" t="n"/>
      <c r="Q672" s="98" t="n"/>
      <c r="R672" s="98" t="n">
        <v>512526</v>
      </c>
      <c r="S672" s="98" t="n">
        <v>170842</v>
      </c>
      <c r="T672" s="98" t="n">
        <v>350977.8</v>
      </c>
    </row>
    <row customHeight="true" ht="12.75" outlineLevel="0" r="673">
      <c r="A673" s="67" t="n">
        <f aca="false" ca="false" dt2D="false" dtr="false" t="normal">+A672+1</f>
        <v>659</v>
      </c>
      <c r="B673" s="67" t="n">
        <f aca="false" ca="false" dt2D="false" dtr="false" t="normal">+B672+1</f>
        <v>184</v>
      </c>
      <c r="C673" s="68" t="s">
        <v>233</v>
      </c>
      <c r="D673" s="67" t="s">
        <v>793</v>
      </c>
      <c r="E673" s="98" t="n">
        <v>27160990.9</v>
      </c>
      <c r="F673" s="98" t="n">
        <v>8753235.71</v>
      </c>
      <c r="G673" s="98" t="n"/>
      <c r="H673" s="98" t="n">
        <v>4129708.35</v>
      </c>
      <c r="I673" s="98" t="n"/>
      <c r="J673" s="98" t="n"/>
      <c r="K673" s="99" t="n"/>
      <c r="L673" s="99" t="n">
        <v>0</v>
      </c>
      <c r="M673" s="98" t="n"/>
      <c r="N673" s="98" t="n"/>
      <c r="O673" s="98" t="n"/>
      <c r="P673" s="98" t="n">
        <v>10965408.41</v>
      </c>
      <c r="Q673" s="98" t="n"/>
      <c r="R673" s="98" t="n">
        <v>2519513.35</v>
      </c>
      <c r="S673" s="98" t="n">
        <v>271609.91</v>
      </c>
      <c r="T673" s="98" t="n">
        <v>521515.17</v>
      </c>
    </row>
    <row customHeight="true" ht="12.75" outlineLevel="0" r="674">
      <c r="A674" s="67" t="n">
        <f aca="false" ca="false" dt2D="false" dtr="false" t="normal">+A673+1</f>
        <v>660</v>
      </c>
      <c r="B674" s="67" t="n">
        <f aca="false" ca="false" dt2D="false" dtr="false" t="normal">+B673+1</f>
        <v>185</v>
      </c>
      <c r="C674" s="68" t="s">
        <v>233</v>
      </c>
      <c r="D674" s="67" t="s">
        <v>794</v>
      </c>
      <c r="E674" s="98" t="n">
        <v>19080591.13</v>
      </c>
      <c r="F674" s="98" t="n">
        <v>4424342.49</v>
      </c>
      <c r="G674" s="98" t="n"/>
      <c r="H674" s="98" t="n">
        <v>2087370.28</v>
      </c>
      <c r="I674" s="98" t="n"/>
      <c r="J674" s="98" t="n"/>
      <c r="K674" s="99" t="n"/>
      <c r="L674" s="99" t="n">
        <v>0</v>
      </c>
      <c r="M674" s="98" t="n"/>
      <c r="N674" s="98" t="n"/>
      <c r="O674" s="98" t="n"/>
      <c r="P674" s="98" t="n">
        <v>5542490.11</v>
      </c>
      <c r="Q674" s="98" t="n">
        <v>4661352.59</v>
      </c>
      <c r="R674" s="98" t="n">
        <v>1808694.41</v>
      </c>
      <c r="S674" s="98" t="n">
        <v>190805.91</v>
      </c>
      <c r="T674" s="98" t="n">
        <v>365535.34</v>
      </c>
    </row>
    <row customHeight="true" ht="12.75" outlineLevel="0" r="675">
      <c r="A675" s="67" t="n">
        <f aca="false" ca="false" dt2D="false" dtr="false" t="normal">+A674+1</f>
        <v>661</v>
      </c>
      <c r="B675" s="67" t="n">
        <f aca="false" ca="false" dt2D="false" dtr="false" t="normal">+B674+1</f>
        <v>186</v>
      </c>
      <c r="C675" s="68" t="s">
        <v>233</v>
      </c>
      <c r="D675" s="67" t="s">
        <v>795</v>
      </c>
      <c r="E675" s="98" t="n">
        <v>21483339.36</v>
      </c>
      <c r="F675" s="98" t="n">
        <v>11242391.13</v>
      </c>
      <c r="G675" s="98" t="n">
        <v>7715694.74</v>
      </c>
      <c r="H675" s="98" t="n"/>
      <c r="I675" s="98" t="n"/>
      <c r="J675" s="98" t="n"/>
      <c r="K675" s="99" t="n"/>
      <c r="L675" s="99" t="n">
        <v>0</v>
      </c>
      <c r="M675" s="98" t="n"/>
      <c r="N675" s="98" t="n"/>
      <c r="O675" s="98" t="n"/>
      <c r="P675" s="98" t="n"/>
      <c r="Q675" s="98" t="n"/>
      <c r="R675" s="98" t="n">
        <v>1895845.16</v>
      </c>
      <c r="S675" s="98" t="n">
        <v>214833.39</v>
      </c>
      <c r="T675" s="98" t="n">
        <v>414574.94</v>
      </c>
    </row>
    <row customHeight="true" ht="12.75" outlineLevel="0" r="676">
      <c r="A676" s="67" t="n">
        <f aca="false" ca="false" dt2D="false" dtr="false" t="normal">+A675+1</f>
        <v>662</v>
      </c>
      <c r="B676" s="67" t="n">
        <f aca="false" ca="false" dt2D="false" dtr="false" t="normal">+B675+1</f>
        <v>187</v>
      </c>
      <c r="C676" s="68" t="s">
        <v>233</v>
      </c>
      <c r="D676" s="67" t="s">
        <v>796</v>
      </c>
      <c r="E676" s="98" t="n">
        <v>21981866.24</v>
      </c>
      <c r="F676" s="98" t="n"/>
      <c r="G676" s="98" t="n"/>
      <c r="H676" s="98" t="n"/>
      <c r="I676" s="98" t="n">
        <v>1887239.87</v>
      </c>
      <c r="J676" s="98" t="n"/>
      <c r="K676" s="99" t="n"/>
      <c r="L676" s="99" t="n">
        <v>0</v>
      </c>
      <c r="M676" s="98" t="n"/>
      <c r="N676" s="98" t="n"/>
      <c r="O676" s="98" t="n"/>
      <c r="P676" s="98" t="n"/>
      <c r="Q676" s="98" t="n">
        <v>17192120.51</v>
      </c>
      <c r="R676" s="98" t="n">
        <v>2265460.23</v>
      </c>
      <c r="S676" s="98" t="n">
        <v>219818.66</v>
      </c>
      <c r="T676" s="98" t="n">
        <v>417226.97</v>
      </c>
    </row>
    <row customHeight="true" ht="12.75" outlineLevel="0" r="677">
      <c r="A677" s="67" t="n">
        <f aca="false" ca="false" dt2D="false" dtr="false" t="normal">+A676+1</f>
        <v>663</v>
      </c>
      <c r="B677" s="67" t="n">
        <f aca="false" ca="false" dt2D="false" dtr="false" t="normal">+B676+1</f>
        <v>188</v>
      </c>
      <c r="C677" s="68" t="s">
        <v>233</v>
      </c>
      <c r="D677" s="67" t="s">
        <v>797</v>
      </c>
      <c r="E677" s="98" t="n">
        <v>61161608.13</v>
      </c>
      <c r="F677" s="98" t="n"/>
      <c r="G677" s="98" t="n"/>
      <c r="H677" s="98" t="n"/>
      <c r="I677" s="98" t="n">
        <v>1689345.99</v>
      </c>
      <c r="J677" s="98" t="n"/>
      <c r="K677" s="99" t="n"/>
      <c r="L677" s="99" t="n">
        <v>0</v>
      </c>
      <c r="M677" s="98" t="n"/>
      <c r="N677" s="98" t="n">
        <v>20000114.91</v>
      </c>
      <c r="O677" s="98" t="n"/>
      <c r="P677" s="98" t="n">
        <v>16353405.31</v>
      </c>
      <c r="Q677" s="98" t="n">
        <v>15389373.86</v>
      </c>
      <c r="R677" s="98" t="n">
        <v>5949297.11</v>
      </c>
      <c r="S677" s="98" t="n">
        <v>611616.08</v>
      </c>
      <c r="T677" s="98" t="n">
        <v>1168454.87</v>
      </c>
    </row>
    <row customHeight="true" ht="12.75" outlineLevel="0" r="678">
      <c r="A678" s="67" t="n">
        <f aca="false" ca="false" dt2D="false" dtr="false" t="normal">+A677+1</f>
        <v>664</v>
      </c>
      <c r="B678" s="67" t="n">
        <f aca="false" ca="false" dt2D="false" dtr="false" t="normal">+B677+1</f>
        <v>189</v>
      </c>
      <c r="C678" s="68" t="s">
        <v>233</v>
      </c>
      <c r="D678" s="67" t="s">
        <v>798</v>
      </c>
      <c r="E678" s="98" t="n">
        <v>29182303.01</v>
      </c>
      <c r="F678" s="98" t="n"/>
      <c r="G678" s="98" t="n"/>
      <c r="H678" s="98" t="n"/>
      <c r="I678" s="98" t="n"/>
      <c r="J678" s="98" t="n"/>
      <c r="K678" s="99" t="n"/>
      <c r="L678" s="99" t="n">
        <v>0</v>
      </c>
      <c r="M678" s="98" t="n"/>
      <c r="N678" s="98" t="n">
        <v>2628251.73</v>
      </c>
      <c r="O678" s="98" t="n"/>
      <c r="P678" s="98" t="n">
        <v>22817394.6</v>
      </c>
      <c r="Q678" s="98" t="n"/>
      <c r="R678" s="98" t="n">
        <v>2888388.9</v>
      </c>
      <c r="S678" s="98" t="n">
        <v>291823.03</v>
      </c>
      <c r="T678" s="98" t="n">
        <v>556444.75</v>
      </c>
    </row>
    <row customHeight="true" ht="12.75" outlineLevel="0" r="679">
      <c r="A679" s="67" t="n">
        <f aca="false" ca="false" dt2D="false" dtr="false" t="normal">+A678+1</f>
        <v>665</v>
      </c>
      <c r="B679" s="67" t="n">
        <f aca="false" ca="false" dt2D="false" dtr="false" t="normal">+B678+1</f>
        <v>190</v>
      </c>
      <c r="C679" s="68" t="s">
        <v>233</v>
      </c>
      <c r="D679" s="67" t="s">
        <v>799</v>
      </c>
      <c r="E679" s="98" t="n">
        <v>36532105.48</v>
      </c>
      <c r="F679" s="98" t="n"/>
      <c r="G679" s="98" t="n"/>
      <c r="H679" s="98" t="n"/>
      <c r="I679" s="98" t="n">
        <v>2493601.85</v>
      </c>
      <c r="J679" s="98" t="n"/>
      <c r="K679" s="99" t="n"/>
      <c r="L679" s="99" t="n">
        <v>0</v>
      </c>
      <c r="M679" s="98" t="n"/>
      <c r="N679" s="98" t="n">
        <v>13200944.91</v>
      </c>
      <c r="O679" s="98" t="n"/>
      <c r="P679" s="98" t="n">
        <v>8790190.06</v>
      </c>
      <c r="Q679" s="98" t="n">
        <v>7392737.64</v>
      </c>
      <c r="R679" s="98" t="n">
        <v>3592214.17</v>
      </c>
      <c r="S679" s="98" t="n">
        <v>365321.05</v>
      </c>
      <c r="T679" s="98" t="n">
        <v>697095.8</v>
      </c>
    </row>
    <row customHeight="true" ht="12.75" outlineLevel="0" r="680">
      <c r="A680" s="67" t="n">
        <f aca="false" ca="false" dt2D="false" dtr="false" t="normal">+A679+1</f>
        <v>666</v>
      </c>
      <c r="B680" s="67" t="n">
        <f aca="false" ca="false" dt2D="false" dtr="false" t="normal">+B679+1</f>
        <v>191</v>
      </c>
      <c r="C680" s="68" t="s">
        <v>233</v>
      </c>
      <c r="D680" s="67" t="s">
        <v>800</v>
      </c>
      <c r="E680" s="98" t="n">
        <v>46160393.6</v>
      </c>
      <c r="F680" s="98" t="n">
        <v>5555193.27</v>
      </c>
      <c r="G680" s="98" t="n"/>
      <c r="H680" s="98" t="n">
        <v>2889870.66</v>
      </c>
      <c r="I680" s="98" t="n">
        <v>2093868.46</v>
      </c>
      <c r="J680" s="98" t="n"/>
      <c r="K680" s="99" t="n"/>
      <c r="L680" s="99" t="n">
        <v>0</v>
      </c>
      <c r="M680" s="98" t="n"/>
      <c r="N680" s="98" t="n"/>
      <c r="O680" s="98" t="n"/>
      <c r="P680" s="98" t="n">
        <v>23526689.34</v>
      </c>
      <c r="Q680" s="98" t="n">
        <v>6187007.95</v>
      </c>
      <c r="R680" s="98" t="n">
        <v>4565916.49</v>
      </c>
      <c r="S680" s="98" t="n">
        <v>461603.94</v>
      </c>
      <c r="T680" s="98" t="n">
        <v>880243.49</v>
      </c>
    </row>
    <row customHeight="true" ht="12.75" outlineLevel="0" r="681">
      <c r="A681" s="67" t="n">
        <f aca="false" ca="false" dt2D="false" dtr="false" t="normal">+A680+1</f>
        <v>667</v>
      </c>
      <c r="B681" s="67" t="n">
        <f aca="false" ca="false" dt2D="false" dtr="false" t="normal">+B680+1</f>
        <v>192</v>
      </c>
      <c r="C681" s="68" t="s">
        <v>233</v>
      </c>
      <c r="D681" s="67" t="s">
        <v>801</v>
      </c>
      <c r="E681" s="98" t="n">
        <v>62957276.37</v>
      </c>
      <c r="F681" s="98" t="n">
        <v>5664922.08</v>
      </c>
      <c r="G681" s="98" t="n">
        <v>3887857.05</v>
      </c>
      <c r="H681" s="98" t="n">
        <v>2946952.76</v>
      </c>
      <c r="I681" s="98" t="n">
        <v>2135227.54</v>
      </c>
      <c r="J681" s="98" t="n"/>
      <c r="K681" s="99" t="n">
        <v>4012463.55</v>
      </c>
      <c r="L681" s="99" t="n">
        <v>0</v>
      </c>
      <c r="M681" s="98" t="n">
        <v>4012463.55</v>
      </c>
      <c r="N681" s="98" t="n">
        <v>2763481.06</v>
      </c>
      <c r="O681" s="98" t="n"/>
      <c r="P681" s="98" t="n">
        <v>23991399.7</v>
      </c>
      <c r="Q681" s="98" t="n">
        <v>6309216.67</v>
      </c>
      <c r="R681" s="98" t="n">
        <v>5513018.06</v>
      </c>
      <c r="S681" s="98" t="n">
        <v>589448.13</v>
      </c>
      <c r="T681" s="98" t="n">
        <v>1130826.22</v>
      </c>
    </row>
    <row customHeight="true" ht="12.75" outlineLevel="0" r="682">
      <c r="A682" s="67" t="n">
        <f aca="false" ca="false" dt2D="false" dtr="false" t="normal">+A681+1</f>
        <v>668</v>
      </c>
      <c r="B682" s="67" t="n">
        <f aca="false" ca="false" dt2D="false" dtr="false" t="normal">+B681+1</f>
        <v>193</v>
      </c>
      <c r="C682" s="68" t="s">
        <v>233</v>
      </c>
      <c r="D682" s="67" t="s">
        <v>802</v>
      </c>
      <c r="E682" s="98" t="n">
        <v>82749337.51</v>
      </c>
      <c r="F682" s="98" t="n">
        <v>17476469.19</v>
      </c>
      <c r="G682" s="98" t="n"/>
      <c r="H682" s="98" t="n">
        <v>8245261.88</v>
      </c>
      <c r="I682" s="98" t="n">
        <v>6210673.95</v>
      </c>
      <c r="J682" s="98" t="n"/>
      <c r="K682" s="99" t="n"/>
      <c r="L682" s="99" t="n">
        <v>0</v>
      </c>
      <c r="M682" s="98" t="n"/>
      <c r="N682" s="98" t="n"/>
      <c r="O682" s="98" t="n"/>
      <c r="P682" s="98" t="n">
        <v>21893232.24</v>
      </c>
      <c r="Q682" s="98" t="n">
        <v>18412676.05</v>
      </c>
      <c r="R682" s="98" t="n">
        <v>8103825.22</v>
      </c>
      <c r="S682" s="98" t="n">
        <v>827493.38</v>
      </c>
      <c r="T682" s="98" t="n">
        <v>1579705.6</v>
      </c>
    </row>
    <row customHeight="true" ht="12.75" outlineLevel="0" r="683">
      <c r="A683" s="67" t="n">
        <f aca="false" ca="false" dt2D="false" dtr="false" t="normal">+A682+1</f>
        <v>669</v>
      </c>
      <c r="B683" s="67" t="n">
        <f aca="false" ca="false" dt2D="false" dtr="false" t="normal">+B682+1</f>
        <v>194</v>
      </c>
      <c r="C683" s="68" t="s">
        <v>233</v>
      </c>
      <c r="D683" s="67" t="s">
        <v>803</v>
      </c>
      <c r="E683" s="98" t="n">
        <v>28573083.98</v>
      </c>
      <c r="F683" s="98" t="n"/>
      <c r="G683" s="98" t="n"/>
      <c r="H683" s="98" t="n"/>
      <c r="I683" s="98" t="n">
        <v>5457443.72</v>
      </c>
      <c r="J683" s="98" t="n"/>
      <c r="K683" s="99" t="n"/>
      <c r="L683" s="99" t="n">
        <v>0</v>
      </c>
      <c r="M683" s="98" t="n"/>
      <c r="N683" s="98" t="n"/>
      <c r="O683" s="98" t="n"/>
      <c r="P683" s="98" t="n">
        <v>19238022.12</v>
      </c>
      <c r="Q683" s="98" t="n"/>
      <c r="R683" s="98" t="n">
        <v>3051847.48</v>
      </c>
      <c r="S683" s="98" t="n">
        <v>285730.84</v>
      </c>
      <c r="T683" s="98" t="n">
        <v>540039.82</v>
      </c>
    </row>
    <row customHeight="true" ht="12.75" outlineLevel="0" r="684">
      <c r="A684" s="67" t="n">
        <f aca="false" ca="false" dt2D="false" dtr="false" t="normal">+A683+1</f>
        <v>670</v>
      </c>
      <c r="B684" s="67" t="n">
        <f aca="false" ca="false" dt2D="false" dtr="false" t="normal">+B683+1</f>
        <v>195</v>
      </c>
      <c r="C684" s="68" t="s">
        <v>233</v>
      </c>
      <c r="D684" s="67" t="s">
        <v>804</v>
      </c>
      <c r="E684" s="98" t="n">
        <v>66851907.73</v>
      </c>
      <c r="F684" s="98" t="n"/>
      <c r="G684" s="98" t="n"/>
      <c r="H684" s="98" t="n"/>
      <c r="I684" s="98" t="n"/>
      <c r="J684" s="98" t="n"/>
      <c r="K684" s="99" t="n"/>
      <c r="L684" s="99" t="n">
        <v>0</v>
      </c>
      <c r="M684" s="98" t="n"/>
      <c r="N684" s="98" t="n">
        <v>26289258.15</v>
      </c>
      <c r="O684" s="98" t="n"/>
      <c r="P684" s="98" t="n">
        <v>17505381.4</v>
      </c>
      <c r="Q684" s="98" t="n">
        <v>14722399.76</v>
      </c>
      <c r="R684" s="98" t="n">
        <v>6386700.21</v>
      </c>
      <c r="S684" s="98" t="n">
        <v>668519.08</v>
      </c>
      <c r="T684" s="98" t="n">
        <v>1279649.13</v>
      </c>
    </row>
    <row customHeight="true" ht="12.75" outlineLevel="0" r="685">
      <c r="A685" s="67" t="n">
        <f aca="false" ca="false" dt2D="false" dtr="false" t="normal">+A684+1</f>
        <v>671</v>
      </c>
      <c r="B685" s="67" t="n">
        <f aca="false" ca="false" dt2D="false" dtr="false" t="normal">+B684+1</f>
        <v>196</v>
      </c>
      <c r="C685" s="68" t="s">
        <v>233</v>
      </c>
      <c r="D685" s="67" t="s">
        <v>805</v>
      </c>
      <c r="E685" s="98" t="n">
        <v>38872449.15</v>
      </c>
      <c r="F685" s="98" t="n"/>
      <c r="G685" s="98" t="n"/>
      <c r="H685" s="98" t="n"/>
      <c r="I685" s="98" t="n">
        <v>8485868.4</v>
      </c>
      <c r="J685" s="98" t="n"/>
      <c r="K685" s="99" t="n"/>
      <c r="L685" s="99" t="n">
        <v>0</v>
      </c>
      <c r="M685" s="98" t="n"/>
      <c r="N685" s="98" t="n"/>
      <c r="O685" s="98" t="n"/>
      <c r="P685" s="98" t="n"/>
      <c r="Q685" s="98" t="n">
        <v>25074228.01</v>
      </c>
      <c r="R685" s="98" t="n">
        <v>4189736.91</v>
      </c>
      <c r="S685" s="98" t="n">
        <v>388724.49</v>
      </c>
      <c r="T685" s="98" t="n">
        <v>733891.34</v>
      </c>
    </row>
    <row customHeight="true" ht="12.75" outlineLevel="0" r="686">
      <c r="A686" s="67" t="n">
        <f aca="false" ca="false" dt2D="false" dtr="false" t="normal">+A685+1</f>
        <v>672</v>
      </c>
      <c r="B686" s="67" t="n">
        <f aca="false" ca="false" dt2D="false" dtr="false" t="normal">+B685+1</f>
        <v>197</v>
      </c>
      <c r="C686" s="68" t="s">
        <v>233</v>
      </c>
      <c r="D686" s="67" t="s">
        <v>806</v>
      </c>
      <c r="E686" s="98" t="n">
        <v>44277542.15</v>
      </c>
      <c r="F686" s="98" t="n">
        <v>17287339.48</v>
      </c>
      <c r="G686" s="98" t="n"/>
      <c r="H686" s="98" t="n"/>
      <c r="I686" s="98" t="n"/>
      <c r="J686" s="98" t="n"/>
      <c r="K686" s="99" t="n"/>
      <c r="L686" s="99" t="n">
        <v>0</v>
      </c>
      <c r="M686" s="98" t="n"/>
      <c r="N686" s="98" t="n"/>
      <c r="O686" s="98" t="n"/>
      <c r="P686" s="98" t="n">
        <v>21656304.49</v>
      </c>
      <c r="Q686" s="98" t="n"/>
      <c r="R686" s="98" t="n">
        <v>4039504.14</v>
      </c>
      <c r="S686" s="98" t="n">
        <v>442775.42</v>
      </c>
      <c r="T686" s="98" t="n">
        <v>851618.62</v>
      </c>
    </row>
    <row customHeight="true" ht="12.75" outlineLevel="0" r="687">
      <c r="A687" s="67" t="n">
        <f aca="false" ca="false" dt2D="false" dtr="false" t="normal">+A686+1</f>
        <v>673</v>
      </c>
      <c r="B687" s="67" t="n">
        <f aca="false" ca="false" dt2D="false" dtr="false" t="normal">+B686+1</f>
        <v>198</v>
      </c>
      <c r="C687" s="68" t="s">
        <v>233</v>
      </c>
      <c r="D687" s="67" t="s">
        <v>807</v>
      </c>
      <c r="E687" s="98" t="n">
        <v>98315925.43</v>
      </c>
      <c r="F687" s="98" t="n">
        <v>11831874.14</v>
      </c>
      <c r="G687" s="98" t="n"/>
      <c r="H687" s="98" t="n">
        <v>6155066.85</v>
      </c>
      <c r="I687" s="98" t="n">
        <v>4459680.68</v>
      </c>
      <c r="J687" s="98" t="n"/>
      <c r="K687" s="99" t="n"/>
      <c r="L687" s="99" t="n">
        <v>0</v>
      </c>
      <c r="M687" s="98" t="n"/>
      <c r="N687" s="98" t="n"/>
      <c r="O687" s="98" t="n"/>
      <c r="P687" s="98" t="n">
        <v>50108936.58</v>
      </c>
      <c r="Q687" s="98" t="n">
        <v>13177561.21</v>
      </c>
      <c r="R687" s="98" t="n">
        <v>9724837.04</v>
      </c>
      <c r="S687" s="98" t="n">
        <v>983159.25</v>
      </c>
      <c r="T687" s="98" t="n">
        <v>1874809.68</v>
      </c>
    </row>
    <row customHeight="true" ht="12.75" outlineLevel="0" r="688">
      <c r="A688" s="67" t="n">
        <f aca="false" ca="false" dt2D="false" dtr="false" t="normal">+A687+1</f>
        <v>674</v>
      </c>
      <c r="B688" s="67" t="n">
        <f aca="false" ca="false" dt2D="false" dtr="false" t="normal">+B687+1</f>
        <v>199</v>
      </c>
      <c r="C688" s="68" t="s">
        <v>233</v>
      </c>
      <c r="D688" s="67" t="s">
        <v>808</v>
      </c>
      <c r="E688" s="98" t="n">
        <v>6239801.89</v>
      </c>
      <c r="F688" s="98" t="n">
        <v>5556705.82</v>
      </c>
      <c r="G688" s="98" t="n"/>
      <c r="H688" s="98" t="n"/>
      <c r="I688" s="98" t="n"/>
      <c r="J688" s="98" t="n"/>
      <c r="K688" s="99" t="n"/>
      <c r="L688" s="99" t="n">
        <v>0</v>
      </c>
      <c r="M688" s="98" t="n"/>
      <c r="N688" s="98" t="n"/>
      <c r="O688" s="98" t="n"/>
      <c r="P688" s="98" t="n"/>
      <c r="Q688" s="98" t="n"/>
      <c r="R688" s="98" t="n">
        <v>499184.15</v>
      </c>
      <c r="S688" s="98" t="n">
        <v>62398.02</v>
      </c>
      <c r="T688" s="98" t="n">
        <v>121513.9</v>
      </c>
    </row>
    <row customHeight="true" ht="12.75" outlineLevel="0" r="689">
      <c r="A689" s="67" t="n">
        <f aca="false" ca="false" dt2D="false" dtr="false" t="normal">+A688+1</f>
        <v>675</v>
      </c>
      <c r="B689" s="67" t="n">
        <f aca="false" ca="false" dt2D="false" dtr="false" t="normal">+B688+1</f>
        <v>200</v>
      </c>
      <c r="C689" s="68" t="s">
        <v>233</v>
      </c>
      <c r="D689" s="67" t="s">
        <v>809</v>
      </c>
      <c r="E689" s="98" t="n">
        <v>6160281.52</v>
      </c>
      <c r="F689" s="98" t="n">
        <v>5485890.86</v>
      </c>
      <c r="G689" s="98" t="n"/>
      <c r="H689" s="98" t="n"/>
      <c r="I689" s="98" t="n"/>
      <c r="J689" s="98" t="n"/>
      <c r="K689" s="99" t="n"/>
      <c r="L689" s="99" t="n">
        <v>0</v>
      </c>
      <c r="M689" s="98" t="n"/>
      <c r="N689" s="98" t="n"/>
      <c r="O689" s="98" t="n"/>
      <c r="P689" s="98" t="n"/>
      <c r="Q689" s="98" t="n"/>
      <c r="R689" s="98" t="n">
        <v>492822.52</v>
      </c>
      <c r="S689" s="98" t="n">
        <v>61602.82</v>
      </c>
      <c r="T689" s="98" t="n">
        <v>119965.32</v>
      </c>
    </row>
    <row customHeight="true" ht="12.75" outlineLevel="0" r="690">
      <c r="A690" s="67" t="n">
        <f aca="false" ca="false" dt2D="false" dtr="false" t="normal">+A689+1</f>
        <v>676</v>
      </c>
      <c r="B690" s="67" t="n">
        <f aca="false" ca="false" dt2D="false" dtr="false" t="normal">+B689+1</f>
        <v>201</v>
      </c>
      <c r="C690" s="68" t="s">
        <v>233</v>
      </c>
      <c r="D690" s="67" t="s">
        <v>810</v>
      </c>
      <c r="E690" s="98" t="n">
        <v>53113096.16</v>
      </c>
      <c r="F690" s="98" t="n">
        <v>5503216.46</v>
      </c>
      <c r="G690" s="98" t="n">
        <v>3776877.88</v>
      </c>
      <c r="H690" s="98" t="n">
        <v>2862831.77</v>
      </c>
      <c r="I690" s="98" t="n">
        <v>2074277.32</v>
      </c>
      <c r="J690" s="98" t="n"/>
      <c r="K690" s="99" t="n"/>
      <c r="L690" s="99" t="n">
        <v>0</v>
      </c>
      <c r="M690" s="98" t="n"/>
      <c r="N690" s="98" t="n">
        <v>2684597.28</v>
      </c>
      <c r="O690" s="98" t="n"/>
      <c r="P690" s="98" t="n">
        <v>23306563.39</v>
      </c>
      <c r="Q690" s="98" t="n">
        <v>6129119.61</v>
      </c>
      <c r="R690" s="98" t="n">
        <v>5231174.57</v>
      </c>
      <c r="S690" s="98" t="n">
        <v>531130.96</v>
      </c>
      <c r="T690" s="98" t="n">
        <v>1013306.92</v>
      </c>
    </row>
    <row customHeight="true" ht="12.75" outlineLevel="0" r="691">
      <c r="A691" s="67" t="n">
        <f aca="false" ca="false" dt2D="false" dtr="false" t="normal">+A690+1</f>
        <v>677</v>
      </c>
      <c r="B691" s="67" t="n">
        <f aca="false" ca="false" dt2D="false" dtr="false" t="normal">+B690+1</f>
        <v>202</v>
      </c>
      <c r="C691" s="68" t="s">
        <v>233</v>
      </c>
      <c r="D691" s="67" t="s">
        <v>811</v>
      </c>
      <c r="E691" s="98" t="n">
        <v>6262191.13</v>
      </c>
      <c r="F691" s="98" t="n">
        <v>5576644.02</v>
      </c>
      <c r="G691" s="98" t="n"/>
      <c r="H691" s="98" t="n"/>
      <c r="I691" s="98" t="n"/>
      <c r="J691" s="98" t="n"/>
      <c r="K691" s="99" t="n"/>
      <c r="L691" s="99" t="n">
        <v>0</v>
      </c>
      <c r="M691" s="98" t="n"/>
      <c r="N691" s="98" t="n"/>
      <c r="O691" s="98" t="n"/>
      <c r="P691" s="98" t="n"/>
      <c r="Q691" s="98" t="n"/>
      <c r="R691" s="98" t="n">
        <v>500975.29</v>
      </c>
      <c r="S691" s="98" t="n">
        <v>62621.91</v>
      </c>
      <c r="T691" s="98" t="n">
        <v>121949.91</v>
      </c>
    </row>
    <row customHeight="true" ht="12.75" outlineLevel="0" r="692">
      <c r="A692" s="67" t="n">
        <f aca="false" ca="false" dt2D="false" dtr="false" t="normal">+A691+1</f>
        <v>678</v>
      </c>
      <c r="B692" s="67" t="n">
        <f aca="false" ca="false" dt2D="false" dtr="false" t="normal">+B691+1</f>
        <v>203</v>
      </c>
      <c r="C692" s="68" t="s">
        <v>233</v>
      </c>
      <c r="D692" s="67" t="s">
        <v>812</v>
      </c>
      <c r="E692" s="98" t="n">
        <v>7931009.21</v>
      </c>
      <c r="F692" s="98" t="n">
        <v>7062769.91</v>
      </c>
      <c r="G692" s="98" t="n"/>
      <c r="H692" s="98" t="n"/>
      <c r="I692" s="98" t="n"/>
      <c r="J692" s="98" t="n"/>
      <c r="K692" s="99" t="n"/>
      <c r="L692" s="99" t="n">
        <v>0</v>
      </c>
      <c r="M692" s="98" t="n"/>
      <c r="N692" s="98" t="n"/>
      <c r="O692" s="98" t="n"/>
      <c r="P692" s="98" t="n"/>
      <c r="Q692" s="98" t="n"/>
      <c r="R692" s="98" t="n">
        <v>634480.74</v>
      </c>
      <c r="S692" s="98" t="n">
        <v>79310.09</v>
      </c>
      <c r="T692" s="98" t="n">
        <v>154448.47</v>
      </c>
    </row>
    <row customHeight="true" ht="12.75" outlineLevel="0" r="693">
      <c r="A693" s="67" t="n">
        <f aca="false" ca="false" dt2D="false" dtr="false" t="normal">+A692+1</f>
        <v>679</v>
      </c>
      <c r="B693" s="67" t="n">
        <f aca="false" ca="false" dt2D="false" dtr="false" t="normal">+B692+1</f>
        <v>204</v>
      </c>
      <c r="C693" s="68" t="s">
        <v>233</v>
      </c>
      <c r="D693" s="67" t="s">
        <v>813</v>
      </c>
      <c r="E693" s="98" t="n">
        <v>29961323.69</v>
      </c>
      <c r="F693" s="98" t="n"/>
      <c r="G693" s="98" t="n"/>
      <c r="H693" s="98" t="n"/>
      <c r="I693" s="98" t="n">
        <v>6524441.3</v>
      </c>
      <c r="J693" s="98" t="n"/>
      <c r="K693" s="99" t="n"/>
      <c r="L693" s="99" t="n">
        <v>0</v>
      </c>
      <c r="M693" s="98" t="n"/>
      <c r="N693" s="98" t="n"/>
      <c r="O693" s="98" t="n"/>
      <c r="P693" s="98" t="n"/>
      <c r="Q693" s="98" t="n">
        <v>19342896.62</v>
      </c>
      <c r="R693" s="98" t="n">
        <v>3228706.24</v>
      </c>
      <c r="S693" s="98" t="n">
        <v>299613.24</v>
      </c>
      <c r="T693" s="98" t="n">
        <v>565666.29</v>
      </c>
    </row>
    <row customHeight="true" ht="12.75" outlineLevel="0" r="694">
      <c r="A694" s="67" t="n">
        <f aca="false" ca="false" dt2D="false" dtr="false" t="normal">+A693+1</f>
        <v>680</v>
      </c>
      <c r="B694" s="67" t="n">
        <f aca="false" ca="false" dt2D="false" dtr="false" t="normal">+B693+1</f>
        <v>205</v>
      </c>
      <c r="C694" s="68" t="s">
        <v>233</v>
      </c>
      <c r="D694" s="67" t="s">
        <v>814</v>
      </c>
      <c r="E694" s="98" t="n">
        <v>42706571.84</v>
      </c>
      <c r="F694" s="98" t="n"/>
      <c r="G694" s="98" t="n">
        <v>3010611.52</v>
      </c>
      <c r="H694" s="98" t="n">
        <v>3221585.29</v>
      </c>
      <c r="I694" s="98" t="n">
        <v>2426631.93</v>
      </c>
      <c r="J694" s="98" t="n"/>
      <c r="K694" s="99" t="n"/>
      <c r="L694" s="99" t="n">
        <v>0</v>
      </c>
      <c r="M694" s="98" t="n"/>
      <c r="N694" s="98" t="n">
        <v>12846411.1</v>
      </c>
      <c r="O694" s="98" t="n"/>
      <c r="P694" s="98" t="n">
        <v>8554114.57</v>
      </c>
      <c r="Q694" s="98" t="n">
        <v>7194193.11</v>
      </c>
      <c r="R694" s="98" t="n">
        <v>4211298.97</v>
      </c>
      <c r="S694" s="98" t="n">
        <v>427065.72</v>
      </c>
      <c r="T694" s="98" t="n">
        <v>814659.63</v>
      </c>
    </row>
    <row customHeight="true" ht="12.75" outlineLevel="0" r="695">
      <c r="A695" s="67" t="n">
        <f aca="false" ca="false" dt2D="false" dtr="false" t="normal">+A694+1</f>
        <v>681</v>
      </c>
      <c r="B695" s="67" t="n">
        <f aca="false" ca="false" dt2D="false" dtr="false" t="normal">+B694+1</f>
        <v>206</v>
      </c>
      <c r="C695" s="68" t="s">
        <v>233</v>
      </c>
      <c r="D695" s="67" t="s">
        <v>815</v>
      </c>
      <c r="E695" s="98" t="n">
        <v>7039757.76</v>
      </c>
      <c r="F695" s="98" t="n"/>
      <c r="G695" s="98" t="n">
        <v>6131305.17</v>
      </c>
      <c r="H695" s="98" t="n"/>
      <c r="I695" s="98" t="n"/>
      <c r="J695" s="98" t="n"/>
      <c r="K695" s="99" t="n"/>
      <c r="L695" s="99" t="n">
        <v>0</v>
      </c>
      <c r="M695" s="98" t="n"/>
      <c r="N695" s="98" t="n"/>
      <c r="O695" s="98" t="n"/>
      <c r="P695" s="98" t="n"/>
      <c r="Q695" s="98" t="n"/>
      <c r="R695" s="98" t="n">
        <v>703975.78</v>
      </c>
      <c r="S695" s="98" t="n">
        <v>70397.58</v>
      </c>
      <c r="T695" s="98" t="n">
        <v>134079.23</v>
      </c>
    </row>
    <row customHeight="true" ht="12.75" outlineLevel="0" r="696">
      <c r="A696" s="67" t="n">
        <f aca="false" ca="false" dt2D="false" dtr="false" t="normal">+A695+1</f>
        <v>682</v>
      </c>
      <c r="B696" s="67" t="n">
        <f aca="false" ca="false" dt2D="false" dtr="false" t="normal">+B695+1</f>
        <v>207</v>
      </c>
      <c r="C696" s="68" t="s">
        <v>816</v>
      </c>
      <c r="D696" s="67" t="s">
        <v>817</v>
      </c>
      <c r="E696" s="98" t="n">
        <v>135355791.48</v>
      </c>
      <c r="F696" s="98" t="n">
        <v>25825729.29</v>
      </c>
      <c r="G696" s="98" t="n">
        <v>11386452.51</v>
      </c>
      <c r="H696" s="98" t="n">
        <v>12184377.69</v>
      </c>
      <c r="I696" s="98" t="n">
        <v>9177779.69</v>
      </c>
      <c r="J696" s="98" t="n"/>
      <c r="K696" s="99" t="n"/>
      <c r="L696" s="99" t="n">
        <v>0</v>
      </c>
      <c r="M696" s="98" t="n"/>
      <c r="N696" s="98" t="n"/>
      <c r="O696" s="98" t="n"/>
      <c r="P696" s="98" t="n">
        <v>32352569.79</v>
      </c>
      <c r="Q696" s="98" t="n">
        <v>27209202.39</v>
      </c>
      <c r="R696" s="98" t="n">
        <v>13282724.72</v>
      </c>
      <c r="S696" s="98" t="n">
        <v>1353557.91</v>
      </c>
      <c r="T696" s="98" t="n">
        <v>2583397.49</v>
      </c>
    </row>
    <row customHeight="true" ht="12.75" outlineLevel="0" r="697">
      <c r="A697" s="67" t="n">
        <f aca="false" ca="false" dt2D="false" dtr="false" t="normal">+A696+1</f>
        <v>683</v>
      </c>
      <c r="B697" s="67" t="n">
        <f aca="false" ca="false" dt2D="false" dtr="false" t="normal">+B696+1</f>
        <v>208</v>
      </c>
      <c r="C697" s="68" t="s">
        <v>818</v>
      </c>
      <c r="D697" s="67" t="s">
        <v>819</v>
      </c>
      <c r="E697" s="98" t="n">
        <v>8667297</v>
      </c>
      <c r="F697" s="98" t="n">
        <v>5320123.36</v>
      </c>
      <c r="G697" s="98" t="n">
        <v>2345619.42</v>
      </c>
      <c r="H697" s="98" t="n"/>
      <c r="I697" s="98" t="n"/>
      <c r="J697" s="98" t="n"/>
      <c r="K697" s="99" t="n"/>
      <c r="L697" s="99" t="n">
        <v>0</v>
      </c>
      <c r="M697" s="98" t="n"/>
      <c r="N697" s="98" t="n"/>
      <c r="O697" s="98" t="n"/>
      <c r="P697" s="98" t="n"/>
      <c r="Q697" s="98" t="n"/>
      <c r="R697" s="98" t="n">
        <v>747246.98</v>
      </c>
      <c r="S697" s="98" t="n">
        <v>86672.97</v>
      </c>
      <c r="T697" s="98" t="n">
        <v>167634.27</v>
      </c>
    </row>
    <row customHeight="true" ht="12.75" outlineLevel="0" r="698">
      <c r="A698" s="67" t="n">
        <f aca="false" ca="false" dt2D="false" dtr="false" t="normal">+A697+1</f>
        <v>684</v>
      </c>
      <c r="B698" s="67" t="n">
        <f aca="false" ca="false" dt2D="false" dtr="false" t="normal">+B697+1</f>
        <v>209</v>
      </c>
      <c r="C698" s="68" t="s">
        <v>588</v>
      </c>
      <c r="D698" s="67" t="s">
        <v>820</v>
      </c>
      <c r="E698" s="98" t="n">
        <v>3771114.29</v>
      </c>
      <c r="F698" s="98" t="n"/>
      <c r="G698" s="98" t="n">
        <v>3284467.08</v>
      </c>
      <c r="H698" s="98" t="n"/>
      <c r="I698" s="98" t="n"/>
      <c r="J698" s="98" t="n"/>
      <c r="K698" s="99" t="n"/>
      <c r="L698" s="99" t="n">
        <v>0</v>
      </c>
      <c r="M698" s="98" t="n"/>
      <c r="N698" s="98" t="n"/>
      <c r="O698" s="98" t="n"/>
      <c r="P698" s="98" t="n"/>
      <c r="Q698" s="98" t="n"/>
      <c r="R698" s="98" t="n">
        <v>377111.43</v>
      </c>
      <c r="S698" s="98" t="n">
        <v>37711.14</v>
      </c>
      <c r="T698" s="98" t="n">
        <v>71824.64</v>
      </c>
    </row>
    <row customHeight="true" ht="12.75" outlineLevel="0" r="699">
      <c r="A699" s="67" t="n">
        <f aca="false" ca="false" dt2D="false" dtr="false" t="normal">+A698+1</f>
        <v>685</v>
      </c>
      <c r="B699" s="67" t="n">
        <f aca="false" ca="false" dt2D="false" dtr="false" t="normal">+B698+1</f>
        <v>210</v>
      </c>
      <c r="C699" s="68" t="s">
        <v>588</v>
      </c>
      <c r="D699" s="67" t="s">
        <v>821</v>
      </c>
      <c r="E699" s="98" t="n">
        <v>4419263.81</v>
      </c>
      <c r="F699" s="98" t="n"/>
      <c r="G699" s="98" t="n">
        <v>3848975.49</v>
      </c>
      <c r="H699" s="98" t="n"/>
      <c r="I699" s="98" t="n"/>
      <c r="J699" s="98" t="n"/>
      <c r="K699" s="99" t="n"/>
      <c r="L699" s="99" t="n">
        <v>0</v>
      </c>
      <c r="M699" s="98" t="n"/>
      <c r="N699" s="98" t="n"/>
      <c r="O699" s="98" t="n"/>
      <c r="P699" s="98" t="n"/>
      <c r="Q699" s="98" t="n"/>
      <c r="R699" s="98" t="n">
        <v>441926.38</v>
      </c>
      <c r="S699" s="98" t="n">
        <v>44192.64</v>
      </c>
      <c r="T699" s="98" t="n">
        <v>84169.3</v>
      </c>
    </row>
    <row customHeight="true" ht="12.75" outlineLevel="0" r="700">
      <c r="A700" s="67" t="n">
        <f aca="false" ca="false" dt2D="false" dtr="false" t="normal">+A699+1</f>
        <v>686</v>
      </c>
      <c r="B700" s="67" t="n">
        <f aca="false" ca="false" dt2D="false" dtr="false" t="normal">+B699+1</f>
        <v>211</v>
      </c>
      <c r="C700" s="68" t="s">
        <v>588</v>
      </c>
      <c r="D700" s="67" t="s">
        <v>822</v>
      </c>
      <c r="E700" s="98" t="n">
        <v>55958690.06</v>
      </c>
      <c r="F700" s="98" t="n">
        <v>14861989.13</v>
      </c>
      <c r="G700" s="98" t="n">
        <v>6552586.82</v>
      </c>
      <c r="H700" s="98" t="n"/>
      <c r="I700" s="98" t="n"/>
      <c r="J700" s="98" t="n"/>
      <c r="K700" s="99" t="n"/>
      <c r="L700" s="99" t="n">
        <v>0</v>
      </c>
      <c r="M700" s="98" t="n"/>
      <c r="N700" s="98" t="n">
        <v>27960174.72</v>
      </c>
      <c r="O700" s="98" t="n"/>
      <c r="P700" s="98" t="n"/>
      <c r="Q700" s="98" t="n"/>
      <c r="R700" s="98" t="n">
        <v>4944626.69</v>
      </c>
      <c r="S700" s="98" t="n">
        <v>559586.9</v>
      </c>
      <c r="T700" s="98" t="n">
        <v>1079725.8</v>
      </c>
    </row>
    <row customHeight="true" ht="12.75" outlineLevel="0" r="701">
      <c r="A701" s="67" t="n">
        <f aca="false" ca="false" dt2D="false" dtr="false" t="normal">+A700+1</f>
        <v>687</v>
      </c>
      <c r="B701" s="67" t="n">
        <f aca="false" ca="false" dt2D="false" dtr="false" t="normal">+B700+1</f>
        <v>212</v>
      </c>
      <c r="C701" s="68" t="s">
        <v>588</v>
      </c>
      <c r="D701" s="67" t="s">
        <v>823</v>
      </c>
      <c r="E701" s="98" t="n">
        <v>21442928.69</v>
      </c>
      <c r="F701" s="98" t="n"/>
      <c r="G701" s="98" t="n"/>
      <c r="H701" s="98" t="n"/>
      <c r="I701" s="98" t="n"/>
      <c r="J701" s="98" t="n"/>
      <c r="K701" s="99" t="n"/>
      <c r="L701" s="99" t="n">
        <v>0</v>
      </c>
      <c r="M701" s="98" t="n"/>
      <c r="N701" s="98" t="n">
        <v>18885645.01</v>
      </c>
      <c r="O701" s="98" t="n"/>
      <c r="P701" s="98" t="n"/>
      <c r="Q701" s="98" t="n"/>
      <c r="R701" s="98" t="n">
        <v>1929863.58</v>
      </c>
      <c r="S701" s="98" t="n">
        <v>214429.29</v>
      </c>
      <c r="T701" s="98" t="n">
        <v>412990.81</v>
      </c>
    </row>
    <row customHeight="true" ht="12.75" outlineLevel="0" r="702">
      <c r="A702" s="67" t="n">
        <f aca="false" ca="false" dt2D="false" dtr="false" t="normal">+A701+1</f>
        <v>688</v>
      </c>
      <c r="B702" s="67" t="n">
        <f aca="false" ca="false" dt2D="false" dtr="false" t="normal">+B701+1</f>
        <v>213</v>
      </c>
      <c r="C702" s="68" t="s">
        <v>588</v>
      </c>
      <c r="D702" s="67" t="s">
        <v>824</v>
      </c>
      <c r="E702" s="98" t="n">
        <v>21170381.53</v>
      </c>
      <c r="F702" s="98" t="n">
        <v>9752119.49</v>
      </c>
      <c r="G702" s="98" t="n">
        <v>4299667.36</v>
      </c>
      <c r="H702" s="98" t="n">
        <v>4600973.92</v>
      </c>
      <c r="I702" s="98" t="n"/>
      <c r="J702" s="98" t="n"/>
      <c r="K702" s="99" t="n"/>
      <c r="L702" s="99" t="n">
        <v>0</v>
      </c>
      <c r="M702" s="98" t="n"/>
      <c r="N702" s="98" t="n"/>
      <c r="O702" s="98" t="n"/>
      <c r="P702" s="98" t="n"/>
      <c r="Q702" s="98" t="n"/>
      <c r="R702" s="98" t="n">
        <v>1898018.84</v>
      </c>
      <c r="S702" s="98" t="n">
        <v>211703.82</v>
      </c>
      <c r="T702" s="98" t="n">
        <v>407898.1</v>
      </c>
    </row>
    <row customHeight="true" ht="12.75" outlineLevel="0" r="703">
      <c r="A703" s="67" t="n">
        <f aca="false" ca="false" dt2D="false" dtr="false" t="normal">+A702+1</f>
        <v>689</v>
      </c>
      <c r="B703" s="67" t="n">
        <f aca="false" ca="false" dt2D="false" dtr="false" t="normal">+B702+1</f>
        <v>214</v>
      </c>
      <c r="C703" s="68" t="s">
        <v>825</v>
      </c>
      <c r="D703" s="67" t="s">
        <v>826</v>
      </c>
      <c r="E703" s="98" t="n">
        <v>44183579.26</v>
      </c>
      <c r="F703" s="98" t="n"/>
      <c r="G703" s="98" t="n"/>
      <c r="H703" s="98" t="n"/>
      <c r="I703" s="98" t="n"/>
      <c r="J703" s="98" t="n"/>
      <c r="K703" s="99" t="n"/>
      <c r="L703" s="99" t="n">
        <v>0</v>
      </c>
      <c r="M703" s="98" t="n"/>
      <c r="N703" s="98" t="n">
        <v>38914245.6</v>
      </c>
      <c r="O703" s="98" t="n"/>
      <c r="P703" s="98" t="n"/>
      <c r="Q703" s="98" t="n"/>
      <c r="R703" s="98" t="n">
        <v>3976522.13</v>
      </c>
      <c r="S703" s="98" t="n">
        <v>441835.79</v>
      </c>
      <c r="T703" s="98" t="n">
        <v>850975.74</v>
      </c>
    </row>
    <row customHeight="true" ht="12.75" outlineLevel="0" r="704">
      <c r="A704" s="67" t="n">
        <f aca="false" ca="false" dt2D="false" dtr="false" t="normal">+A703+1</f>
        <v>690</v>
      </c>
      <c r="B704" s="67" t="n">
        <f aca="false" ca="false" dt2D="false" dtr="false" t="normal">+B703+1</f>
        <v>215</v>
      </c>
      <c r="C704" s="68" t="s">
        <v>594</v>
      </c>
      <c r="D704" s="67" t="s">
        <v>827</v>
      </c>
      <c r="E704" s="98" t="n">
        <v>940363.13</v>
      </c>
      <c r="F704" s="98" t="n"/>
      <c r="G704" s="98" t="n"/>
      <c r="H704" s="98" t="n"/>
      <c r="I704" s="98" t="n"/>
      <c r="J704" s="98" t="n">
        <v>634965.16</v>
      </c>
      <c r="K704" s="99" t="n"/>
      <c r="L704" s="99" t="n">
        <v>0</v>
      </c>
      <c r="M704" s="98" t="n"/>
      <c r="N704" s="98" t="n"/>
      <c r="O704" s="98" t="n"/>
      <c r="P704" s="98" t="n"/>
      <c r="Q704" s="98" t="n"/>
      <c r="R704" s="98" t="n">
        <v>282108.94</v>
      </c>
      <c r="S704" s="98" t="n">
        <v>9403.63</v>
      </c>
      <c r="T704" s="98" t="n">
        <v>13885.4</v>
      </c>
    </row>
    <row customHeight="true" ht="12.75" outlineLevel="0" r="705">
      <c r="A705" s="67" t="n">
        <f aca="false" ca="false" dt2D="false" dtr="false" t="normal">+A704+1</f>
        <v>691</v>
      </c>
      <c r="B705" s="67" t="n">
        <f aca="false" ca="false" dt2D="false" dtr="false" t="normal">+B704+1</f>
        <v>216</v>
      </c>
      <c r="C705" s="68" t="s">
        <v>244</v>
      </c>
      <c r="D705" s="67" t="s">
        <v>828</v>
      </c>
      <c r="E705" s="98" t="n">
        <v>9840323.02</v>
      </c>
      <c r="F705" s="98" t="n">
        <v>3908013.03</v>
      </c>
      <c r="G705" s="98" t="n"/>
      <c r="H705" s="98" t="n"/>
      <c r="I705" s="98" t="n"/>
      <c r="J705" s="98" t="n"/>
      <c r="K705" s="99" t="n"/>
      <c r="L705" s="99" t="n">
        <v>0</v>
      </c>
      <c r="M705" s="98" t="n"/>
      <c r="N705" s="98" t="n"/>
      <c r="O705" s="98" t="n"/>
      <c r="P705" s="98" t="n">
        <v>4748346.06</v>
      </c>
      <c r="Q705" s="98" t="n"/>
      <c r="R705" s="98" t="n">
        <v>896263.66</v>
      </c>
      <c r="S705" s="98" t="n">
        <v>98403.23</v>
      </c>
      <c r="T705" s="98" t="n">
        <v>189297.04</v>
      </c>
    </row>
    <row customHeight="true" ht="12.75" outlineLevel="0" r="706">
      <c r="A706" s="67" t="n">
        <f aca="false" ca="false" dt2D="false" dtr="false" t="normal">+A705+1</f>
        <v>692</v>
      </c>
      <c r="B706" s="67" t="n">
        <f aca="false" ca="false" dt2D="false" dtr="false" t="normal">+B705+1</f>
        <v>217</v>
      </c>
      <c r="C706" s="68" t="s">
        <v>244</v>
      </c>
      <c r="D706" s="67" t="s">
        <v>829</v>
      </c>
      <c r="E706" s="98" t="n">
        <v>26854089.32</v>
      </c>
      <c r="F706" s="98" t="n"/>
      <c r="G706" s="98" t="n"/>
      <c r="H706" s="98" t="n">
        <v>2974208.87</v>
      </c>
      <c r="I706" s="98" t="n">
        <v>2301963.29</v>
      </c>
      <c r="J706" s="98" t="n"/>
      <c r="K706" s="99" t="n"/>
      <c r="L706" s="99" t="n">
        <v>0</v>
      </c>
      <c r="M706" s="98" t="n"/>
      <c r="N706" s="98" t="n">
        <v>18234812.34</v>
      </c>
      <c r="O706" s="98" t="n"/>
      <c r="P706" s="98" t="n"/>
      <c r="Q706" s="98" t="n"/>
      <c r="R706" s="98" t="n">
        <v>2560426.32</v>
      </c>
      <c r="S706" s="98" t="n">
        <v>268540.89</v>
      </c>
      <c r="T706" s="98" t="n">
        <v>514137.61</v>
      </c>
    </row>
    <row customHeight="true" ht="12.75" outlineLevel="0" r="707">
      <c r="A707" s="67" t="n">
        <f aca="false" ca="false" dt2D="false" dtr="false" t="normal">+A706+1</f>
        <v>693</v>
      </c>
      <c r="B707" s="67" t="n">
        <f aca="false" ca="false" dt2D="false" dtr="false" t="normal">+B706+1</f>
        <v>218</v>
      </c>
      <c r="C707" s="68" t="s">
        <v>244</v>
      </c>
      <c r="D707" s="67" t="s">
        <v>830</v>
      </c>
      <c r="E707" s="98" t="n">
        <v>40001670.43</v>
      </c>
      <c r="F707" s="98" t="n"/>
      <c r="G707" s="98" t="n"/>
      <c r="H707" s="98" t="n">
        <v>2461040.02</v>
      </c>
      <c r="I707" s="98" t="n">
        <v>1904783.43</v>
      </c>
      <c r="J707" s="98" t="n"/>
      <c r="K707" s="99" t="n"/>
      <c r="L707" s="99" t="n">
        <v>0</v>
      </c>
      <c r="M707" s="98" t="n"/>
      <c r="N707" s="98" t="n">
        <v>15088584.81</v>
      </c>
      <c r="O707" s="98" t="n"/>
      <c r="P707" s="98" t="n">
        <v>7668658.59</v>
      </c>
      <c r="Q707" s="98" t="n">
        <v>7817753.03</v>
      </c>
      <c r="R707" s="98" t="n">
        <v>3896748.89</v>
      </c>
      <c r="S707" s="98" t="n">
        <v>400016.7</v>
      </c>
      <c r="T707" s="98" t="n">
        <v>764084.96</v>
      </c>
    </row>
    <row customHeight="true" ht="12.75" outlineLevel="0" r="708">
      <c r="A708" s="67" t="n">
        <f aca="false" ca="false" dt2D="false" dtr="false" t="normal">+A707+1</f>
        <v>694</v>
      </c>
      <c r="B708" s="67" t="n">
        <f aca="false" ca="false" dt2D="false" dtr="false" t="normal">+B707+1</f>
        <v>219</v>
      </c>
      <c r="C708" s="68" t="s">
        <v>244</v>
      </c>
      <c r="D708" s="67" t="s">
        <v>831</v>
      </c>
      <c r="E708" s="98" t="n">
        <v>40936248.36</v>
      </c>
      <c r="F708" s="98" t="n"/>
      <c r="G708" s="98" t="n"/>
      <c r="H708" s="98" t="n">
        <v>4533870.12</v>
      </c>
      <c r="I708" s="98" t="n">
        <v>3509102.09</v>
      </c>
      <c r="J708" s="98" t="n"/>
      <c r="K708" s="99" t="n"/>
      <c r="L708" s="99" t="n">
        <v>0</v>
      </c>
      <c r="M708" s="98" t="n"/>
      <c r="N708" s="98" t="n">
        <v>27797062.76</v>
      </c>
      <c r="O708" s="98" t="n"/>
      <c r="P708" s="98" t="n"/>
      <c r="Q708" s="98" t="n"/>
      <c r="R708" s="98" t="n">
        <v>3903101.93</v>
      </c>
      <c r="S708" s="98" t="n">
        <v>409362.48</v>
      </c>
      <c r="T708" s="98" t="n">
        <v>783748.98</v>
      </c>
    </row>
    <row customHeight="true" ht="12.75" outlineLevel="0" r="709">
      <c r="A709" s="67" t="n">
        <f aca="false" ca="false" dt2D="false" dtr="false" t="normal">+A708+1</f>
        <v>695</v>
      </c>
      <c r="B709" s="67" t="n">
        <f aca="false" ca="false" dt2D="false" dtr="false" t="normal">+B708+1</f>
        <v>220</v>
      </c>
      <c r="C709" s="68" t="s">
        <v>244</v>
      </c>
      <c r="D709" s="67" t="s">
        <v>832</v>
      </c>
      <c r="E709" s="98" t="n">
        <v>43081048.1</v>
      </c>
      <c r="F709" s="98" t="n"/>
      <c r="G709" s="98" t="n"/>
      <c r="H709" s="98" t="n">
        <v>2650493.89</v>
      </c>
      <c r="I709" s="98" t="n">
        <v>2051415.99</v>
      </c>
      <c r="J709" s="98" t="n"/>
      <c r="K709" s="99" t="n"/>
      <c r="L709" s="99" t="n">
        <v>0</v>
      </c>
      <c r="M709" s="98" t="n"/>
      <c r="N709" s="98" t="n">
        <v>16250122.59</v>
      </c>
      <c r="O709" s="98" t="n"/>
      <c r="P709" s="98" t="n">
        <v>8259001.33</v>
      </c>
      <c r="Q709" s="98" t="n">
        <v>8419573.26</v>
      </c>
      <c r="R709" s="98" t="n">
        <v>4196725.4</v>
      </c>
      <c r="S709" s="98" t="n">
        <v>430810.48</v>
      </c>
      <c r="T709" s="98" t="n">
        <v>822905.16</v>
      </c>
    </row>
    <row customHeight="true" ht="12.75" outlineLevel="0" r="710">
      <c r="A710" s="67" t="n">
        <f aca="false" ca="false" dt2D="false" dtr="false" t="normal">+A709+1</f>
        <v>696</v>
      </c>
      <c r="B710" s="67" t="n">
        <f aca="false" ca="false" dt2D="false" dtr="false" t="normal">+B709+1</f>
        <v>221</v>
      </c>
      <c r="C710" s="68" t="s">
        <v>244</v>
      </c>
      <c r="D710" s="67" t="s">
        <v>833</v>
      </c>
      <c r="E710" s="98" t="n">
        <v>78212238.62</v>
      </c>
      <c r="F710" s="98" t="n"/>
      <c r="G710" s="98" t="n">
        <v>5221839.7</v>
      </c>
      <c r="H710" s="98" t="n">
        <v>4443019.07</v>
      </c>
      <c r="I710" s="98" t="n">
        <v>3438785.65</v>
      </c>
      <c r="J710" s="98" t="n"/>
      <c r="K710" s="99" t="n"/>
      <c r="L710" s="99" t="n">
        <v>0</v>
      </c>
      <c r="M710" s="98" t="n"/>
      <c r="N710" s="98" t="n">
        <v>27240056.93</v>
      </c>
      <c r="O710" s="98" t="n"/>
      <c r="P710" s="98" t="n">
        <v>13844551.95</v>
      </c>
      <c r="Q710" s="98" t="n">
        <v>14113718.43</v>
      </c>
      <c r="R710" s="98" t="n">
        <v>7634518.71</v>
      </c>
      <c r="S710" s="98" t="n">
        <v>782122.39</v>
      </c>
      <c r="T710" s="98" t="n">
        <v>1493625.79</v>
      </c>
    </row>
    <row customHeight="true" ht="12.75" outlineLevel="0" r="711">
      <c r="A711" s="67" t="n">
        <f aca="false" ca="false" dt2D="false" dtr="false" t="normal">+A710+1</f>
        <v>697</v>
      </c>
      <c r="B711" s="67" t="n">
        <f aca="false" ca="false" dt2D="false" dtr="false" t="normal">+B710+1</f>
        <v>222</v>
      </c>
      <c r="C711" s="68" t="s">
        <v>244</v>
      </c>
      <c r="D711" s="68" t="s">
        <v>834</v>
      </c>
      <c r="E711" s="98" t="n">
        <v>21586577.97</v>
      </c>
      <c r="F711" s="98" t="n"/>
      <c r="G711" s="98" t="n"/>
      <c r="H711" s="98" t="n">
        <v>2390808.75</v>
      </c>
      <c r="I711" s="98" t="n">
        <v>1850426.18</v>
      </c>
      <c r="J711" s="98" t="n"/>
      <c r="K711" s="99" t="n"/>
      <c r="L711" s="99" t="n">
        <v>0</v>
      </c>
      <c r="M711" s="98" t="n"/>
      <c r="N711" s="98" t="n">
        <v>14657998.39</v>
      </c>
      <c r="O711" s="98" t="n"/>
      <c r="P711" s="98" t="n"/>
      <c r="Q711" s="98" t="n"/>
      <c r="R711" s="98" t="n">
        <v>2058190.91</v>
      </c>
      <c r="S711" s="98" t="n">
        <v>215865.78</v>
      </c>
      <c r="T711" s="98" t="n">
        <v>413287.96</v>
      </c>
    </row>
    <row customHeight="true" ht="12.75" outlineLevel="0" r="712">
      <c r="A712" s="67" t="n">
        <f aca="false" ca="false" dt2D="false" dtr="false" t="normal">+A711+1</f>
        <v>698</v>
      </c>
      <c r="B712" s="67" t="n">
        <f aca="false" ca="false" dt2D="false" dtr="false" t="normal">+B711+1</f>
        <v>223</v>
      </c>
      <c r="C712" s="68" t="s">
        <v>244</v>
      </c>
      <c r="D712" s="68" t="s">
        <v>835</v>
      </c>
      <c r="E712" s="98" t="n">
        <v>38796882.82</v>
      </c>
      <c r="F712" s="98" t="n"/>
      <c r="G712" s="98" t="n"/>
      <c r="H712" s="98" t="n">
        <v>2386917.35</v>
      </c>
      <c r="I712" s="98" t="n">
        <v>1847414.34</v>
      </c>
      <c r="J712" s="98" t="n"/>
      <c r="K712" s="99" t="n"/>
      <c r="L712" s="99" t="n">
        <v>0</v>
      </c>
      <c r="M712" s="98" t="n"/>
      <c r="N712" s="98" t="n">
        <v>14634140.29</v>
      </c>
      <c r="O712" s="98" t="n"/>
      <c r="P712" s="98" t="n">
        <v>7437690.61</v>
      </c>
      <c r="Q712" s="98" t="n">
        <v>7582294.56</v>
      </c>
      <c r="R712" s="98" t="n">
        <v>3779384.92</v>
      </c>
      <c r="S712" s="98" t="n">
        <v>387968.83</v>
      </c>
      <c r="T712" s="98" t="n">
        <v>741071.92</v>
      </c>
    </row>
    <row customHeight="true" ht="12.75" outlineLevel="0" r="713">
      <c r="A713" s="67" t="n">
        <f aca="false" ca="false" dt2D="false" dtr="false" t="normal">+A712+1</f>
        <v>699</v>
      </c>
      <c r="B713" s="67" t="n">
        <f aca="false" ca="false" dt2D="false" dtr="false" t="normal">+B712+1</f>
        <v>224</v>
      </c>
      <c r="C713" s="68" t="s">
        <v>244</v>
      </c>
      <c r="D713" s="68" t="s">
        <v>836</v>
      </c>
      <c r="E713" s="98" t="n">
        <v>39430045.27</v>
      </c>
      <c r="F713" s="98" t="n"/>
      <c r="G713" s="98" t="n"/>
      <c r="H713" s="98" t="n">
        <v>4367051.48</v>
      </c>
      <c r="I713" s="98" t="n">
        <v>3379988.63</v>
      </c>
      <c r="J713" s="98" t="n"/>
      <c r="K713" s="99" t="n"/>
      <c r="L713" s="99" t="n">
        <v>0</v>
      </c>
      <c r="M713" s="98" t="n"/>
      <c r="N713" s="98" t="n">
        <v>26774301.19</v>
      </c>
      <c r="O713" s="98" t="n"/>
      <c r="P713" s="98" t="n"/>
      <c r="Q713" s="98" t="n"/>
      <c r="R713" s="98" t="n">
        <v>3759491.7</v>
      </c>
      <c r="S713" s="98" t="n">
        <v>394300.45</v>
      </c>
      <c r="T713" s="98" t="n">
        <v>754911.82</v>
      </c>
    </row>
    <row customHeight="true" ht="12.75" outlineLevel="0" r="714">
      <c r="A714" s="67" t="n">
        <f aca="false" ca="false" dt2D="false" dtr="false" t="normal">+A713+1</f>
        <v>700</v>
      </c>
      <c r="B714" s="67" t="n">
        <f aca="false" ca="false" dt2D="false" dtr="false" t="normal">+B713+1</f>
        <v>225</v>
      </c>
      <c r="C714" s="68" t="s">
        <v>244</v>
      </c>
      <c r="D714" s="68" t="s">
        <v>837</v>
      </c>
      <c r="E714" s="98" t="n">
        <v>21767154.36</v>
      </c>
      <c r="F714" s="98" t="n"/>
      <c r="G714" s="98" t="n"/>
      <c r="H714" s="98" t="n">
        <v>2410808.38</v>
      </c>
      <c r="I714" s="98" t="n">
        <v>1865905.4</v>
      </c>
      <c r="J714" s="98" t="n"/>
      <c r="K714" s="99" t="n"/>
      <c r="L714" s="99" t="n">
        <v>0</v>
      </c>
      <c r="M714" s="98" t="n"/>
      <c r="N714" s="98" t="n">
        <v>14780615.72</v>
      </c>
      <c r="O714" s="98" t="n"/>
      <c r="P714" s="98" t="n"/>
      <c r="Q714" s="98" t="n"/>
      <c r="R714" s="98" t="n">
        <v>2075408.12</v>
      </c>
      <c r="S714" s="98" t="n">
        <v>217671.54</v>
      </c>
      <c r="T714" s="98" t="n">
        <v>416745.2</v>
      </c>
    </row>
    <row customHeight="true" ht="12.75" outlineLevel="0" r="715">
      <c r="A715" s="67" t="n">
        <f aca="false" ca="false" dt2D="false" dtr="false" t="normal">+A714+1</f>
        <v>701</v>
      </c>
      <c r="B715" s="67" t="n">
        <f aca="false" ca="false" dt2D="false" dtr="false" t="normal">+B714+1</f>
        <v>226</v>
      </c>
      <c r="C715" s="68" t="s">
        <v>244</v>
      </c>
      <c r="D715" s="68" t="s">
        <v>838</v>
      </c>
      <c r="E715" s="98" t="n">
        <v>75860522.31</v>
      </c>
      <c r="F715" s="98" t="n"/>
      <c r="G715" s="98" t="n">
        <v>5064827.37</v>
      </c>
      <c r="H715" s="98" t="n">
        <v>4309424.62</v>
      </c>
      <c r="I715" s="98" t="n">
        <v>3335386.89</v>
      </c>
      <c r="J715" s="98" t="n"/>
      <c r="K715" s="99" t="n"/>
      <c r="L715" s="99" t="n">
        <v>0</v>
      </c>
      <c r="M715" s="98" t="n"/>
      <c r="N715" s="98" t="n">
        <v>26420992.2</v>
      </c>
      <c r="O715" s="98" t="n"/>
      <c r="P715" s="98" t="n">
        <v>13428268.53</v>
      </c>
      <c r="Q715" s="98" t="n">
        <v>13689341.61</v>
      </c>
      <c r="R715" s="98" t="n">
        <v>7404961.01</v>
      </c>
      <c r="S715" s="98" t="n">
        <v>758605.22</v>
      </c>
      <c r="T715" s="98" t="n">
        <v>1448714.86</v>
      </c>
    </row>
    <row customHeight="true" ht="12.75" outlineLevel="0" r="716">
      <c r="A716" s="67" t="n">
        <f aca="false" ca="false" dt2D="false" dtr="false" t="normal">+A715+1</f>
        <v>702</v>
      </c>
      <c r="B716" s="67" t="n">
        <f aca="false" ca="false" dt2D="false" dtr="false" t="normal">+B715+1</f>
        <v>227</v>
      </c>
      <c r="C716" s="68" t="s">
        <v>244</v>
      </c>
      <c r="D716" s="68" t="s">
        <v>839</v>
      </c>
      <c r="E716" s="98" t="n">
        <v>45568237.77</v>
      </c>
      <c r="F716" s="98" t="n"/>
      <c r="G716" s="98" t="n"/>
      <c r="H716" s="98" t="n">
        <v>2803514.34</v>
      </c>
      <c r="I716" s="98" t="n">
        <v>2169849.99</v>
      </c>
      <c r="J716" s="98" t="n"/>
      <c r="K716" s="99" t="n"/>
      <c r="L716" s="99" t="n">
        <v>0</v>
      </c>
      <c r="M716" s="98" t="n"/>
      <c r="N716" s="98" t="n">
        <v>17188287.71</v>
      </c>
      <c r="O716" s="98" t="n"/>
      <c r="P716" s="98" t="n">
        <v>8735816.63</v>
      </c>
      <c r="Q716" s="98" t="n">
        <v>8905658.82</v>
      </c>
      <c r="R716" s="98" t="n">
        <v>4439014.12</v>
      </c>
      <c r="S716" s="98" t="n">
        <v>455682.38</v>
      </c>
      <c r="T716" s="98" t="n">
        <v>870413.78</v>
      </c>
    </row>
    <row customHeight="true" ht="12.75" outlineLevel="0" r="717">
      <c r="A717" s="67" t="n">
        <f aca="false" ca="false" dt2D="false" dtr="false" t="normal">+A716+1</f>
        <v>703</v>
      </c>
      <c r="B717" s="67" t="n">
        <f aca="false" ca="false" dt2D="false" dtr="false" t="normal">+B716+1</f>
        <v>228</v>
      </c>
      <c r="C717" s="68" t="s">
        <v>244</v>
      </c>
      <c r="D717" s="68" t="s">
        <v>840</v>
      </c>
      <c r="E717" s="98" t="n">
        <v>30672574.55</v>
      </c>
      <c r="F717" s="98" t="n"/>
      <c r="G717" s="98" t="n"/>
      <c r="H717" s="98" t="n"/>
      <c r="I717" s="98" t="n"/>
      <c r="J717" s="98" t="n"/>
      <c r="K717" s="99" t="n"/>
      <c r="L717" s="99" t="n">
        <v>0</v>
      </c>
      <c r="M717" s="98" t="n"/>
      <c r="N717" s="98" t="n"/>
      <c r="O717" s="98" t="n"/>
      <c r="P717" s="98" t="n">
        <v>13228605.14</v>
      </c>
      <c r="Q717" s="98" t="n">
        <v>13485796.35</v>
      </c>
      <c r="R717" s="98" t="n">
        <v>3067257.46</v>
      </c>
      <c r="S717" s="98" t="n">
        <v>306725.75</v>
      </c>
      <c r="T717" s="98" t="n">
        <v>584189.85</v>
      </c>
    </row>
    <row customHeight="true" ht="12.75" outlineLevel="0" r="718">
      <c r="A718" s="67" t="n">
        <f aca="false" ca="false" dt2D="false" dtr="false" t="normal">+A717+1</f>
        <v>704</v>
      </c>
      <c r="B718" s="67" t="n">
        <f aca="false" ca="false" dt2D="false" dtr="false" t="normal">+B717+1</f>
        <v>229</v>
      </c>
      <c r="C718" s="68" t="s">
        <v>244</v>
      </c>
      <c r="D718" s="67" t="s">
        <v>841</v>
      </c>
      <c r="E718" s="98" t="n">
        <v>17757350.63</v>
      </c>
      <c r="F718" s="98" t="n">
        <v>5218503.51</v>
      </c>
      <c r="G718" s="98" t="n">
        <v>2391536.26</v>
      </c>
      <c r="H718" s="98" t="n"/>
      <c r="I718" s="98" t="n">
        <v>1574920.15</v>
      </c>
      <c r="J718" s="98" t="n"/>
      <c r="K718" s="99" t="n"/>
      <c r="L718" s="99" t="n">
        <v>0</v>
      </c>
      <c r="M718" s="98" t="n"/>
      <c r="N718" s="98" t="n"/>
      <c r="O718" s="98" t="n"/>
      <c r="P718" s="98" t="n">
        <v>6340628.95</v>
      </c>
      <c r="Q718" s="98" t="n"/>
      <c r="R718" s="98" t="n">
        <v>1714675.07</v>
      </c>
      <c r="S718" s="98" t="n">
        <v>177573.51</v>
      </c>
      <c r="T718" s="98" t="n">
        <v>339513.18</v>
      </c>
    </row>
    <row customHeight="true" ht="12.75" outlineLevel="0" r="719">
      <c r="A719" s="67" t="n">
        <f aca="false" ca="false" dt2D="false" dtr="false" t="normal">+A718+1</f>
        <v>705</v>
      </c>
      <c r="B719" s="67" t="n">
        <f aca="false" ca="false" dt2D="false" dtr="false" t="normal">+B718+1</f>
        <v>230</v>
      </c>
      <c r="C719" s="68" t="s">
        <v>244</v>
      </c>
      <c r="D719" s="79" t="s">
        <v>842</v>
      </c>
      <c r="E719" s="98" t="n">
        <v>9094270.88</v>
      </c>
      <c r="F719" s="98" t="n"/>
      <c r="G719" s="98" t="n"/>
      <c r="H719" s="98" t="n"/>
      <c r="I719" s="98" t="n">
        <v>1565080.65</v>
      </c>
      <c r="J719" s="98" t="n"/>
      <c r="K719" s="99" t="n"/>
      <c r="L719" s="99" t="n">
        <v>0</v>
      </c>
      <c r="M719" s="98" t="n"/>
      <c r="N719" s="98" t="n"/>
      <c r="O719" s="98" t="n"/>
      <c r="P719" s="98" t="n">
        <v>6301015.11</v>
      </c>
      <c r="Q719" s="98" t="n"/>
      <c r="R719" s="98" t="n">
        <v>965216.83</v>
      </c>
      <c r="S719" s="98" t="n">
        <v>90942.71</v>
      </c>
      <c r="T719" s="98" t="n">
        <v>172015.58</v>
      </c>
    </row>
    <row customHeight="true" ht="12.75" outlineLevel="0" r="720">
      <c r="A720" s="67" t="n">
        <f aca="false" ca="false" dt2D="false" dtr="false" t="normal">+A719+1</f>
        <v>706</v>
      </c>
      <c r="B720" s="67" t="n">
        <f aca="false" ca="false" dt2D="false" dtr="false" t="normal">+B719+1</f>
        <v>231</v>
      </c>
      <c r="C720" s="68" t="s">
        <v>244</v>
      </c>
      <c r="D720" s="67" t="s">
        <v>843</v>
      </c>
      <c r="E720" s="98" t="n">
        <v>9868918.96</v>
      </c>
      <c r="F720" s="98" t="n"/>
      <c r="G720" s="98" t="n"/>
      <c r="H720" s="98" t="n"/>
      <c r="I720" s="98" t="n">
        <v>1698393.89</v>
      </c>
      <c r="J720" s="98" t="n"/>
      <c r="K720" s="99" t="n"/>
      <c r="L720" s="99" t="n">
        <v>0</v>
      </c>
      <c r="M720" s="98" t="n"/>
      <c r="N720" s="98" t="n"/>
      <c r="O720" s="98" t="n"/>
      <c r="P720" s="98" t="n">
        <v>6837734.26</v>
      </c>
      <c r="Q720" s="98" t="n"/>
      <c r="R720" s="98" t="n">
        <v>1047433.79</v>
      </c>
      <c r="S720" s="98" t="n">
        <v>98689.19</v>
      </c>
      <c r="T720" s="98" t="n">
        <v>186667.83</v>
      </c>
    </row>
    <row customHeight="true" ht="12.75" outlineLevel="0" r="721">
      <c r="A721" s="67" t="n">
        <f aca="false" ca="false" dt2D="false" dtr="false" t="normal">+A720+1</f>
        <v>707</v>
      </c>
      <c r="B721" s="67" t="n">
        <f aca="false" ca="false" dt2D="false" dtr="false" t="normal">+B720+1</f>
        <v>232</v>
      </c>
      <c r="C721" s="68" t="s">
        <v>244</v>
      </c>
      <c r="D721" s="68" t="s">
        <v>844</v>
      </c>
      <c r="E721" s="98" t="n">
        <v>14355611.71</v>
      </c>
      <c r="F721" s="98" t="n"/>
      <c r="G721" s="98" t="n"/>
      <c r="H721" s="98" t="n"/>
      <c r="I721" s="98" t="n"/>
      <c r="J721" s="98" t="n"/>
      <c r="K721" s="99" t="n"/>
      <c r="L721" s="99" t="n">
        <v>0</v>
      </c>
      <c r="M721" s="98" t="n"/>
      <c r="N721" s="98" t="n"/>
      <c r="O721" s="98" t="n"/>
      <c r="P721" s="98" t="n">
        <v>6191352.42</v>
      </c>
      <c r="Q721" s="98" t="n">
        <v>6311725.02</v>
      </c>
      <c r="R721" s="98" t="n">
        <v>1435561.17</v>
      </c>
      <c r="S721" s="98" t="n">
        <v>143556.12</v>
      </c>
      <c r="T721" s="98" t="n">
        <v>273416.98</v>
      </c>
    </row>
    <row customHeight="true" ht="12.75" outlineLevel="0" r="722">
      <c r="A722" s="67" t="n">
        <f aca="false" ca="false" dt2D="false" dtr="false" t="normal">+A721+1</f>
        <v>708</v>
      </c>
      <c r="B722" s="67" t="n">
        <f aca="false" ca="false" dt2D="false" dtr="false" t="normal">+B721+1</f>
        <v>233</v>
      </c>
      <c r="C722" s="68" t="s">
        <v>244</v>
      </c>
      <c r="D722" s="67" t="s">
        <v>845</v>
      </c>
      <c r="E722" s="98" t="n">
        <v>7112896.18</v>
      </c>
      <c r="F722" s="98" t="n"/>
      <c r="G722" s="98" t="n"/>
      <c r="H722" s="98" t="n"/>
      <c r="I722" s="98" t="n"/>
      <c r="J722" s="98" t="n"/>
      <c r="K722" s="99" t="n"/>
      <c r="L722" s="99" t="n">
        <v>0</v>
      </c>
      <c r="M722" s="98" t="n"/>
      <c r="N722" s="98" t="n"/>
      <c r="O722" s="98" t="n"/>
      <c r="P722" s="98" t="n"/>
      <c r="Q722" s="98" t="n">
        <v>6195005.38</v>
      </c>
      <c r="R722" s="98" t="n">
        <v>711289.62</v>
      </c>
      <c r="S722" s="98" t="n">
        <v>71128.96</v>
      </c>
      <c r="T722" s="98" t="n">
        <v>135472.22</v>
      </c>
    </row>
    <row customHeight="true" ht="12.75" outlineLevel="0" r="723">
      <c r="A723" s="67" t="n">
        <f aca="false" ca="false" dt2D="false" dtr="false" t="normal">+A722+1</f>
        <v>709</v>
      </c>
      <c r="B723" s="67" t="n">
        <f aca="false" ca="false" dt2D="false" dtr="false" t="normal">+B722+1</f>
        <v>234</v>
      </c>
      <c r="C723" s="68" t="s">
        <v>244</v>
      </c>
      <c r="D723" s="68" t="s">
        <v>846</v>
      </c>
      <c r="E723" s="98" t="n">
        <v>59501035.8</v>
      </c>
      <c r="F723" s="98" t="n"/>
      <c r="G723" s="98" t="n"/>
      <c r="H723" s="98" t="n">
        <v>3660707.87</v>
      </c>
      <c r="I723" s="98" t="n">
        <v>2833296.35</v>
      </c>
      <c r="J723" s="98" t="n"/>
      <c r="K723" s="99" t="n"/>
      <c r="L723" s="99" t="n">
        <v>0</v>
      </c>
      <c r="M723" s="98" t="n"/>
      <c r="N723" s="98" t="n">
        <v>22443723.36</v>
      </c>
      <c r="O723" s="98" t="n"/>
      <c r="P723" s="98" t="n">
        <v>11406851.87</v>
      </c>
      <c r="Q723" s="98" t="n">
        <v>11628624.46</v>
      </c>
      <c r="R723" s="98" t="n">
        <v>5796272.82</v>
      </c>
      <c r="S723" s="98" t="n">
        <v>595010.36</v>
      </c>
      <c r="T723" s="98" t="n">
        <v>1136548.71</v>
      </c>
    </row>
    <row customHeight="true" ht="12.75" outlineLevel="0" r="724">
      <c r="A724" s="67" t="n">
        <f aca="false" ca="false" dt2D="false" dtr="false" t="normal">+A723+1</f>
        <v>710</v>
      </c>
      <c r="B724" s="67" t="n">
        <f aca="false" ca="false" dt2D="false" dtr="false" t="normal">+B723+1</f>
        <v>235</v>
      </c>
      <c r="C724" s="68" t="s">
        <v>599</v>
      </c>
      <c r="D724" s="68" t="s">
        <v>847</v>
      </c>
      <c r="E724" s="98" t="n">
        <v>18104852.96</v>
      </c>
      <c r="F724" s="98" t="n"/>
      <c r="G724" s="98" t="n"/>
      <c r="H724" s="98" t="n"/>
      <c r="I724" s="98" t="n">
        <v>1866766.07</v>
      </c>
      <c r="J724" s="98" t="n"/>
      <c r="K724" s="99" t="n"/>
      <c r="L724" s="99" t="n">
        <v>0</v>
      </c>
      <c r="M724" s="98" t="n"/>
      <c r="N724" s="98" t="n"/>
      <c r="O724" s="98" t="n"/>
      <c r="P724" s="98" t="n">
        <v>13836608.29</v>
      </c>
      <c r="Q724" s="98" t="n"/>
      <c r="R724" s="98" t="n">
        <v>1877029.08</v>
      </c>
      <c r="S724" s="98" t="n">
        <v>181048.53</v>
      </c>
      <c r="T724" s="98" t="n">
        <v>343400.99</v>
      </c>
    </row>
    <row customHeight="true" ht="12.75" outlineLevel="0" r="725">
      <c r="A725" s="67" t="n">
        <f aca="false" ca="false" dt2D="false" dtr="false" t="normal">+A724+1</f>
        <v>711</v>
      </c>
      <c r="B725" s="67" t="n">
        <f aca="false" ca="false" dt2D="false" dtr="false" t="normal">+B724+1</f>
        <v>236</v>
      </c>
      <c r="C725" s="68" t="s">
        <v>599</v>
      </c>
      <c r="D725" s="68" t="s">
        <v>848</v>
      </c>
      <c r="E725" s="98" t="n">
        <v>14284577.13</v>
      </c>
      <c r="F725" s="98" t="n"/>
      <c r="G725" s="98" t="n"/>
      <c r="H725" s="98" t="n"/>
      <c r="I725" s="98" t="n"/>
      <c r="J725" s="98" t="n"/>
      <c r="K725" s="99" t="n"/>
      <c r="L725" s="99" t="n">
        <v>0</v>
      </c>
      <c r="M725" s="98" t="n"/>
      <c r="N725" s="98" t="n"/>
      <c r="O725" s="98" t="n"/>
      <c r="P725" s="98" t="n">
        <v>12441209.59</v>
      </c>
      <c r="Q725" s="98" t="n"/>
      <c r="R725" s="98" t="n">
        <v>1428457.71</v>
      </c>
      <c r="S725" s="98" t="n">
        <v>142845.77</v>
      </c>
      <c r="T725" s="98" t="n">
        <v>272064.06</v>
      </c>
    </row>
    <row customHeight="true" ht="12.75" outlineLevel="0" r="726">
      <c r="A726" s="67" t="n">
        <f aca="false" ca="false" dt2D="false" dtr="false" t="normal">+A725+1</f>
        <v>712</v>
      </c>
      <c r="B726" s="67" t="n">
        <f aca="false" ca="false" dt2D="false" dtr="false" t="normal">+B725+1</f>
        <v>237</v>
      </c>
      <c r="C726" s="68" t="s">
        <v>247</v>
      </c>
      <c r="D726" s="68" t="s">
        <v>849</v>
      </c>
      <c r="E726" s="98" t="n">
        <v>20227462.42</v>
      </c>
      <c r="F726" s="98" t="n">
        <v>1880100.75</v>
      </c>
      <c r="G726" s="98" t="n">
        <v>1145049.11</v>
      </c>
      <c r="H726" s="98" t="n">
        <v>539557.62</v>
      </c>
      <c r="I726" s="98" t="n">
        <v>459589.36</v>
      </c>
      <c r="J726" s="98" t="n"/>
      <c r="K726" s="99" t="n"/>
      <c r="L726" s="99" t="n">
        <v>0</v>
      </c>
      <c r="M726" s="98" t="n"/>
      <c r="N726" s="98" t="n">
        <v>5331508</v>
      </c>
      <c r="O726" s="98" t="n"/>
      <c r="P726" s="98" t="n">
        <v>4417069.89</v>
      </c>
      <c r="Q726" s="98" t="n">
        <v>3928842.26</v>
      </c>
      <c r="R726" s="98" t="n">
        <v>1936370.11</v>
      </c>
      <c r="S726" s="98" t="n">
        <v>202274.62</v>
      </c>
      <c r="T726" s="98" t="n">
        <v>387100.7</v>
      </c>
    </row>
    <row customHeight="true" ht="12.75" outlineLevel="0" r="727">
      <c r="A727" s="67" t="n">
        <f aca="false" ca="false" dt2D="false" dtr="false" t="normal">+A726+1</f>
        <v>713</v>
      </c>
      <c r="B727" s="67" t="n">
        <f aca="false" ca="false" dt2D="false" dtr="false" t="normal">+B726+1</f>
        <v>238</v>
      </c>
      <c r="C727" s="68" t="s">
        <v>247</v>
      </c>
      <c r="D727" s="67" t="s">
        <v>850</v>
      </c>
      <c r="E727" s="98" t="n">
        <v>3866709.26</v>
      </c>
      <c r="F727" s="98" t="n"/>
      <c r="G727" s="98" t="n"/>
      <c r="H727" s="98" t="n"/>
      <c r="I727" s="98" t="n"/>
      <c r="J727" s="98" t="n"/>
      <c r="K727" s="99" t="n"/>
      <c r="L727" s="99" t="n">
        <v>0</v>
      </c>
      <c r="M727" s="98" t="n"/>
      <c r="N727" s="98" t="n"/>
      <c r="O727" s="98" t="n"/>
      <c r="P727" s="98" t="n"/>
      <c r="Q727" s="98" t="n">
        <v>3367725.9</v>
      </c>
      <c r="R727" s="98" t="n">
        <v>386670.93</v>
      </c>
      <c r="S727" s="98" t="n">
        <v>38667.09</v>
      </c>
      <c r="T727" s="98" t="n">
        <v>73645.34</v>
      </c>
    </row>
    <row customHeight="true" ht="12.75" outlineLevel="0" r="728">
      <c r="A728" s="67" t="n">
        <f aca="false" ca="false" dt2D="false" dtr="false" t="normal">+A727+1</f>
        <v>714</v>
      </c>
      <c r="B728" s="67" t="n">
        <f aca="false" ca="false" dt2D="false" dtr="false" t="normal">+B727+1</f>
        <v>239</v>
      </c>
      <c r="C728" s="68" t="s">
        <v>247</v>
      </c>
      <c r="D728" s="67" t="s">
        <v>851</v>
      </c>
      <c r="E728" s="98" t="n">
        <v>17702014.25</v>
      </c>
      <c r="F728" s="98" t="n">
        <v>3162518.57</v>
      </c>
      <c r="G728" s="98" t="n">
        <v>1721029.47</v>
      </c>
      <c r="H728" s="98" t="n">
        <v>1819251.18</v>
      </c>
      <c r="I728" s="98" t="n">
        <v>1387203.61</v>
      </c>
      <c r="J728" s="98" t="n"/>
      <c r="K728" s="99" t="n"/>
      <c r="L728" s="99" t="n">
        <v>0</v>
      </c>
      <c r="M728" s="98" t="n"/>
      <c r="N728" s="98" t="n">
        <v>7431322.62</v>
      </c>
      <c r="O728" s="98" t="n"/>
      <c r="P728" s="98" t="n"/>
      <c r="Q728" s="98" t="n"/>
      <c r="R728" s="98" t="n">
        <v>1664248.71</v>
      </c>
      <c r="S728" s="98" t="n">
        <v>177020.14</v>
      </c>
      <c r="T728" s="98" t="n">
        <v>339419.95</v>
      </c>
    </row>
    <row customHeight="true" ht="12.75" outlineLevel="0" r="729">
      <c r="A729" s="67" t="n">
        <f aca="false" ca="false" dt2D="false" dtr="false" t="normal">+A728+1</f>
        <v>715</v>
      </c>
      <c r="B729" s="67" t="n">
        <f aca="false" ca="false" dt2D="false" dtr="false" t="normal">+B728+1</f>
        <v>240</v>
      </c>
      <c r="C729" s="68" t="s">
        <v>852</v>
      </c>
      <c r="D729" s="68" t="s">
        <v>853</v>
      </c>
      <c r="E729" s="98" t="n">
        <v>18900329.14</v>
      </c>
      <c r="F729" s="98" t="n"/>
      <c r="G729" s="98" t="n"/>
      <c r="H729" s="98" t="n"/>
      <c r="I729" s="98" t="n">
        <v>1948786.62</v>
      </c>
      <c r="J729" s="98" t="n"/>
      <c r="K729" s="99" t="n"/>
      <c r="L729" s="99" t="n">
        <v>0</v>
      </c>
      <c r="M729" s="98" t="n"/>
      <c r="N729" s="98" t="n"/>
      <c r="O729" s="98" t="n"/>
      <c r="P729" s="98" t="n">
        <v>14444549.72</v>
      </c>
      <c r="Q729" s="98" t="n"/>
      <c r="R729" s="98" t="n">
        <v>1959500.45</v>
      </c>
      <c r="S729" s="98" t="n">
        <v>189003.29</v>
      </c>
      <c r="T729" s="98" t="n">
        <v>358489.06</v>
      </c>
    </row>
    <row customHeight="true" ht="12.75" outlineLevel="0" r="730">
      <c r="A730" s="67" t="n">
        <f aca="false" ca="false" dt2D="false" dtr="false" t="normal">+A729+1</f>
        <v>716</v>
      </c>
      <c r="B730" s="67" t="n">
        <f aca="false" ca="false" dt2D="false" dtr="false" t="normal">+B729+1</f>
        <v>241</v>
      </c>
      <c r="C730" s="68" t="s">
        <v>854</v>
      </c>
      <c r="D730" s="68" t="s">
        <v>855</v>
      </c>
      <c r="E730" s="98" t="n">
        <v>9072091.61</v>
      </c>
      <c r="F730" s="98" t="n">
        <v>8078933.45</v>
      </c>
      <c r="G730" s="98" t="n"/>
      <c r="H730" s="98" t="n"/>
      <c r="I730" s="98" t="n"/>
      <c r="J730" s="98" t="n"/>
      <c r="K730" s="99" t="n"/>
      <c r="L730" s="99" t="n">
        <v>0</v>
      </c>
      <c r="M730" s="98" t="n"/>
      <c r="N730" s="98" t="n"/>
      <c r="O730" s="98" t="n"/>
      <c r="P730" s="98" t="n"/>
      <c r="Q730" s="98" t="n"/>
      <c r="R730" s="98" t="n">
        <v>725767.33</v>
      </c>
      <c r="S730" s="98" t="n">
        <v>90720.92</v>
      </c>
      <c r="T730" s="98" t="n">
        <v>176669.91</v>
      </c>
    </row>
    <row customHeight="true" ht="12.75" outlineLevel="0" r="731">
      <c r="A731" s="67" t="n">
        <f aca="false" ca="false" dt2D="false" dtr="false" t="normal">+A730+1</f>
        <v>717</v>
      </c>
      <c r="B731" s="67" t="n">
        <f aca="false" ca="false" dt2D="false" dtr="false" t="normal">+B730+1</f>
        <v>242</v>
      </c>
      <c r="C731" s="68" t="s">
        <v>856</v>
      </c>
      <c r="D731" s="68" t="s">
        <v>857</v>
      </c>
      <c r="E731" s="98" t="n">
        <v>1554023.99</v>
      </c>
      <c r="F731" s="98" t="n"/>
      <c r="G731" s="98" t="n">
        <v>1353483.41</v>
      </c>
      <c r="H731" s="98" t="n"/>
      <c r="I731" s="98" t="n"/>
      <c r="J731" s="98" t="n"/>
      <c r="K731" s="99" t="n"/>
      <c r="L731" s="99" t="n">
        <v>0</v>
      </c>
      <c r="M731" s="98" t="n"/>
      <c r="N731" s="98" t="n"/>
      <c r="O731" s="98" t="n"/>
      <c r="P731" s="98" t="n"/>
      <c r="Q731" s="98" t="n"/>
      <c r="R731" s="98" t="n">
        <v>155402.4</v>
      </c>
      <c r="S731" s="98" t="n">
        <v>15540.24</v>
      </c>
      <c r="T731" s="98" t="n">
        <v>29597.94</v>
      </c>
    </row>
    <row customHeight="true" ht="12.75" outlineLevel="0" r="732">
      <c r="A732" s="67" t="n">
        <f aca="false" ca="false" dt2D="false" dtr="false" t="normal">+A731+1</f>
        <v>718</v>
      </c>
      <c r="B732" s="67" t="n">
        <f aca="false" ca="false" dt2D="false" dtr="false" t="normal">+B731+1</f>
        <v>243</v>
      </c>
      <c r="C732" s="68" t="s">
        <v>251</v>
      </c>
      <c r="D732" s="68" t="s">
        <v>858</v>
      </c>
      <c r="E732" s="98" t="n">
        <v>23771751.36</v>
      </c>
      <c r="F732" s="98" t="n"/>
      <c r="G732" s="98" t="n"/>
      <c r="H732" s="98" t="n">
        <v>4260215.1</v>
      </c>
      <c r="I732" s="98" t="n">
        <v>2752037.28</v>
      </c>
      <c r="J732" s="98" t="n">
        <v>1699794.27</v>
      </c>
      <c r="K732" s="99" t="n"/>
      <c r="L732" s="99" t="n">
        <v>0</v>
      </c>
      <c r="M732" s="98" t="n"/>
      <c r="N732" s="98" t="n"/>
      <c r="O732" s="98" t="n"/>
      <c r="P732" s="98" t="n"/>
      <c r="Q732" s="98" t="n">
        <v>11403360</v>
      </c>
      <c r="R732" s="98" t="n">
        <v>2978744</v>
      </c>
      <c r="S732" s="98" t="n">
        <v>237717.51</v>
      </c>
      <c r="T732" s="98" t="n">
        <v>439883.2</v>
      </c>
    </row>
    <row customHeight="true" ht="12.75" outlineLevel="0" r="733">
      <c r="A733" s="67" t="n">
        <f aca="false" ca="false" dt2D="false" dtr="false" t="normal">+A732+1</f>
        <v>719</v>
      </c>
      <c r="B733" s="67" t="n">
        <f aca="false" ca="false" dt2D="false" dtr="false" t="normal">+B732+1</f>
        <v>244</v>
      </c>
      <c r="C733" s="68" t="s">
        <v>251</v>
      </c>
      <c r="D733" s="68" t="s">
        <v>859</v>
      </c>
      <c r="E733" s="98" t="n">
        <v>410426.96</v>
      </c>
      <c r="F733" s="98" t="n"/>
      <c r="G733" s="98" t="n"/>
      <c r="H733" s="98" t="n"/>
      <c r="I733" s="98" t="n"/>
      <c r="J733" s="98" t="n">
        <v>277134.24</v>
      </c>
      <c r="K733" s="99" t="n"/>
      <c r="L733" s="99" t="n">
        <v>0</v>
      </c>
      <c r="M733" s="98" t="n"/>
      <c r="N733" s="98" t="n"/>
      <c r="O733" s="98" t="n"/>
      <c r="P733" s="98" t="n"/>
      <c r="Q733" s="98" t="n"/>
      <c r="R733" s="98" t="n">
        <v>123128.09</v>
      </c>
      <c r="S733" s="98" t="n">
        <v>4104.27</v>
      </c>
      <c r="T733" s="98" t="n">
        <v>6060.36</v>
      </c>
    </row>
    <row customHeight="true" ht="12.75" outlineLevel="0" r="734">
      <c r="A734" s="67" t="n">
        <f aca="false" ca="false" dt2D="false" dtr="false" t="normal">+A733+1</f>
        <v>720</v>
      </c>
      <c r="B734" s="67" t="n">
        <f aca="false" ca="false" dt2D="false" dtr="false" t="normal">+B733+1</f>
        <v>245</v>
      </c>
      <c r="C734" s="68" t="s">
        <v>251</v>
      </c>
      <c r="D734" s="68" t="s">
        <v>860</v>
      </c>
      <c r="E734" s="98" t="n">
        <v>2246535.3</v>
      </c>
      <c r="F734" s="98" t="n"/>
      <c r="G734" s="98" t="n"/>
      <c r="H734" s="98" t="n"/>
      <c r="I734" s="98" t="n"/>
      <c r="J734" s="98" t="n">
        <v>1516937.02</v>
      </c>
      <c r="K734" s="99" t="n"/>
      <c r="L734" s="99" t="n">
        <v>0</v>
      </c>
      <c r="M734" s="98" t="n"/>
      <c r="N734" s="98" t="n"/>
      <c r="O734" s="98" t="n"/>
      <c r="P734" s="98" t="n"/>
      <c r="Q734" s="98" t="n"/>
      <c r="R734" s="98" t="n">
        <v>673960.59</v>
      </c>
      <c r="S734" s="98" t="n">
        <v>22465.35</v>
      </c>
      <c r="T734" s="98" t="n">
        <v>33172.34</v>
      </c>
    </row>
    <row customHeight="true" ht="12.75" outlineLevel="0" r="735">
      <c r="A735" s="67" t="n">
        <f aca="false" ca="false" dt2D="false" dtr="false" t="normal">+A734+1</f>
        <v>721</v>
      </c>
      <c r="B735" s="67" t="n">
        <f aca="false" ca="false" dt2D="false" dtr="false" t="normal">+B734+1</f>
        <v>246</v>
      </c>
      <c r="C735" s="68" t="s">
        <v>251</v>
      </c>
      <c r="D735" s="68" t="s">
        <v>861</v>
      </c>
      <c r="E735" s="98" t="n">
        <v>47408592.4</v>
      </c>
      <c r="F735" s="98" t="n">
        <v>5693599.07</v>
      </c>
      <c r="G735" s="98" t="n">
        <v>2630443.06</v>
      </c>
      <c r="H735" s="98" t="n">
        <v>2664738.31</v>
      </c>
      <c r="I735" s="98" t="n">
        <v>1721382.37</v>
      </c>
      <c r="J735" s="98" t="n">
        <v>1063210.85</v>
      </c>
      <c r="K735" s="99" t="n"/>
      <c r="L735" s="99" t="n">
        <v>0</v>
      </c>
      <c r="M735" s="98" t="n"/>
      <c r="N735" s="98" t="n">
        <v>13378907.34</v>
      </c>
      <c r="O735" s="98" t="n"/>
      <c r="P735" s="98" t="n">
        <v>6911254.02</v>
      </c>
      <c r="Q735" s="98" t="n">
        <v>7132731.46</v>
      </c>
      <c r="R735" s="98" t="n">
        <v>4837361.09</v>
      </c>
      <c r="S735" s="98" t="n">
        <v>474085.92</v>
      </c>
      <c r="T735" s="98" t="n">
        <v>900878.91</v>
      </c>
    </row>
    <row customHeight="true" ht="12.75" outlineLevel="0" r="736">
      <c r="A736" s="67" t="n">
        <f aca="false" ca="false" dt2D="false" dtr="false" t="normal">+A735+1</f>
        <v>722</v>
      </c>
      <c r="B736" s="67" t="n">
        <f aca="false" ca="false" dt2D="false" dtr="false" t="normal">+B735+1</f>
        <v>247</v>
      </c>
      <c r="C736" s="68" t="s">
        <v>251</v>
      </c>
      <c r="D736" s="68" t="s">
        <v>862</v>
      </c>
      <c r="E736" s="98" t="n">
        <v>20110929.69</v>
      </c>
      <c r="F736" s="98" t="n"/>
      <c r="G736" s="98" t="n"/>
      <c r="H736" s="98" t="n"/>
      <c r="I736" s="98" t="n"/>
      <c r="J736" s="98" t="n"/>
      <c r="K736" s="99" t="n"/>
      <c r="L736" s="99" t="n">
        <v>0</v>
      </c>
      <c r="M736" s="98" t="n"/>
      <c r="N736" s="98" t="n">
        <v>17712500.21</v>
      </c>
      <c r="O736" s="98" t="n"/>
      <c r="P736" s="98" t="n"/>
      <c r="Q736" s="98" t="n"/>
      <c r="R736" s="98" t="n">
        <v>1809983.67</v>
      </c>
      <c r="S736" s="98" t="n">
        <v>201109.3</v>
      </c>
      <c r="T736" s="98" t="n">
        <v>387336.51</v>
      </c>
    </row>
    <row customHeight="true" ht="12.75" outlineLevel="0" r="737">
      <c r="A737" s="67" t="n">
        <f aca="false" ca="false" dt2D="false" dtr="false" t="normal">+A736+1</f>
        <v>723</v>
      </c>
      <c r="B737" s="67" t="n">
        <f aca="false" ca="false" dt2D="false" dtr="false" t="normal">+B736+1</f>
        <v>248</v>
      </c>
      <c r="C737" s="68" t="s">
        <v>251</v>
      </c>
      <c r="D737" s="68" t="s">
        <v>863</v>
      </c>
      <c r="E737" s="98" t="n">
        <v>5894727.71</v>
      </c>
      <c r="F737" s="98" t="n"/>
      <c r="G737" s="98" t="n"/>
      <c r="H737" s="98" t="n">
        <v>1181533.98</v>
      </c>
      <c r="I737" s="98" t="n">
        <v>763253.85</v>
      </c>
      <c r="J737" s="98" t="n"/>
      <c r="K737" s="99" t="n"/>
      <c r="L737" s="99" t="n">
        <v>0</v>
      </c>
      <c r="M737" s="98" t="n"/>
      <c r="N737" s="98" t="n"/>
      <c r="O737" s="98" t="n"/>
      <c r="P737" s="98" t="n"/>
      <c r="Q737" s="98" t="n">
        <v>3162623.71</v>
      </c>
      <c r="R737" s="98" t="n">
        <v>616680.14</v>
      </c>
      <c r="S737" s="98" t="n">
        <v>58947.28</v>
      </c>
      <c r="T737" s="98" t="n">
        <v>111688.75</v>
      </c>
    </row>
    <row customHeight="true" ht="12.75" outlineLevel="0" r="738">
      <c r="A738" s="67" t="n">
        <f aca="false" ca="false" dt2D="false" dtr="false" t="normal">+A737+1</f>
        <v>724</v>
      </c>
      <c r="B738" s="67" t="n">
        <f aca="false" ca="false" dt2D="false" dtr="false" t="normal">+B737+1</f>
        <v>249</v>
      </c>
      <c r="C738" s="68" t="s">
        <v>251</v>
      </c>
      <c r="D738" s="68" t="s">
        <v>864</v>
      </c>
      <c r="E738" s="98" t="n">
        <v>15670895.58</v>
      </c>
      <c r="F738" s="98" t="n"/>
      <c r="G738" s="98" t="n"/>
      <c r="H738" s="98" t="n">
        <v>786691.4</v>
      </c>
      <c r="I738" s="98" t="n">
        <v>670082.22</v>
      </c>
      <c r="J738" s="98" t="n"/>
      <c r="K738" s="99" t="n"/>
      <c r="L738" s="99" t="n">
        <v>0</v>
      </c>
      <c r="M738" s="98" t="n"/>
      <c r="N738" s="98" t="n"/>
      <c r="O738" s="98" t="n"/>
      <c r="P738" s="98" t="n">
        <v>6440167.61</v>
      </c>
      <c r="Q738" s="98" t="n">
        <v>5728313</v>
      </c>
      <c r="R738" s="98" t="n">
        <v>1590975.68</v>
      </c>
      <c r="S738" s="98" t="n">
        <v>156708.96</v>
      </c>
      <c r="T738" s="98" t="n">
        <v>297956.71</v>
      </c>
    </row>
    <row customHeight="true" ht="12.75" outlineLevel="0" r="739">
      <c r="A739" s="67" t="n">
        <f aca="false" ca="false" dt2D="false" dtr="false" t="normal">+A738+1</f>
        <v>725</v>
      </c>
      <c r="B739" s="67" t="n">
        <f aca="false" ca="false" dt2D="false" dtr="false" t="normal">+B738+1</f>
        <v>250</v>
      </c>
      <c r="C739" s="68" t="s">
        <v>257</v>
      </c>
      <c r="D739" s="67" t="s">
        <v>865</v>
      </c>
      <c r="E739" s="98" t="n">
        <v>810270.62</v>
      </c>
      <c r="F739" s="98" t="n"/>
      <c r="G739" s="98" t="n"/>
      <c r="H739" s="98" t="n"/>
      <c r="I739" s="98" t="n">
        <v>681920.51</v>
      </c>
      <c r="J739" s="98" t="n"/>
      <c r="K739" s="99" t="n"/>
      <c r="L739" s="99" t="n">
        <v>0</v>
      </c>
      <c r="M739" s="98" t="n"/>
      <c r="N739" s="98" t="n"/>
      <c r="O739" s="98" t="n"/>
      <c r="P739" s="98" t="n"/>
      <c r="Q739" s="98" t="n"/>
      <c r="R739" s="98" t="n">
        <v>105335.18</v>
      </c>
      <c r="S739" s="98" t="n">
        <v>8102.71</v>
      </c>
      <c r="T739" s="98" t="n">
        <v>14912.22</v>
      </c>
    </row>
    <row customHeight="true" ht="12.75" outlineLevel="0" r="740">
      <c r="A740" s="67" t="n">
        <f aca="false" ca="false" dt2D="false" dtr="false" t="normal">+A739+1</f>
        <v>726</v>
      </c>
      <c r="B740" s="67" t="n">
        <f aca="false" ca="false" dt2D="false" dtr="false" t="normal">+B739+1</f>
        <v>251</v>
      </c>
      <c r="C740" s="68" t="s">
        <v>257</v>
      </c>
      <c r="D740" s="68" t="s">
        <v>866</v>
      </c>
      <c r="E740" s="98" t="n">
        <v>3660391.67</v>
      </c>
      <c r="F740" s="98" t="n">
        <v>3259673.95</v>
      </c>
      <c r="G740" s="98" t="n"/>
      <c r="H740" s="98" t="n"/>
      <c r="I740" s="98" t="n"/>
      <c r="J740" s="98" t="n"/>
      <c r="K740" s="99" t="n"/>
      <c r="L740" s="99" t="n">
        <v>0</v>
      </c>
      <c r="M740" s="98" t="n"/>
      <c r="N740" s="98" t="n"/>
      <c r="O740" s="98" t="n"/>
      <c r="P740" s="98" t="n"/>
      <c r="Q740" s="98" t="n"/>
      <c r="R740" s="98" t="n">
        <v>292831.33</v>
      </c>
      <c r="S740" s="98" t="n">
        <v>36603.92</v>
      </c>
      <c r="T740" s="98" t="n">
        <v>71282.47</v>
      </c>
    </row>
    <row customHeight="true" ht="12.75" outlineLevel="0" r="741">
      <c r="A741" s="67" t="n">
        <f aca="false" ca="false" dt2D="false" dtr="false" t="normal">+A740+1</f>
        <v>727</v>
      </c>
      <c r="B741" s="67" t="n">
        <f aca="false" ca="false" dt2D="false" dtr="false" t="normal">+B740+1</f>
        <v>252</v>
      </c>
      <c r="C741" s="68" t="s">
        <v>257</v>
      </c>
      <c r="D741" s="67" t="s">
        <v>867</v>
      </c>
      <c r="E741" s="98" t="n">
        <v>30144859.13</v>
      </c>
      <c r="F741" s="98" t="n"/>
      <c r="G741" s="98" t="n"/>
      <c r="H741" s="98" t="n"/>
      <c r="I741" s="98" t="n">
        <v>2855819.08</v>
      </c>
      <c r="J741" s="98" t="n"/>
      <c r="K741" s="99" t="n"/>
      <c r="L741" s="99" t="n">
        <v>0</v>
      </c>
      <c r="M741" s="98" t="n"/>
      <c r="N741" s="98" t="n"/>
      <c r="O741" s="98" t="n"/>
      <c r="P741" s="98" t="n">
        <v>11465954.01</v>
      </c>
      <c r="Q741" s="98" t="n">
        <v>11833390.96</v>
      </c>
      <c r="R741" s="98" t="n">
        <v>3116286.03</v>
      </c>
      <c r="S741" s="98" t="n">
        <v>301448.59</v>
      </c>
      <c r="T741" s="98" t="n">
        <v>571960.46</v>
      </c>
    </row>
    <row customHeight="true" ht="12.75" outlineLevel="0" r="742">
      <c r="A742" s="67" t="n">
        <f aca="false" ca="false" dt2D="false" dtr="false" t="normal">+A741+1</f>
        <v>728</v>
      </c>
      <c r="B742" s="67" t="n">
        <f aca="false" ca="false" dt2D="false" dtr="false" t="normal">+B741+1</f>
        <v>253</v>
      </c>
      <c r="C742" s="68" t="s">
        <v>257</v>
      </c>
      <c r="D742" s="67" t="s">
        <v>868</v>
      </c>
      <c r="E742" s="98" t="n">
        <v>21829941.19</v>
      </c>
      <c r="F742" s="98" t="n"/>
      <c r="G742" s="98" t="n"/>
      <c r="H742" s="98" t="n">
        <v>1531024.08</v>
      </c>
      <c r="I742" s="98" t="n">
        <v>989019.4</v>
      </c>
      <c r="J742" s="98" t="n">
        <v>610867.27</v>
      </c>
      <c r="K742" s="99" t="n"/>
      <c r="L742" s="99" t="n">
        <v>0</v>
      </c>
      <c r="M742" s="98" t="n"/>
      <c r="N742" s="98" t="n">
        <v>7686844.63</v>
      </c>
      <c r="O742" s="98" t="n"/>
      <c r="P742" s="98" t="n">
        <v>3970857.6</v>
      </c>
      <c r="Q742" s="98" t="n">
        <v>4098107.35</v>
      </c>
      <c r="R742" s="98" t="n">
        <v>2311907.13</v>
      </c>
      <c r="S742" s="98" t="n">
        <v>218299.41</v>
      </c>
      <c r="T742" s="98" t="n">
        <v>413014.32</v>
      </c>
    </row>
    <row customHeight="true" ht="12.75" outlineLevel="0" r="743">
      <c r="A743" s="67" t="n">
        <f aca="false" ca="false" dt2D="false" dtr="false" t="normal">+A742+1</f>
        <v>729</v>
      </c>
      <c r="B743" s="67" t="n">
        <f aca="false" ca="false" dt2D="false" dtr="false" t="normal">+B742+1</f>
        <v>254</v>
      </c>
      <c r="C743" s="68" t="s">
        <v>257</v>
      </c>
      <c r="D743" s="67" t="s">
        <v>869</v>
      </c>
      <c r="E743" s="98" t="n">
        <v>5614954.16</v>
      </c>
      <c r="F743" s="98" t="n"/>
      <c r="G743" s="98" t="n">
        <v>3214486.44</v>
      </c>
      <c r="H743" s="98" t="n"/>
      <c r="I743" s="98" t="n"/>
      <c r="J743" s="98" t="n">
        <v>1299278.02</v>
      </c>
      <c r="K743" s="99" t="n"/>
      <c r="L743" s="99" t="n">
        <v>0</v>
      </c>
      <c r="M743" s="98" t="n"/>
      <c r="N743" s="98" t="n"/>
      <c r="O743" s="98" t="n"/>
      <c r="P743" s="98" t="n"/>
      <c r="Q743" s="98" t="n"/>
      <c r="R743" s="98" t="n">
        <v>946333.27</v>
      </c>
      <c r="S743" s="98" t="n">
        <v>56149.54</v>
      </c>
      <c r="T743" s="98" t="n">
        <v>98706.89</v>
      </c>
    </row>
    <row customHeight="true" ht="12.75" outlineLevel="0" r="744">
      <c r="A744" s="67" t="n">
        <f aca="false" ca="false" dt2D="false" dtr="false" t="normal">+A743+1</f>
        <v>730</v>
      </c>
      <c r="B744" s="67" t="n">
        <f aca="false" ca="false" dt2D="false" dtr="false" t="normal">+B743+1</f>
        <v>255</v>
      </c>
      <c r="C744" s="68" t="s">
        <v>257</v>
      </c>
      <c r="D744" s="67" t="s">
        <v>870</v>
      </c>
      <c r="E744" s="98" t="n">
        <v>3768888.97</v>
      </c>
      <c r="F744" s="98" t="n">
        <v>3356293.62</v>
      </c>
      <c r="G744" s="98" t="n"/>
      <c r="H744" s="98" t="n"/>
      <c r="I744" s="98" t="n"/>
      <c r="J744" s="98" t="n"/>
      <c r="K744" s="99" t="n"/>
      <c r="L744" s="99" t="n">
        <v>0</v>
      </c>
      <c r="M744" s="98" t="n"/>
      <c r="N744" s="98" t="n"/>
      <c r="O744" s="98" t="n"/>
      <c r="P744" s="98" t="n"/>
      <c r="Q744" s="98" t="n"/>
      <c r="R744" s="98" t="n">
        <v>301511.12</v>
      </c>
      <c r="S744" s="98" t="n">
        <v>37688.89</v>
      </c>
      <c r="T744" s="98" t="n">
        <v>73395.34</v>
      </c>
    </row>
    <row customHeight="true" ht="12.75" outlineLevel="0" r="745">
      <c r="A745" s="67" t="n">
        <f aca="false" ca="false" dt2D="false" dtr="false" t="normal">+A744+1</f>
        <v>731</v>
      </c>
      <c r="B745" s="67" t="n">
        <f aca="false" ca="false" dt2D="false" dtr="false" t="normal">+B744+1</f>
        <v>256</v>
      </c>
      <c r="C745" s="68" t="s">
        <v>257</v>
      </c>
      <c r="D745" s="67" t="s">
        <v>871</v>
      </c>
      <c r="E745" s="98" t="n">
        <v>5153684.95</v>
      </c>
      <c r="F745" s="98" t="n"/>
      <c r="G745" s="98" t="n">
        <v>2950415.96</v>
      </c>
      <c r="H745" s="98" t="n"/>
      <c r="I745" s="98" t="n"/>
      <c r="J745" s="98" t="n">
        <v>1192542.17</v>
      </c>
      <c r="K745" s="99" t="n"/>
      <c r="L745" s="99" t="n">
        <v>0</v>
      </c>
      <c r="M745" s="98" t="n"/>
      <c r="N745" s="98" t="n"/>
      <c r="O745" s="98" t="n"/>
      <c r="P745" s="98" t="n"/>
      <c r="Q745" s="98" t="n"/>
      <c r="R745" s="98" t="n">
        <v>868591.87</v>
      </c>
      <c r="S745" s="98" t="n">
        <v>51536.85</v>
      </c>
      <c r="T745" s="98" t="n">
        <v>90598.1</v>
      </c>
    </row>
    <row customHeight="true" ht="12.75" outlineLevel="0" r="746">
      <c r="A746" s="67" t="n">
        <f aca="false" ca="false" dt2D="false" dtr="false" t="normal">+A745+1</f>
        <v>732</v>
      </c>
      <c r="B746" s="67" t="n">
        <f aca="false" ca="false" dt2D="false" dtr="false" t="normal">+B745+1</f>
        <v>257</v>
      </c>
      <c r="C746" s="68" t="s">
        <v>856</v>
      </c>
      <c r="D746" s="67" t="s">
        <v>872</v>
      </c>
      <c r="E746" s="98" t="n">
        <v>1539099.79</v>
      </c>
      <c r="F746" s="98" t="n"/>
      <c r="G746" s="98" t="n">
        <v>1340485.12</v>
      </c>
      <c r="H746" s="98" t="n"/>
      <c r="I746" s="98" t="n"/>
      <c r="J746" s="98" t="n"/>
      <c r="K746" s="99" t="n"/>
      <c r="L746" s="99" t="n">
        <v>0</v>
      </c>
      <c r="M746" s="98" t="n"/>
      <c r="N746" s="98" t="n"/>
      <c r="O746" s="98" t="n"/>
      <c r="P746" s="98" t="n"/>
      <c r="Q746" s="98" t="n"/>
      <c r="R746" s="98" t="n">
        <v>153909.98</v>
      </c>
      <c r="S746" s="98" t="n">
        <v>15391</v>
      </c>
      <c r="T746" s="98" t="n">
        <v>29313.69</v>
      </c>
    </row>
  </sheetData>
  <autoFilter ref="A11:T746"/>
  <mergeCells count="15">
    <mergeCell ref="E7:E9"/>
    <mergeCell ref="F7:T7"/>
    <mergeCell ref="A7:A10"/>
    <mergeCell ref="B7:B10"/>
    <mergeCell ref="C7:C10"/>
    <mergeCell ref="D7:D10"/>
    <mergeCell ref="R8:R9"/>
    <mergeCell ref="S8:S9"/>
    <mergeCell ref="T8:T9"/>
    <mergeCell ref="F8:L8"/>
    <mergeCell ref="M8:M9"/>
    <mergeCell ref="N8:N9"/>
    <mergeCell ref="O8:O9"/>
    <mergeCell ref="P8:P9"/>
    <mergeCell ref="Q8:Q9"/>
  </mergeCells>
  <pageMargins bottom="0.748031497001648" footer="0.31496062874794" header="0.31496062874794" left="0.236220464110374" right="0.236220464110374" top="0.748031497001648"/>
  <pageSetup fitToHeight="0" fitToWidth="1" orientation="landscape" paperHeight="420mm" paperSize="8" paperWidth="297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MyOffice-CoreFramework-Linux/31-1191.804.9045.819.1@01270b6a23d25f32067dc36f8846da406ea65219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2024-04-05T01:57:33Z</dcterms:modified>
</cp:coreProperties>
</file>