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fkrserver\Файлообмен\Утвержденный КПКР\4. Приказ №309ОД от 23.07.2021 (с периодом 2022-2024)\"/>
    </mc:Choice>
  </mc:AlternateContent>
  <xr:revisionPtr revIDLastSave="0" documentId="13_ncr:1_{7E98E9C3-AC96-4B51-84DC-3CFFB04CCD4E}" xr6:coauthVersionLast="47" xr6:coauthVersionMax="47" xr10:uidLastSave="{00000000-0000-0000-0000-000000000000}"/>
  <bookViews>
    <workbookView xWindow="-120" yWindow="-120" windowWidth="29040" windowHeight="15225" activeTab="1" xr2:uid="{00000000-000D-0000-FFFF-FFFF00000000}"/>
  </bookViews>
  <sheets>
    <sheet name="Приложение №1" sheetId="1" r:id="rId1"/>
    <sheet name="Приложение № 2" sheetId="3" r:id="rId2"/>
  </sheets>
  <definedNames>
    <definedName name="_xlnm._FilterDatabase" localSheetId="1" hidden="1">'Приложение № 2'!$A$11:$T$1143</definedName>
    <definedName name="_xlnm._FilterDatabase" localSheetId="0" hidden="1">'Приложение №1'!$B$11:$Z$1143</definedName>
    <definedName name="_xlnm.Print_Titles" localSheetId="1">'Приложение № 2'!$7:$11</definedName>
    <definedName name="_xlnm.Print_Titles" localSheetId="0">'Приложение №1'!$7:$11</definedName>
    <definedName name="_xlnm.Print_Area" localSheetId="1">'Приложение № 2'!$A$1:$T$1142</definedName>
    <definedName name="_xlnm.Print_Area" localSheetId="0">'Приложение №1'!$A$1:$W$1143</definedName>
  </definedNames>
  <calcPr calcId="181029" refMode="R1C1"/>
</workbook>
</file>

<file path=xl/calcChain.xml><?xml version="1.0" encoding="utf-8"?>
<calcChain xmlns="http://schemas.openxmlformats.org/spreadsheetml/2006/main">
  <c r="P484" i="1" l="1"/>
  <c r="P479" i="1"/>
  <c r="P478" i="1"/>
  <c r="P74" i="1"/>
  <c r="P73" i="1"/>
  <c r="G1108" i="3"/>
  <c r="H1108" i="3"/>
  <c r="I1108" i="3"/>
  <c r="J1108" i="3"/>
  <c r="K1108" i="3"/>
  <c r="L1108" i="3"/>
  <c r="M1108" i="3"/>
  <c r="N1108" i="3"/>
  <c r="O1108" i="3"/>
  <c r="P1108" i="3"/>
  <c r="Q1108" i="3"/>
  <c r="R1108" i="3"/>
  <c r="S1108" i="3"/>
  <c r="T1108" i="3"/>
  <c r="F1108" i="3"/>
  <c r="R1108" i="1"/>
  <c r="Q1108" i="1"/>
  <c r="T980" i="3"/>
  <c r="S980" i="3"/>
  <c r="R980" i="3"/>
  <c r="Q980" i="3"/>
  <c r="P980" i="3"/>
  <c r="O980" i="3"/>
  <c r="N980" i="3"/>
  <c r="M980" i="3"/>
  <c r="L980" i="3"/>
  <c r="K980" i="3"/>
  <c r="J980" i="3"/>
  <c r="I980" i="3"/>
  <c r="H980" i="3"/>
  <c r="G980" i="3"/>
  <c r="F980" i="3"/>
  <c r="T980" i="1"/>
  <c r="S980" i="1"/>
  <c r="R980" i="1"/>
  <c r="Q980" i="1"/>
  <c r="P980" i="1"/>
  <c r="T722" i="3"/>
  <c r="S722" i="3"/>
  <c r="R722" i="3"/>
  <c r="Q722" i="3"/>
  <c r="P722" i="3"/>
  <c r="O722" i="3"/>
  <c r="N722" i="3"/>
  <c r="M722" i="3"/>
  <c r="L722" i="3"/>
  <c r="K722" i="3"/>
  <c r="J722" i="3"/>
  <c r="I722" i="3"/>
  <c r="H722" i="3"/>
  <c r="G722" i="3"/>
  <c r="F722" i="3"/>
  <c r="T722" i="1"/>
  <c r="S722" i="1"/>
  <c r="R722" i="1"/>
  <c r="Q722" i="1"/>
  <c r="G600" i="3"/>
  <c r="H600" i="3"/>
  <c r="H466" i="3" s="1"/>
  <c r="I600" i="3"/>
  <c r="I466" i="3" s="1"/>
  <c r="J600" i="3"/>
  <c r="K600" i="3"/>
  <c r="L600" i="3"/>
  <c r="M600" i="3"/>
  <c r="N600" i="3"/>
  <c r="N466" i="3" s="1"/>
  <c r="O600" i="3"/>
  <c r="P600" i="3"/>
  <c r="P466" i="3" s="1"/>
  <c r="Q600" i="3"/>
  <c r="Q466" i="3" s="1"/>
  <c r="R600" i="3"/>
  <c r="R466" i="3" s="1"/>
  <c r="S600" i="3"/>
  <c r="T600" i="3"/>
  <c r="T466" i="3" s="1"/>
  <c r="F600" i="3"/>
  <c r="F466" i="3" s="1"/>
  <c r="J466" i="3"/>
  <c r="T600" i="1"/>
  <c r="S600" i="1"/>
  <c r="R600" i="1"/>
  <c r="Q600" i="1"/>
  <c r="P600" i="1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F242" i="3"/>
  <c r="S242" i="1"/>
  <c r="R242" i="1"/>
  <c r="P242" i="1"/>
  <c r="S466" i="3" l="1"/>
  <c r="O466" i="3"/>
  <c r="G466" i="3"/>
  <c r="S466" i="1"/>
  <c r="Q466" i="1"/>
  <c r="R466" i="1"/>
  <c r="K466" i="3"/>
  <c r="L466" i="3"/>
  <c r="M466" i="3"/>
  <c r="T466" i="1"/>
  <c r="E1063" i="3"/>
  <c r="P1063" i="1" s="1"/>
  <c r="G417" i="3" l="1"/>
  <c r="H417" i="3"/>
  <c r="I417" i="3"/>
  <c r="J417" i="3"/>
  <c r="K417" i="3"/>
  <c r="L417" i="3"/>
  <c r="M417" i="3"/>
  <c r="N417" i="3"/>
  <c r="O417" i="3"/>
  <c r="P417" i="3"/>
  <c r="Q417" i="3"/>
  <c r="R417" i="3"/>
  <c r="S417" i="3"/>
  <c r="T417" i="3"/>
  <c r="F417" i="3"/>
  <c r="S417" i="1"/>
  <c r="R417" i="1"/>
  <c r="P417" i="1"/>
  <c r="G1000" i="3" l="1"/>
  <c r="H1000" i="3"/>
  <c r="I1000" i="3"/>
  <c r="J1000" i="3"/>
  <c r="K1000" i="3"/>
  <c r="L1000" i="3"/>
  <c r="M1000" i="3"/>
  <c r="N1000" i="3"/>
  <c r="O1000" i="3"/>
  <c r="P1000" i="3"/>
  <c r="Q1000" i="3"/>
  <c r="R1000" i="3"/>
  <c r="S1000" i="3"/>
  <c r="T1000" i="3"/>
  <c r="F1000" i="3"/>
  <c r="T1000" i="1"/>
  <c r="T772" i="1" s="1"/>
  <c r="S1000" i="1"/>
  <c r="R1000" i="1"/>
  <c r="R772" i="1" s="1"/>
  <c r="Q1000" i="1"/>
  <c r="Q772" i="1" s="1"/>
  <c r="P1000" i="1"/>
  <c r="B1135" i="1" l="1"/>
  <c r="B1136" i="1" s="1"/>
  <c r="B1137" i="1" s="1"/>
  <c r="B1138" i="1" s="1"/>
  <c r="B1139" i="1" s="1"/>
  <c r="B1130" i="1"/>
  <c r="B1110" i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050" i="1"/>
  <c r="B1051" i="1" s="1"/>
  <c r="B1046" i="1"/>
  <c r="B1047" i="1" s="1"/>
  <c r="B1037" i="1"/>
  <c r="B1038" i="1" s="1"/>
  <c r="B1039" i="1" s="1"/>
  <c r="B1040" i="1" s="1"/>
  <c r="B1041" i="1" s="1"/>
  <c r="B1042" i="1" s="1"/>
  <c r="B1043" i="1" s="1"/>
  <c r="B1002" i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987" i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982" i="1"/>
  <c r="B858" i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50" i="1"/>
  <c r="B851" i="1" s="1"/>
  <c r="B852" i="1" s="1"/>
  <c r="B853" i="1" s="1"/>
  <c r="B846" i="1"/>
  <c r="B847" i="1" s="1"/>
  <c r="B838" i="1"/>
  <c r="B839" i="1" s="1"/>
  <c r="B840" i="1" s="1"/>
  <c r="B841" i="1" s="1"/>
  <c r="B842" i="1" s="1"/>
  <c r="B843" i="1" s="1"/>
  <c r="B824" i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15" i="1"/>
  <c r="B816" i="1" s="1"/>
  <c r="B817" i="1" s="1"/>
  <c r="B781" i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774" i="1"/>
  <c r="B775" i="1" s="1"/>
  <c r="B776" i="1" s="1"/>
  <c r="B777" i="1" s="1"/>
  <c r="B778" i="1" s="1"/>
  <c r="B764" i="1"/>
  <c r="B765" i="1" s="1"/>
  <c r="B766" i="1" s="1"/>
  <c r="B767" i="1" s="1"/>
  <c r="B768" i="1" s="1"/>
  <c r="B769" i="1" s="1"/>
  <c r="B770" i="1" s="1"/>
  <c r="B755" i="1"/>
  <c r="B756" i="1" s="1"/>
  <c r="B757" i="1" s="1"/>
  <c r="B758" i="1" s="1"/>
  <c r="B759" i="1" s="1"/>
  <c r="B760" i="1" s="1"/>
  <c r="B761" i="1" s="1"/>
  <c r="B750" i="1"/>
  <c r="B751" i="1" s="1"/>
  <c r="B752" i="1" s="1"/>
  <c r="B744" i="1"/>
  <c r="B745" i="1" s="1"/>
  <c r="B733" i="1"/>
  <c r="B734" i="1" s="1"/>
  <c r="B735" i="1" s="1"/>
  <c r="B736" i="1" s="1"/>
  <c r="B737" i="1" s="1"/>
  <c r="B738" i="1" s="1"/>
  <c r="B739" i="1" s="1"/>
  <c r="B724" i="1"/>
  <c r="B725" i="1" s="1"/>
  <c r="B726" i="1" s="1"/>
  <c r="B727" i="1" s="1"/>
  <c r="B728" i="1" s="1"/>
  <c r="B729" i="1" s="1"/>
  <c r="B730" i="1" s="1"/>
  <c r="B648" i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45" i="1"/>
  <c r="B620" i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07" i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02" i="1"/>
  <c r="B525" i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16" i="1"/>
  <c r="B517" i="1" s="1"/>
  <c r="B518" i="1" s="1"/>
  <c r="B504" i="1"/>
  <c r="B505" i="1" s="1"/>
  <c r="B506" i="1" s="1"/>
  <c r="B507" i="1" s="1"/>
  <c r="B508" i="1" s="1"/>
  <c r="B509" i="1" s="1"/>
  <c r="B510" i="1" s="1"/>
  <c r="B511" i="1" s="1"/>
  <c r="B472" i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468" i="1"/>
  <c r="B469" i="1" s="1"/>
  <c r="B447" i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42" i="1"/>
  <c r="B443" i="1" s="1"/>
  <c r="B444" i="1" s="1"/>
  <c r="B439" i="1"/>
  <c r="B430" i="1"/>
  <c r="B431" i="1" s="1"/>
  <c r="B432" i="1" s="1"/>
  <c r="B433" i="1" s="1"/>
  <c r="B434" i="1" s="1"/>
  <c r="B435" i="1" s="1"/>
  <c r="B436" i="1" s="1"/>
  <c r="B419" i="1"/>
  <c r="B420" i="1" s="1"/>
  <c r="B421" i="1" s="1"/>
  <c r="B422" i="1" s="1"/>
  <c r="B423" i="1" s="1"/>
  <c r="B322" i="1"/>
  <c r="B323" i="1" s="1"/>
  <c r="B324" i="1" s="1"/>
  <c r="B325" i="1" s="1"/>
  <c r="B326" i="1" s="1"/>
  <c r="B327" i="1" s="1"/>
  <c r="B328" i="1" s="1"/>
  <c r="B329" i="1" s="1"/>
  <c r="B260" i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80" i="1" s="1"/>
  <c r="A81" i="1" s="1"/>
  <c r="A82" i="1" s="1"/>
  <c r="A83" i="1" s="1"/>
  <c r="A84" i="1" s="1"/>
  <c r="A85" i="1" s="1"/>
  <c r="A86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9" i="1" s="1"/>
  <c r="A100" i="1" s="1"/>
  <c r="A101" i="1" s="1"/>
  <c r="A103" i="1" s="1"/>
  <c r="A104" i="1" s="1"/>
  <c r="A105" i="1" s="1"/>
  <c r="A106" i="1" s="1"/>
  <c r="A108" i="1" s="1"/>
  <c r="A109" i="1" s="1"/>
  <c r="A110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B1135" i="3"/>
  <c r="B1136" i="3" s="1"/>
  <c r="B1137" i="3" s="1"/>
  <c r="B1138" i="3" s="1"/>
  <c r="B1139" i="3" s="1"/>
  <c r="B1130" i="3"/>
  <c r="B1110" i="3"/>
  <c r="B1111" i="3" s="1"/>
  <c r="B1112" i="3" s="1"/>
  <c r="B1113" i="3" s="1"/>
  <c r="B1114" i="3" s="1"/>
  <c r="B1115" i="3" s="1"/>
  <c r="B1116" i="3" s="1"/>
  <c r="B1117" i="3" s="1"/>
  <c r="B1118" i="3" s="1"/>
  <c r="B1119" i="3" s="1"/>
  <c r="B1120" i="3" s="1"/>
  <c r="B1121" i="3" s="1"/>
  <c r="B1050" i="3"/>
  <c r="B1051" i="3" s="1"/>
  <c r="B1046" i="3"/>
  <c r="B1047" i="3" s="1"/>
  <c r="B1037" i="3"/>
  <c r="B1038" i="3" s="1"/>
  <c r="B1039" i="3" s="1"/>
  <c r="B1040" i="3" s="1"/>
  <c r="B1041" i="3" s="1"/>
  <c r="B1042" i="3" s="1"/>
  <c r="B1043" i="3" s="1"/>
  <c r="B1002" i="3"/>
  <c r="B1003" i="3" s="1"/>
  <c r="B1004" i="3" s="1"/>
  <c r="B1005" i="3" s="1"/>
  <c r="B1006" i="3" s="1"/>
  <c r="B1007" i="3" s="1"/>
  <c r="B1008" i="3" s="1"/>
  <c r="B1009" i="3" s="1"/>
  <c r="B1010" i="3" s="1"/>
  <c r="B1011" i="3" s="1"/>
  <c r="B1012" i="3" s="1"/>
  <c r="B1013" i="3" s="1"/>
  <c r="B1014" i="3" s="1"/>
  <c r="B1015" i="3" s="1"/>
  <c r="B1016" i="3" s="1"/>
  <c r="B1017" i="3" s="1"/>
  <c r="B1018" i="3" s="1"/>
  <c r="B1019" i="3" s="1"/>
  <c r="B1020" i="3" s="1"/>
  <c r="B1021" i="3" s="1"/>
  <c r="B1022" i="3" s="1"/>
  <c r="B1023" i="3" s="1"/>
  <c r="B1024" i="3" s="1"/>
  <c r="B1025" i="3" s="1"/>
  <c r="B1026" i="3" s="1"/>
  <c r="B1027" i="3" s="1"/>
  <c r="B1028" i="3" s="1"/>
  <c r="B1029" i="3" s="1"/>
  <c r="B1030" i="3" s="1"/>
  <c r="B1031" i="3" s="1"/>
  <c r="B1032" i="3" s="1"/>
  <c r="B1033" i="3" s="1"/>
  <c r="B1034" i="3" s="1"/>
  <c r="B987" i="3"/>
  <c r="B988" i="3" s="1"/>
  <c r="B989" i="3" s="1"/>
  <c r="B990" i="3" s="1"/>
  <c r="B991" i="3" s="1"/>
  <c r="B992" i="3" s="1"/>
  <c r="B993" i="3" s="1"/>
  <c r="B994" i="3" s="1"/>
  <c r="B995" i="3" s="1"/>
  <c r="B996" i="3" s="1"/>
  <c r="B997" i="3" s="1"/>
  <c r="B998" i="3" s="1"/>
  <c r="B999" i="3" s="1"/>
  <c r="B982" i="3"/>
  <c r="B858" i="3"/>
  <c r="B859" i="3" s="1"/>
  <c r="B860" i="3" s="1"/>
  <c r="B861" i="3" s="1"/>
  <c r="B862" i="3" s="1"/>
  <c r="B863" i="3" s="1"/>
  <c r="B864" i="3" s="1"/>
  <c r="B865" i="3" s="1"/>
  <c r="B866" i="3" s="1"/>
  <c r="B867" i="3" s="1"/>
  <c r="B868" i="3" s="1"/>
  <c r="B869" i="3" s="1"/>
  <c r="B870" i="3" s="1"/>
  <c r="B871" i="3" s="1"/>
  <c r="B872" i="3" s="1"/>
  <c r="B873" i="3" s="1"/>
  <c r="B874" i="3" s="1"/>
  <c r="B875" i="3" s="1"/>
  <c r="B876" i="3" s="1"/>
  <c r="B877" i="3" s="1"/>
  <c r="B878" i="3" s="1"/>
  <c r="B879" i="3" s="1"/>
  <c r="B850" i="3"/>
  <c r="B851" i="3" s="1"/>
  <c r="B852" i="3" s="1"/>
  <c r="B853" i="3" s="1"/>
  <c r="B846" i="3"/>
  <c r="B847" i="3" s="1"/>
  <c r="B838" i="3"/>
  <c r="B839" i="3" s="1"/>
  <c r="B840" i="3" s="1"/>
  <c r="B841" i="3" s="1"/>
  <c r="B842" i="3" s="1"/>
  <c r="B843" i="3" s="1"/>
  <c r="B824" i="3"/>
  <c r="B825" i="3" s="1"/>
  <c r="B826" i="3" s="1"/>
  <c r="B827" i="3" s="1"/>
  <c r="B828" i="3" s="1"/>
  <c r="B829" i="3" s="1"/>
  <c r="B830" i="3" s="1"/>
  <c r="B831" i="3" s="1"/>
  <c r="B832" i="3" s="1"/>
  <c r="B833" i="3" s="1"/>
  <c r="B834" i="3" s="1"/>
  <c r="B835" i="3" s="1"/>
  <c r="B815" i="3"/>
  <c r="B816" i="3" s="1"/>
  <c r="B817" i="3" s="1"/>
  <c r="B781" i="3"/>
  <c r="B782" i="3" s="1"/>
  <c r="B783" i="3" s="1"/>
  <c r="B784" i="3" s="1"/>
  <c r="B785" i="3" s="1"/>
  <c r="B786" i="3" s="1"/>
  <c r="B787" i="3" s="1"/>
  <c r="B788" i="3" s="1"/>
  <c r="B789" i="3" s="1"/>
  <c r="B790" i="3" s="1"/>
  <c r="B791" i="3" s="1"/>
  <c r="B792" i="3" s="1"/>
  <c r="B793" i="3" s="1"/>
  <c r="B794" i="3" s="1"/>
  <c r="B795" i="3" s="1"/>
  <c r="B796" i="3" s="1"/>
  <c r="B797" i="3" s="1"/>
  <c r="B798" i="3" s="1"/>
  <c r="B799" i="3" s="1"/>
  <c r="B800" i="3" s="1"/>
  <c r="B801" i="3" s="1"/>
  <c r="B802" i="3" s="1"/>
  <c r="B803" i="3" s="1"/>
  <c r="B804" i="3" s="1"/>
  <c r="B805" i="3" s="1"/>
  <c r="B806" i="3" s="1"/>
  <c r="B807" i="3" s="1"/>
  <c r="B808" i="3" s="1"/>
  <c r="B809" i="3" s="1"/>
  <c r="B810" i="3" s="1"/>
  <c r="B811" i="3" s="1"/>
  <c r="B812" i="3" s="1"/>
  <c r="B774" i="3"/>
  <c r="B775" i="3" s="1"/>
  <c r="B776" i="3" s="1"/>
  <c r="B777" i="3" s="1"/>
  <c r="B778" i="3" s="1"/>
  <c r="B764" i="3"/>
  <c r="B765" i="3" s="1"/>
  <c r="B766" i="3" s="1"/>
  <c r="B767" i="3" s="1"/>
  <c r="B768" i="3" s="1"/>
  <c r="B769" i="3" s="1"/>
  <c r="B770" i="3" s="1"/>
  <c r="B755" i="3"/>
  <c r="B756" i="3" s="1"/>
  <c r="B757" i="3" s="1"/>
  <c r="B758" i="3" s="1"/>
  <c r="B759" i="3" s="1"/>
  <c r="B760" i="3" s="1"/>
  <c r="B761" i="3" s="1"/>
  <c r="B750" i="3"/>
  <c r="B751" i="3" s="1"/>
  <c r="B752" i="3" s="1"/>
  <c r="B744" i="3"/>
  <c r="B745" i="3" s="1"/>
  <c r="B733" i="3"/>
  <c r="B734" i="3" s="1"/>
  <c r="B735" i="3" s="1"/>
  <c r="B736" i="3" s="1"/>
  <c r="B737" i="3" s="1"/>
  <c r="B738" i="3" s="1"/>
  <c r="B739" i="3" s="1"/>
  <c r="B724" i="3"/>
  <c r="B725" i="3" s="1"/>
  <c r="B726" i="3" s="1"/>
  <c r="B727" i="3" s="1"/>
  <c r="B728" i="3" s="1"/>
  <c r="B729" i="3" s="1"/>
  <c r="B730" i="3" s="1"/>
  <c r="B648" i="3"/>
  <c r="B649" i="3" s="1"/>
  <c r="B650" i="3" s="1"/>
  <c r="B651" i="3" s="1"/>
  <c r="B652" i="3" s="1"/>
  <c r="B653" i="3" s="1"/>
  <c r="B654" i="3" s="1"/>
  <c r="B655" i="3" s="1"/>
  <c r="B656" i="3" s="1"/>
  <c r="B657" i="3" s="1"/>
  <c r="B658" i="3" s="1"/>
  <c r="B659" i="3" s="1"/>
  <c r="B660" i="3" s="1"/>
  <c r="B661" i="3" s="1"/>
  <c r="B662" i="3" s="1"/>
  <c r="B663" i="3" s="1"/>
  <c r="B664" i="3" s="1"/>
  <c r="B665" i="3" s="1"/>
  <c r="B645" i="3"/>
  <c r="B620" i="3"/>
  <c r="B621" i="3" s="1"/>
  <c r="B622" i="3" s="1"/>
  <c r="B623" i="3" s="1"/>
  <c r="B624" i="3" s="1"/>
  <c r="B625" i="3" s="1"/>
  <c r="B626" i="3" s="1"/>
  <c r="B627" i="3" s="1"/>
  <c r="B628" i="3" s="1"/>
  <c r="B629" i="3" s="1"/>
  <c r="B630" i="3" s="1"/>
  <c r="B631" i="3" s="1"/>
  <c r="B632" i="3" s="1"/>
  <c r="B633" i="3" s="1"/>
  <c r="B634" i="3" s="1"/>
  <c r="B635" i="3" s="1"/>
  <c r="B636" i="3" s="1"/>
  <c r="B637" i="3" s="1"/>
  <c r="B638" i="3" s="1"/>
  <c r="B639" i="3" s="1"/>
  <c r="B640" i="3" s="1"/>
  <c r="B641" i="3" s="1"/>
  <c r="B642" i="3" s="1"/>
  <c r="B607" i="3"/>
  <c r="B608" i="3" s="1"/>
  <c r="B609" i="3" s="1"/>
  <c r="B610" i="3" s="1"/>
  <c r="B611" i="3" s="1"/>
  <c r="B612" i="3" s="1"/>
  <c r="B613" i="3" s="1"/>
  <c r="B614" i="3" s="1"/>
  <c r="B615" i="3" s="1"/>
  <c r="B616" i="3" s="1"/>
  <c r="B617" i="3" s="1"/>
  <c r="B602" i="3"/>
  <c r="B525" i="3"/>
  <c r="B526" i="3" s="1"/>
  <c r="B527" i="3" s="1"/>
  <c r="B528" i="3" s="1"/>
  <c r="B529" i="3" s="1"/>
  <c r="B530" i="3" s="1"/>
  <c r="B531" i="3" s="1"/>
  <c r="B532" i="3" s="1"/>
  <c r="B533" i="3" s="1"/>
  <c r="B534" i="3" s="1"/>
  <c r="B535" i="3" s="1"/>
  <c r="B536" i="3" s="1"/>
  <c r="B537" i="3" s="1"/>
  <c r="B538" i="3" s="1"/>
  <c r="B539" i="3" s="1"/>
  <c r="B540" i="3" s="1"/>
  <c r="B541" i="3" s="1"/>
  <c r="B542" i="3" s="1"/>
  <c r="B543" i="3" s="1"/>
  <c r="B544" i="3" s="1"/>
  <c r="B545" i="3" s="1"/>
  <c r="B546" i="3" s="1"/>
  <c r="B547" i="3" s="1"/>
  <c r="B548" i="3" s="1"/>
  <c r="B549" i="3" s="1"/>
  <c r="B550" i="3" s="1"/>
  <c r="B551" i="3" s="1"/>
  <c r="B552" i="3" s="1"/>
  <c r="B553" i="3" s="1"/>
  <c r="B554" i="3" s="1"/>
  <c r="B555" i="3" s="1"/>
  <c r="B556" i="3" s="1"/>
  <c r="B557" i="3" s="1"/>
  <c r="B558" i="3" s="1"/>
  <c r="B559" i="3" s="1"/>
  <c r="B560" i="3" s="1"/>
  <c r="B561" i="3" s="1"/>
  <c r="B562" i="3" s="1"/>
  <c r="B563" i="3" s="1"/>
  <c r="B564" i="3" s="1"/>
  <c r="B565" i="3" s="1"/>
  <c r="B566" i="3" s="1"/>
  <c r="B567" i="3" s="1"/>
  <c r="B568" i="3" s="1"/>
  <c r="B569" i="3" s="1"/>
  <c r="B570" i="3" s="1"/>
  <c r="B571" i="3" s="1"/>
  <c r="B572" i="3" s="1"/>
  <c r="B573" i="3" s="1"/>
  <c r="B574" i="3" s="1"/>
  <c r="B575" i="3" s="1"/>
  <c r="B576" i="3" s="1"/>
  <c r="B577" i="3" s="1"/>
  <c r="B578" i="3" s="1"/>
  <c r="B579" i="3" s="1"/>
  <c r="B580" i="3" s="1"/>
  <c r="B581" i="3" s="1"/>
  <c r="B582" i="3" s="1"/>
  <c r="B583" i="3" s="1"/>
  <c r="B584" i="3" s="1"/>
  <c r="B585" i="3" s="1"/>
  <c r="B586" i="3" s="1"/>
  <c r="B587" i="3" s="1"/>
  <c r="B588" i="3" s="1"/>
  <c r="B589" i="3" s="1"/>
  <c r="B590" i="3" s="1"/>
  <c r="B591" i="3" s="1"/>
  <c r="B516" i="3"/>
  <c r="B517" i="3" s="1"/>
  <c r="B518" i="3" s="1"/>
  <c r="B504" i="3"/>
  <c r="B505" i="3" s="1"/>
  <c r="B506" i="3" s="1"/>
  <c r="B507" i="3" s="1"/>
  <c r="B508" i="3" s="1"/>
  <c r="B509" i="3" s="1"/>
  <c r="B510" i="3" s="1"/>
  <c r="B511" i="3" s="1"/>
  <c r="B472" i="3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468" i="3"/>
  <c r="B469" i="3" s="1"/>
  <c r="B447" i="3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42" i="3"/>
  <c r="B443" i="3" s="1"/>
  <c r="B444" i="3" s="1"/>
  <c r="B439" i="3"/>
  <c r="B430" i="3"/>
  <c r="B431" i="3" s="1"/>
  <c r="B432" i="3" s="1"/>
  <c r="B433" i="3" s="1"/>
  <c r="B434" i="3" s="1"/>
  <c r="B435" i="3" s="1"/>
  <c r="B436" i="3" s="1"/>
  <c r="B419" i="3"/>
  <c r="B420" i="3" s="1"/>
  <c r="B421" i="3" s="1"/>
  <c r="B422" i="3" s="1"/>
  <c r="B423" i="3" s="1"/>
  <c r="B322" i="3"/>
  <c r="B323" i="3" s="1"/>
  <c r="B324" i="3" s="1"/>
  <c r="B325" i="3" s="1"/>
  <c r="B326" i="3" s="1"/>
  <c r="B327" i="3" s="1"/>
  <c r="B328" i="3" s="1"/>
  <c r="B329" i="3" s="1"/>
  <c r="B260" i="3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247" i="3"/>
  <c r="B248" i="3" s="1"/>
  <c r="B249" i="3" s="1"/>
  <c r="B250" i="3" s="1"/>
  <c r="B251" i="3" s="1"/>
  <c r="B252" i="3" s="1"/>
  <c r="B253" i="3" s="1"/>
  <c r="B254" i="3" s="1"/>
  <c r="B255" i="3" s="1"/>
  <c r="B244" i="3"/>
  <c r="B113" i="3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09" i="3"/>
  <c r="B110" i="3" s="1"/>
  <c r="B104" i="3"/>
  <c r="B105" i="3" s="1"/>
  <c r="B106" i="3" s="1"/>
  <c r="B100" i="3"/>
  <c r="B101" i="3" s="1"/>
  <c r="B89" i="3"/>
  <c r="B90" i="3" s="1"/>
  <c r="B91" i="3" s="1"/>
  <c r="B92" i="3" s="1"/>
  <c r="B93" i="3" s="1"/>
  <c r="B94" i="3" s="1"/>
  <c r="B95" i="3" s="1"/>
  <c r="B96" i="3" s="1"/>
  <c r="B97" i="3" s="1"/>
  <c r="B81" i="3"/>
  <c r="B82" i="3" s="1"/>
  <c r="B83" i="3" s="1"/>
  <c r="B84" i="3" s="1"/>
  <c r="B85" i="3" s="1"/>
  <c r="B86" i="3" s="1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80" i="3" s="1"/>
  <c r="A81" i="3" s="1"/>
  <c r="A82" i="3" s="1"/>
  <c r="A83" i="3" s="1"/>
  <c r="A84" i="3" s="1"/>
  <c r="A85" i="3" s="1"/>
  <c r="A86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9" i="3" s="1"/>
  <c r="A100" i="3" s="1"/>
  <c r="A101" i="3" s="1"/>
  <c r="A103" i="3" s="1"/>
  <c r="A104" i="3" s="1"/>
  <c r="A105" i="3" s="1"/>
  <c r="A106" i="3" s="1"/>
  <c r="A108" i="3" s="1"/>
  <c r="A109" i="3" s="1"/>
  <c r="A110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B14" i="3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A177" i="1" l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3" i="1" s="1"/>
  <c r="A244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7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9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8" i="1" s="1"/>
  <c r="A419" i="1" s="1"/>
  <c r="A420" i="1" s="1"/>
  <c r="A421" i="1" s="1"/>
  <c r="A422" i="1" s="1"/>
  <c r="A423" i="1" s="1"/>
  <c r="A425" i="1" s="1"/>
  <c r="A427" i="1" s="1"/>
  <c r="A429" i="1" s="1"/>
  <c r="A430" i="1" s="1"/>
  <c r="A431" i="1" s="1"/>
  <c r="A432" i="1" s="1"/>
  <c r="A433" i="1" s="1"/>
  <c r="A434" i="1" s="1"/>
  <c r="A435" i="1" s="1"/>
  <c r="A436" i="1" s="1"/>
  <c r="A438" i="1" s="1"/>
  <c r="A439" i="1" s="1"/>
  <c r="A441" i="1" s="1"/>
  <c r="A442" i="1" s="1"/>
  <c r="A443" i="1" s="1"/>
  <c r="A444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4" i="1" s="1"/>
  <c r="A467" i="1" s="1"/>
  <c r="A468" i="1" s="1"/>
  <c r="A469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3" i="1" s="1"/>
  <c r="A504" i="1" s="1"/>
  <c r="A505" i="1" s="1"/>
  <c r="A506" i="1" s="1"/>
  <c r="A507" i="1" s="1"/>
  <c r="A508" i="1" s="1"/>
  <c r="A509" i="1" s="1"/>
  <c r="A510" i="1" s="1"/>
  <c r="A511" i="1" s="1"/>
  <c r="A513" i="1" s="1"/>
  <c r="A515" i="1" s="1"/>
  <c r="A516" i="1" s="1"/>
  <c r="A517" i="1" s="1"/>
  <c r="A518" i="1" s="1"/>
  <c r="A520" i="1" s="1"/>
  <c r="A522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B1052" i="3"/>
  <c r="B1053" i="3" s="1"/>
  <c r="B1054" i="3" s="1"/>
  <c r="B1055" i="3" s="1"/>
  <c r="B1056" i="3" s="1"/>
  <c r="B1057" i="3" s="1"/>
  <c r="B1058" i="3" s="1"/>
  <c r="B1059" i="3" s="1"/>
  <c r="B1060" i="3" s="1"/>
  <c r="B1061" i="3" s="1"/>
  <c r="B1062" i="3" s="1"/>
  <c r="B1063" i="3" s="1"/>
  <c r="B1064" i="3" s="1"/>
  <c r="B1065" i="3" s="1"/>
  <c r="B1066" i="3" s="1"/>
  <c r="B1067" i="3" s="1"/>
  <c r="B1068" i="3" s="1"/>
  <c r="B1069" i="3" s="1"/>
  <c r="B1070" i="3" s="1"/>
  <c r="B1071" i="3" s="1"/>
  <c r="B1072" i="3" s="1"/>
  <c r="B1073" i="3" s="1"/>
  <c r="B1074" i="3" s="1"/>
  <c r="B1075" i="3" s="1"/>
  <c r="B1076" i="3" s="1"/>
  <c r="B1077" i="3" s="1"/>
  <c r="B1078" i="3" s="1"/>
  <c r="B1079" i="3" s="1"/>
  <c r="B1080" i="3" s="1"/>
  <c r="B1081" i="3" s="1"/>
  <c r="B1082" i="3" s="1"/>
  <c r="B1083" i="3" s="1"/>
  <c r="B1084" i="3" s="1"/>
  <c r="B1085" i="3" s="1"/>
  <c r="B1086" i="3" s="1"/>
  <c r="B1087" i="3" s="1"/>
  <c r="B1052" i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880" i="3"/>
  <c r="B881" i="3" s="1"/>
  <c r="B882" i="3" s="1"/>
  <c r="B883" i="3" s="1"/>
  <c r="B884" i="3" s="1"/>
  <c r="B885" i="3" s="1"/>
  <c r="B886" i="3" s="1"/>
  <c r="B887" i="3" s="1"/>
  <c r="B888" i="3" s="1"/>
  <c r="B889" i="3" s="1"/>
  <c r="B890" i="3" s="1"/>
  <c r="B891" i="3" s="1"/>
  <c r="B892" i="3" s="1"/>
  <c r="B893" i="3" s="1"/>
  <c r="B894" i="3" s="1"/>
  <c r="B895" i="3" s="1"/>
  <c r="B896" i="3" s="1"/>
  <c r="B897" i="3" s="1"/>
  <c r="B898" i="3" s="1"/>
  <c r="B899" i="3" s="1"/>
  <c r="B900" i="3" s="1"/>
  <c r="B901" i="3" s="1"/>
  <c r="B902" i="3" s="1"/>
  <c r="B903" i="3" s="1"/>
  <c r="B904" i="3" s="1"/>
  <c r="B905" i="3" s="1"/>
  <c r="B906" i="3" s="1"/>
  <c r="B907" i="3" s="1"/>
  <c r="B908" i="3" s="1"/>
  <c r="B909" i="3" s="1"/>
  <c r="B910" i="3" s="1"/>
  <c r="B911" i="3" s="1"/>
  <c r="B912" i="3" s="1"/>
  <c r="B913" i="3" s="1"/>
  <c r="B914" i="3" s="1"/>
  <c r="B915" i="3" s="1"/>
  <c r="B916" i="3" s="1"/>
  <c r="B917" i="3" s="1"/>
  <c r="B918" i="3" s="1"/>
  <c r="B919" i="3" s="1"/>
  <c r="B920" i="3" s="1"/>
  <c r="B921" i="3" s="1"/>
  <c r="B922" i="3" s="1"/>
  <c r="B923" i="3" s="1"/>
  <c r="B924" i="3" s="1"/>
  <c r="B925" i="3" s="1"/>
  <c r="B926" i="3" s="1"/>
  <c r="B927" i="3" s="1"/>
  <c r="B928" i="3" s="1"/>
  <c r="B929" i="3" s="1"/>
  <c r="B930" i="3" s="1"/>
  <c r="B931" i="3" s="1"/>
  <c r="B932" i="3" s="1"/>
  <c r="B933" i="3" s="1"/>
  <c r="B934" i="3" s="1"/>
  <c r="B935" i="3" s="1"/>
  <c r="B936" i="3" s="1"/>
  <c r="B937" i="3" s="1"/>
  <c r="B938" i="3" s="1"/>
  <c r="B939" i="3" s="1"/>
  <c r="B940" i="3" s="1"/>
  <c r="B941" i="3" s="1"/>
  <c r="B942" i="3" s="1"/>
  <c r="B943" i="3" s="1"/>
  <c r="B944" i="3" s="1"/>
  <c r="B945" i="3" s="1"/>
  <c r="B946" i="3" s="1"/>
  <c r="B947" i="3" s="1"/>
  <c r="B948" i="3" s="1"/>
  <c r="B949" i="3" s="1"/>
  <c r="B950" i="3" s="1"/>
  <c r="B951" i="3" s="1"/>
  <c r="B952" i="3" s="1"/>
  <c r="B953" i="3" s="1"/>
  <c r="B954" i="3" s="1"/>
  <c r="B955" i="3" s="1"/>
  <c r="B956" i="3" s="1"/>
  <c r="B957" i="3" s="1"/>
  <c r="B958" i="3" s="1"/>
  <c r="B959" i="3" s="1"/>
  <c r="B960" i="3" s="1"/>
  <c r="B961" i="3" s="1"/>
  <c r="B962" i="3" s="1"/>
  <c r="B963" i="3" s="1"/>
  <c r="B964" i="3" s="1"/>
  <c r="B965" i="3" s="1"/>
  <c r="B966" i="3" s="1"/>
  <c r="B967" i="3" s="1"/>
  <c r="B968" i="3" s="1"/>
  <c r="B969" i="3" s="1"/>
  <c r="B970" i="3" s="1"/>
  <c r="B971" i="3" s="1"/>
  <c r="B972" i="3" s="1"/>
  <c r="B973" i="3" s="1"/>
  <c r="B974" i="3" s="1"/>
  <c r="B592" i="3"/>
  <c r="B593" i="3" s="1"/>
  <c r="B594" i="3" s="1"/>
  <c r="B595" i="3" s="1"/>
  <c r="B596" i="3" s="1"/>
  <c r="B597" i="3" s="1"/>
  <c r="B598" i="3" s="1"/>
  <c r="B599" i="3" s="1"/>
  <c r="B666" i="3"/>
  <c r="B667" i="3" s="1"/>
  <c r="B668" i="3" s="1"/>
  <c r="B669" i="3" s="1"/>
  <c r="B670" i="3" s="1"/>
  <c r="B671" i="3" s="1"/>
  <c r="B672" i="3" s="1"/>
  <c r="B673" i="3" s="1"/>
  <c r="B674" i="3" s="1"/>
  <c r="B675" i="3" s="1"/>
  <c r="B676" i="3" s="1"/>
  <c r="B677" i="3" s="1"/>
  <c r="B678" i="3" s="1"/>
  <c r="B679" i="3" s="1"/>
  <c r="B680" i="3" s="1"/>
  <c r="B681" i="3" s="1"/>
  <c r="B682" i="3" s="1"/>
  <c r="B683" i="3" s="1"/>
  <c r="B684" i="3" s="1"/>
  <c r="B685" i="3" s="1"/>
  <c r="B686" i="3" s="1"/>
  <c r="B687" i="3" s="1"/>
  <c r="B688" i="3" s="1"/>
  <c r="B689" i="3" s="1"/>
  <c r="B690" i="3" s="1"/>
  <c r="B691" i="3" s="1"/>
  <c r="A177" i="3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3" i="3" s="1"/>
  <c r="A244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7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9" i="3" s="1"/>
  <c r="A321" i="3" s="1"/>
  <c r="A322" i="3" s="1"/>
  <c r="A323" i="3" s="1"/>
  <c r="A324" i="3" s="1"/>
  <c r="A325" i="3" s="1"/>
  <c r="A326" i="3" s="1"/>
  <c r="A327" i="3" s="1"/>
  <c r="A328" i="3" s="1"/>
  <c r="A329" i="3" s="1"/>
  <c r="B177" i="3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330" i="3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880" i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666" i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592" i="1"/>
  <c r="B593" i="1" s="1"/>
  <c r="B594" i="1" s="1"/>
  <c r="B595" i="1" s="1"/>
  <c r="B596" i="1" s="1"/>
  <c r="B597" i="1" s="1"/>
  <c r="B598" i="1" s="1"/>
  <c r="B599" i="1" s="1"/>
  <c r="B330" i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14" i="1"/>
  <c r="B1088" i="3" l="1"/>
  <c r="B1089" i="3" s="1"/>
  <c r="B1090" i="3" s="1"/>
  <c r="B1091" i="3" s="1"/>
  <c r="B1092" i="3" s="1"/>
  <c r="B1093" i="3" s="1"/>
  <c r="B1094" i="3" s="1"/>
  <c r="B1095" i="3" s="1"/>
  <c r="B1096" i="3" s="1"/>
  <c r="B1097" i="3" s="1"/>
  <c r="B1098" i="3" s="1"/>
  <c r="B1099" i="3" s="1"/>
  <c r="B1100" i="3" s="1"/>
  <c r="B1101" i="3" s="1"/>
  <c r="B1102" i="3" s="1"/>
  <c r="B1103" i="3" s="1"/>
  <c r="B1104" i="3" s="1"/>
  <c r="B1105" i="3" s="1"/>
  <c r="B1106" i="3" s="1"/>
  <c r="B1107" i="3" s="1"/>
  <c r="B975" i="3"/>
  <c r="B976" i="3" s="1"/>
  <c r="B977" i="3" s="1"/>
  <c r="B978" i="3" s="1"/>
  <c r="B979" i="3" s="1"/>
  <c r="B975" i="1"/>
  <c r="B976" i="1" s="1"/>
  <c r="B977" i="1" s="1"/>
  <c r="B978" i="1" s="1"/>
  <c r="B979" i="1" s="1"/>
  <c r="B1063" i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692" i="3"/>
  <c r="B693" i="3" s="1"/>
  <c r="B694" i="3" s="1"/>
  <c r="B695" i="3" s="1"/>
  <c r="B696" i="3" s="1"/>
  <c r="B697" i="3" s="1"/>
  <c r="B698" i="3" s="1"/>
  <c r="B699" i="3" s="1"/>
  <c r="B700" i="3" s="1"/>
  <c r="B701" i="3" s="1"/>
  <c r="B702" i="3" s="1"/>
  <c r="B703" i="3" s="1"/>
  <c r="B704" i="3" s="1"/>
  <c r="B705" i="3" s="1"/>
  <c r="B706" i="3" s="1"/>
  <c r="B707" i="3" s="1"/>
  <c r="B708" i="3" s="1"/>
  <c r="B709" i="3" s="1"/>
  <c r="B710" i="3" s="1"/>
  <c r="B711" i="3" s="1"/>
  <c r="B712" i="3" s="1"/>
  <c r="B713" i="3" s="1"/>
  <c r="B714" i="3" s="1"/>
  <c r="B715" i="3" s="1"/>
  <c r="B716" i="3" s="1"/>
  <c r="B717" i="3" s="1"/>
  <c r="B718" i="3" s="1"/>
  <c r="B719" i="3" s="1"/>
  <c r="B720" i="3" s="1"/>
  <c r="B721" i="3" s="1"/>
  <c r="A330" i="3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8" i="3" s="1"/>
  <c r="A419" i="3" s="1"/>
  <c r="A420" i="3" s="1"/>
  <c r="A421" i="3" s="1"/>
  <c r="A422" i="3" s="1"/>
  <c r="A423" i="3" s="1"/>
  <c r="A425" i="3" s="1"/>
  <c r="A427" i="3" s="1"/>
  <c r="A429" i="3" s="1"/>
  <c r="A430" i="3" s="1"/>
  <c r="A431" i="3" s="1"/>
  <c r="A432" i="3" s="1"/>
  <c r="A433" i="3" s="1"/>
  <c r="A434" i="3" s="1"/>
  <c r="A435" i="3" s="1"/>
  <c r="A436" i="3" s="1"/>
  <c r="A438" i="3" s="1"/>
  <c r="A439" i="3" s="1"/>
  <c r="A441" i="3" s="1"/>
  <c r="A442" i="3" s="1"/>
  <c r="A443" i="3" s="1"/>
  <c r="A444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4" i="3" s="1"/>
  <c r="A467" i="3" s="1"/>
  <c r="A468" i="3" s="1"/>
  <c r="A469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3" i="3" s="1"/>
  <c r="A504" i="3" s="1"/>
  <c r="A505" i="3" s="1"/>
  <c r="A506" i="3" s="1"/>
  <c r="A507" i="3" s="1"/>
  <c r="A508" i="3" s="1"/>
  <c r="A509" i="3" s="1"/>
  <c r="A510" i="3" s="1"/>
  <c r="A511" i="3" s="1"/>
  <c r="A513" i="3" s="1"/>
  <c r="A515" i="3" s="1"/>
  <c r="A516" i="3" s="1"/>
  <c r="A517" i="3" s="1"/>
  <c r="A518" i="3" s="1"/>
  <c r="A520" i="3" s="1"/>
  <c r="A522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1"/>
  <c r="A593" i="1" s="1"/>
  <c r="A594" i="1" s="1"/>
  <c r="A595" i="1" s="1"/>
  <c r="A596" i="1" s="1"/>
  <c r="A597" i="1" s="1"/>
  <c r="A598" i="1" s="1"/>
  <c r="A599" i="1" s="1"/>
  <c r="A601" i="1" s="1"/>
  <c r="A602" i="1" s="1"/>
  <c r="A604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4" i="1" s="1"/>
  <c r="A645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B692" i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81" i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Z563" i="1"/>
  <c r="Z564" i="1"/>
  <c r="Z66" i="1"/>
  <c r="K1142" i="1"/>
  <c r="L1142" i="1"/>
  <c r="M1142" i="1"/>
  <c r="J1142" i="1"/>
  <c r="K1140" i="1"/>
  <c r="L1140" i="1"/>
  <c r="M1140" i="1"/>
  <c r="J1140" i="1"/>
  <c r="K1133" i="1"/>
  <c r="L1133" i="1"/>
  <c r="M1133" i="1"/>
  <c r="J1133" i="1"/>
  <c r="K1131" i="1"/>
  <c r="L1131" i="1"/>
  <c r="M1131" i="1"/>
  <c r="J1131" i="1"/>
  <c r="K1128" i="1"/>
  <c r="L1128" i="1"/>
  <c r="M1128" i="1"/>
  <c r="K1126" i="1"/>
  <c r="L1126" i="1"/>
  <c r="M1126" i="1"/>
  <c r="J1126" i="1"/>
  <c r="K1124" i="1"/>
  <c r="L1124" i="1"/>
  <c r="M1124" i="1"/>
  <c r="J1124" i="1"/>
  <c r="K1122" i="1"/>
  <c r="L1122" i="1"/>
  <c r="M1122" i="1"/>
  <c r="J1122" i="1"/>
  <c r="K1108" i="1"/>
  <c r="L1108" i="1"/>
  <c r="M1108" i="1"/>
  <c r="J1108" i="1"/>
  <c r="K1048" i="1"/>
  <c r="L1048" i="1"/>
  <c r="M1048" i="1"/>
  <c r="J1048" i="1"/>
  <c r="K1044" i="1"/>
  <c r="L1044" i="1"/>
  <c r="M1044" i="1"/>
  <c r="J1044" i="1"/>
  <c r="K1035" i="1"/>
  <c r="L1035" i="1"/>
  <c r="M1035" i="1"/>
  <c r="J1035" i="1"/>
  <c r="K1000" i="1"/>
  <c r="L1000" i="1"/>
  <c r="M1000" i="1"/>
  <c r="K985" i="1"/>
  <c r="L985" i="1"/>
  <c r="M985" i="1"/>
  <c r="K983" i="1"/>
  <c r="L983" i="1"/>
  <c r="M983" i="1"/>
  <c r="J983" i="1"/>
  <c r="K980" i="1"/>
  <c r="L980" i="1"/>
  <c r="M980" i="1"/>
  <c r="J980" i="1"/>
  <c r="K854" i="1"/>
  <c r="L854" i="1"/>
  <c r="M854" i="1"/>
  <c r="J854" i="1"/>
  <c r="K848" i="1"/>
  <c r="L848" i="1"/>
  <c r="M848" i="1"/>
  <c r="J848" i="1"/>
  <c r="K844" i="1"/>
  <c r="L844" i="1"/>
  <c r="M844" i="1"/>
  <c r="K836" i="1"/>
  <c r="L836" i="1"/>
  <c r="M836" i="1"/>
  <c r="K822" i="1"/>
  <c r="L822" i="1"/>
  <c r="M822" i="1"/>
  <c r="K818" i="1"/>
  <c r="L818" i="1"/>
  <c r="M818" i="1"/>
  <c r="J818" i="1"/>
  <c r="K813" i="1"/>
  <c r="L813" i="1"/>
  <c r="M813" i="1"/>
  <c r="J813" i="1"/>
  <c r="K779" i="1"/>
  <c r="L779" i="1"/>
  <c r="M779" i="1"/>
  <c r="J779" i="1"/>
  <c r="K771" i="1"/>
  <c r="L771" i="1"/>
  <c r="M771" i="1"/>
  <c r="J771" i="1"/>
  <c r="K762" i="1"/>
  <c r="L762" i="1"/>
  <c r="M762" i="1"/>
  <c r="J762" i="1"/>
  <c r="K753" i="1"/>
  <c r="L753" i="1"/>
  <c r="M753" i="1"/>
  <c r="J753" i="1"/>
  <c r="K748" i="1"/>
  <c r="L748" i="1"/>
  <c r="M748" i="1"/>
  <c r="J748" i="1"/>
  <c r="K746" i="1"/>
  <c r="L746" i="1"/>
  <c r="M746" i="1"/>
  <c r="J746" i="1"/>
  <c r="K740" i="1"/>
  <c r="L740" i="1"/>
  <c r="M740" i="1"/>
  <c r="J740" i="1"/>
  <c r="K731" i="1"/>
  <c r="L731" i="1"/>
  <c r="M731" i="1"/>
  <c r="J731" i="1"/>
  <c r="K722" i="1"/>
  <c r="L722" i="1"/>
  <c r="M722" i="1"/>
  <c r="J722" i="1"/>
  <c r="K646" i="1"/>
  <c r="L646" i="1"/>
  <c r="M646" i="1"/>
  <c r="J646" i="1"/>
  <c r="K643" i="1"/>
  <c r="L643" i="1"/>
  <c r="M643" i="1"/>
  <c r="J643" i="1"/>
  <c r="K618" i="1"/>
  <c r="L618" i="1"/>
  <c r="M618" i="1"/>
  <c r="J618" i="1"/>
  <c r="K605" i="1"/>
  <c r="L605" i="1"/>
  <c r="M605" i="1"/>
  <c r="J605" i="1"/>
  <c r="K603" i="1"/>
  <c r="L603" i="1"/>
  <c r="M603" i="1"/>
  <c r="J603" i="1"/>
  <c r="K600" i="1"/>
  <c r="L600" i="1"/>
  <c r="M600" i="1"/>
  <c r="J600" i="1"/>
  <c r="K523" i="1"/>
  <c r="L523" i="1"/>
  <c r="M523" i="1"/>
  <c r="J523" i="1"/>
  <c r="K521" i="1"/>
  <c r="L521" i="1"/>
  <c r="M521" i="1"/>
  <c r="J521" i="1"/>
  <c r="K519" i="1"/>
  <c r="L519" i="1"/>
  <c r="M519" i="1"/>
  <c r="J519" i="1"/>
  <c r="K514" i="1"/>
  <c r="L514" i="1"/>
  <c r="M514" i="1"/>
  <c r="J514" i="1"/>
  <c r="K512" i="1"/>
  <c r="L512" i="1"/>
  <c r="M512" i="1"/>
  <c r="J512" i="1"/>
  <c r="K502" i="1"/>
  <c r="L502" i="1"/>
  <c r="M502" i="1"/>
  <c r="J502" i="1"/>
  <c r="K470" i="1"/>
  <c r="L470" i="1"/>
  <c r="M470" i="1"/>
  <c r="J470" i="1"/>
  <c r="K465" i="1"/>
  <c r="L465" i="1"/>
  <c r="M465" i="1"/>
  <c r="J465" i="1"/>
  <c r="K463" i="1"/>
  <c r="L463" i="1"/>
  <c r="M463" i="1"/>
  <c r="J463" i="1"/>
  <c r="K445" i="1"/>
  <c r="L445" i="1"/>
  <c r="M445" i="1"/>
  <c r="J445" i="1"/>
  <c r="K440" i="1"/>
  <c r="L440" i="1"/>
  <c r="M440" i="1"/>
  <c r="J440" i="1"/>
  <c r="K437" i="1"/>
  <c r="L437" i="1"/>
  <c r="M437" i="1"/>
  <c r="J437" i="1"/>
  <c r="K428" i="1"/>
  <c r="L428" i="1"/>
  <c r="M428" i="1"/>
  <c r="J428" i="1"/>
  <c r="K426" i="1"/>
  <c r="L426" i="1"/>
  <c r="M426" i="1"/>
  <c r="J426" i="1"/>
  <c r="K424" i="1"/>
  <c r="L424" i="1"/>
  <c r="M424" i="1"/>
  <c r="J424" i="1"/>
  <c r="K417" i="1"/>
  <c r="L417" i="1"/>
  <c r="M417" i="1"/>
  <c r="J417" i="1"/>
  <c r="K320" i="1"/>
  <c r="L320" i="1"/>
  <c r="M320" i="1"/>
  <c r="J320" i="1"/>
  <c r="K318" i="1"/>
  <c r="L318" i="1"/>
  <c r="M318" i="1"/>
  <c r="J318" i="1"/>
  <c r="K258" i="1"/>
  <c r="L258" i="1"/>
  <c r="M258" i="1"/>
  <c r="J258" i="1"/>
  <c r="K256" i="1"/>
  <c r="L256" i="1"/>
  <c r="M256" i="1"/>
  <c r="J256" i="1"/>
  <c r="K245" i="1"/>
  <c r="L245" i="1"/>
  <c r="M245" i="1"/>
  <c r="J245" i="1"/>
  <c r="K242" i="1"/>
  <c r="L242" i="1"/>
  <c r="M242" i="1"/>
  <c r="J242" i="1"/>
  <c r="K111" i="1"/>
  <c r="L111" i="1"/>
  <c r="M111" i="1"/>
  <c r="J111" i="1"/>
  <c r="K107" i="1"/>
  <c r="L107" i="1"/>
  <c r="M107" i="1"/>
  <c r="J107" i="1"/>
  <c r="K102" i="1"/>
  <c r="L102" i="1"/>
  <c r="M102" i="1"/>
  <c r="J102" i="1"/>
  <c r="K98" i="1"/>
  <c r="L98" i="1"/>
  <c r="M98" i="1"/>
  <c r="J98" i="1"/>
  <c r="K87" i="1"/>
  <c r="L87" i="1"/>
  <c r="M87" i="1"/>
  <c r="J87" i="1"/>
  <c r="K79" i="1"/>
  <c r="L79" i="1"/>
  <c r="M79" i="1"/>
  <c r="J79" i="1"/>
  <c r="B1088" i="1" l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A592" i="3"/>
  <c r="A593" i="3" s="1"/>
  <c r="A594" i="3" s="1"/>
  <c r="A595" i="3" s="1"/>
  <c r="A596" i="3" s="1"/>
  <c r="A597" i="3" s="1"/>
  <c r="A598" i="3" s="1"/>
  <c r="A599" i="3" s="1"/>
  <c r="A601" i="3" s="1"/>
  <c r="A602" i="3" s="1"/>
  <c r="A604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4" i="3" s="1"/>
  <c r="A645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B89" i="1"/>
  <c r="B82" i="1"/>
  <c r="B83" i="1" s="1"/>
  <c r="B84" i="1" s="1"/>
  <c r="B85" i="1" s="1"/>
  <c r="B86" i="1" s="1"/>
  <c r="T12" i="1"/>
  <c r="Q12" i="1"/>
  <c r="L12" i="1"/>
  <c r="K12" i="1"/>
  <c r="J12" i="1"/>
  <c r="M466" i="1"/>
  <c r="M12" i="1"/>
  <c r="J466" i="1"/>
  <c r="L466" i="1"/>
  <c r="K466" i="1"/>
  <c r="A666" i="3" l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3" i="1" s="1"/>
  <c r="A724" i="1" s="1"/>
  <c r="A725" i="1" s="1"/>
  <c r="A726" i="1" s="1"/>
  <c r="A727" i="1" s="1"/>
  <c r="A728" i="1" s="1"/>
  <c r="A729" i="1" s="1"/>
  <c r="A730" i="1" s="1"/>
  <c r="A732" i="1" s="1"/>
  <c r="A733" i="1" s="1"/>
  <c r="A734" i="1" s="1"/>
  <c r="A735" i="1" s="1"/>
  <c r="A736" i="1" s="1"/>
  <c r="A737" i="1" s="1"/>
  <c r="A738" i="1" s="1"/>
  <c r="A739" i="1" s="1"/>
  <c r="A741" i="1" s="1"/>
  <c r="A743" i="1" s="1"/>
  <c r="A744" i="1" s="1"/>
  <c r="A745" i="1" s="1"/>
  <c r="A747" i="1" s="1"/>
  <c r="A749" i="1" s="1"/>
  <c r="A750" i="1" s="1"/>
  <c r="A751" i="1" s="1"/>
  <c r="A752" i="1" s="1"/>
  <c r="A754" i="1" s="1"/>
  <c r="A755" i="1" s="1"/>
  <c r="A756" i="1" s="1"/>
  <c r="A757" i="1" s="1"/>
  <c r="A758" i="1" s="1"/>
  <c r="A759" i="1" s="1"/>
  <c r="A760" i="1" s="1"/>
  <c r="A761" i="1" s="1"/>
  <c r="A763" i="1" s="1"/>
  <c r="A764" i="1" s="1"/>
  <c r="A765" i="1" s="1"/>
  <c r="A766" i="1" s="1"/>
  <c r="A767" i="1" s="1"/>
  <c r="A768" i="1" s="1"/>
  <c r="A769" i="1" s="1"/>
  <c r="A770" i="1" s="1"/>
  <c r="A773" i="1" s="1"/>
  <c r="A774" i="1" s="1"/>
  <c r="A775" i="1" s="1"/>
  <c r="A776" i="1" s="1"/>
  <c r="A777" i="1" s="1"/>
  <c r="A778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4" i="1" s="1"/>
  <c r="A815" i="1" s="1"/>
  <c r="A816" i="1" s="1"/>
  <c r="A817" i="1" s="1"/>
  <c r="A819" i="1" s="1"/>
  <c r="A821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7" i="1" s="1"/>
  <c r="A838" i="1" s="1"/>
  <c r="A839" i="1" s="1"/>
  <c r="A840" i="1" s="1"/>
  <c r="A841" i="1" s="1"/>
  <c r="A842" i="1" s="1"/>
  <c r="A843" i="1" s="1"/>
  <c r="A845" i="1" s="1"/>
  <c r="A846" i="1" s="1"/>
  <c r="A847" i="1" s="1"/>
  <c r="A849" i="1" s="1"/>
  <c r="A850" i="1" s="1"/>
  <c r="A851" i="1" s="1"/>
  <c r="A852" i="1" s="1"/>
  <c r="A853" i="1" s="1"/>
  <c r="A855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B100" i="1"/>
  <c r="B90" i="1"/>
  <c r="B91" i="1" s="1"/>
  <c r="B92" i="1" s="1"/>
  <c r="B93" i="1" s="1"/>
  <c r="B94" i="1" s="1"/>
  <c r="B95" i="1" s="1"/>
  <c r="B96" i="1" s="1"/>
  <c r="B97" i="1" s="1"/>
  <c r="E842" i="3"/>
  <c r="A692" i="3" l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3" i="3" s="1"/>
  <c r="A724" i="3" s="1"/>
  <c r="A725" i="3" s="1"/>
  <c r="A726" i="3" s="1"/>
  <c r="A727" i="3" s="1"/>
  <c r="A728" i="3" s="1"/>
  <c r="A729" i="3" s="1"/>
  <c r="A730" i="3" s="1"/>
  <c r="A732" i="3" s="1"/>
  <c r="A733" i="3" s="1"/>
  <c r="A734" i="3" s="1"/>
  <c r="A735" i="3" s="1"/>
  <c r="A736" i="3" s="1"/>
  <c r="A737" i="3" s="1"/>
  <c r="A738" i="3" s="1"/>
  <c r="A739" i="3" s="1"/>
  <c r="A741" i="3" s="1"/>
  <c r="A743" i="3" s="1"/>
  <c r="A744" i="3" s="1"/>
  <c r="A745" i="3" s="1"/>
  <c r="A747" i="3" s="1"/>
  <c r="A749" i="3" s="1"/>
  <c r="A750" i="3" s="1"/>
  <c r="A751" i="3" s="1"/>
  <c r="A752" i="3" s="1"/>
  <c r="A754" i="3" s="1"/>
  <c r="A755" i="3" s="1"/>
  <c r="A756" i="3" s="1"/>
  <c r="A757" i="3" s="1"/>
  <c r="A758" i="3" s="1"/>
  <c r="A759" i="3" s="1"/>
  <c r="A760" i="3" s="1"/>
  <c r="A761" i="3" s="1"/>
  <c r="A763" i="3" s="1"/>
  <c r="A764" i="3" s="1"/>
  <c r="A765" i="3" s="1"/>
  <c r="A766" i="3" s="1"/>
  <c r="A767" i="3" s="1"/>
  <c r="A768" i="3" s="1"/>
  <c r="A769" i="3" s="1"/>
  <c r="A770" i="3" s="1"/>
  <c r="A773" i="3" s="1"/>
  <c r="A774" i="3" s="1"/>
  <c r="A775" i="3" s="1"/>
  <c r="A776" i="3" s="1"/>
  <c r="A777" i="3" s="1"/>
  <c r="A778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4" i="3" s="1"/>
  <c r="A815" i="3" s="1"/>
  <c r="A816" i="3" s="1"/>
  <c r="A817" i="3" s="1"/>
  <c r="A819" i="3" s="1"/>
  <c r="A821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7" i="3" s="1"/>
  <c r="A838" i="3" s="1"/>
  <c r="A839" i="3" s="1"/>
  <c r="A840" i="3" s="1"/>
  <c r="A841" i="3" s="1"/>
  <c r="A842" i="3" s="1"/>
  <c r="A843" i="3" s="1"/>
  <c r="A845" i="3" s="1"/>
  <c r="A846" i="3" s="1"/>
  <c r="A847" i="3" s="1"/>
  <c r="A849" i="3" s="1"/>
  <c r="A850" i="3" s="1"/>
  <c r="A851" i="3" s="1"/>
  <c r="A852" i="3" s="1"/>
  <c r="A853" i="3" s="1"/>
  <c r="A855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B104" i="1"/>
  <c r="B101" i="1"/>
  <c r="N842" i="1"/>
  <c r="X842" i="1" l="1"/>
  <c r="U842" i="1"/>
  <c r="AE842" i="1"/>
  <c r="A975" i="1"/>
  <c r="A976" i="1" s="1"/>
  <c r="A977" i="1" s="1"/>
  <c r="A978" i="1" s="1"/>
  <c r="A979" i="1" s="1"/>
  <c r="A981" i="1" s="1"/>
  <c r="A982" i="1" s="1"/>
  <c r="A984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6" i="1" s="1"/>
  <c r="A1037" i="1" s="1"/>
  <c r="A1038" i="1" s="1"/>
  <c r="A1039" i="1" s="1"/>
  <c r="A1040" i="1" s="1"/>
  <c r="A1041" i="1" s="1"/>
  <c r="A1042" i="1" s="1"/>
  <c r="A1043" i="1" s="1"/>
  <c r="A1045" i="1" s="1"/>
  <c r="A1046" i="1" s="1"/>
  <c r="A1047" i="1" s="1"/>
  <c r="A1049" i="1" s="1"/>
  <c r="A1050" i="1" s="1"/>
  <c r="A1051" i="1" s="1"/>
  <c r="A880" i="3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B842" i="1"/>
  <c r="B109" i="1"/>
  <c r="B110" i="1" s="1"/>
  <c r="B113" i="1" s="1"/>
  <c r="B105" i="1"/>
  <c r="B106" i="1" s="1"/>
  <c r="A975" i="3" l="1"/>
  <c r="A976" i="3" s="1"/>
  <c r="A977" i="3" s="1"/>
  <c r="A978" i="3" s="1"/>
  <c r="A979" i="3" s="1"/>
  <c r="A981" i="3" s="1"/>
  <c r="A982" i="3" s="1"/>
  <c r="A984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6" i="3" s="1"/>
  <c r="A1037" i="3" s="1"/>
  <c r="A1038" i="3" s="1"/>
  <c r="A1039" i="3" s="1"/>
  <c r="A1040" i="3" s="1"/>
  <c r="A1041" i="3" s="1"/>
  <c r="A1042" i="3" s="1"/>
  <c r="A1043" i="3" s="1"/>
  <c r="A1045" i="3" s="1"/>
  <c r="A1046" i="3" s="1"/>
  <c r="A1047" i="3" s="1"/>
  <c r="A1049" i="3" s="1"/>
  <c r="A1050" i="3" s="1"/>
  <c r="A1051" i="3" s="1"/>
  <c r="A1052" i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B244" i="1"/>
  <c r="B247" i="1" s="1"/>
  <c r="B248" i="1" s="1"/>
  <c r="B249" i="1" s="1"/>
  <c r="B250" i="1" s="1"/>
  <c r="B251" i="1" s="1"/>
  <c r="B252" i="1" s="1"/>
  <c r="B253" i="1" s="1"/>
  <c r="B254" i="1" s="1"/>
  <c r="B255" i="1" s="1"/>
  <c r="B114" i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E866" i="3"/>
  <c r="B177" i="1" l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A1052" i="3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63" i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N866" i="1"/>
  <c r="X866" i="1" l="1"/>
  <c r="U866" i="1"/>
  <c r="AE866" i="1"/>
  <c r="A1088" i="3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3" i="3" s="1"/>
  <c r="A1125" i="3" s="1"/>
  <c r="A1127" i="3" s="1"/>
  <c r="A1129" i="3" s="1"/>
  <c r="A1130" i="3" s="1"/>
  <c r="A1132" i="3" s="1"/>
  <c r="A1134" i="3" s="1"/>
  <c r="A1135" i="3" s="1"/>
  <c r="A1136" i="3" s="1"/>
  <c r="A1137" i="3" s="1"/>
  <c r="A1138" i="3" s="1"/>
  <c r="A1139" i="3" s="1"/>
  <c r="A1141" i="3" s="1"/>
  <c r="A1088" i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3" i="1" s="1"/>
  <c r="A1125" i="1" s="1"/>
  <c r="A1127" i="1" s="1"/>
  <c r="A1129" i="1" s="1"/>
  <c r="A1130" i="1" s="1"/>
  <c r="A1132" i="1" s="1"/>
  <c r="A1134" i="1" s="1"/>
  <c r="A1135" i="1" s="1"/>
  <c r="A1136" i="1" s="1"/>
  <c r="A1137" i="1" s="1"/>
  <c r="A1138" i="1" s="1"/>
  <c r="A1139" i="1" s="1"/>
  <c r="A1141" i="1" s="1"/>
  <c r="AB866" i="1"/>
  <c r="Z1098" i="1"/>
  <c r="Z1094" i="1"/>
  <c r="Z1074" i="1"/>
  <c r="Z1073" i="1"/>
  <c r="Z1055" i="1"/>
  <c r="Z1012" i="1"/>
  <c r="Z1007" i="1"/>
  <c r="Z1005" i="1"/>
  <c r="Z902" i="1"/>
  <c r="Z889" i="1"/>
  <c r="Z857" i="1"/>
  <c r="Z1139" i="1"/>
  <c r="Z1138" i="1"/>
  <c r="Z1137" i="1"/>
  <c r="Z1136" i="1"/>
  <c r="Z1135" i="1"/>
  <c r="Z1134" i="1"/>
  <c r="Z1123" i="1"/>
  <c r="Z1121" i="1"/>
  <c r="Z1120" i="1"/>
  <c r="Z1119" i="1"/>
  <c r="Z1118" i="1"/>
  <c r="Z1117" i="1"/>
  <c r="Z1116" i="1"/>
  <c r="Z1115" i="1"/>
  <c r="Z1114" i="1"/>
  <c r="Z1113" i="1"/>
  <c r="Z1112" i="1"/>
  <c r="Z1111" i="1"/>
  <c r="Z1110" i="1"/>
  <c r="Z1109" i="1"/>
  <c r="Z1107" i="1"/>
  <c r="Z1106" i="1"/>
  <c r="Z1105" i="1"/>
  <c r="Z1104" i="1"/>
  <c r="Z1103" i="1"/>
  <c r="Z1102" i="1"/>
  <c r="Z1101" i="1"/>
  <c r="Z1100" i="1"/>
  <c r="Z1099" i="1"/>
  <c r="Z1097" i="1"/>
  <c r="Z1096" i="1"/>
  <c r="Z1095" i="1"/>
  <c r="Z1093" i="1"/>
  <c r="Z1092" i="1"/>
  <c r="Z1091" i="1"/>
  <c r="Z1090" i="1"/>
  <c r="Z1089" i="1"/>
  <c r="Z1088" i="1"/>
  <c r="Z1087" i="1"/>
  <c r="Z1086" i="1"/>
  <c r="Z1085" i="1"/>
  <c r="Z1084" i="1"/>
  <c r="Z1083" i="1"/>
  <c r="Z1082" i="1"/>
  <c r="Z1081" i="1"/>
  <c r="Z1080" i="1"/>
  <c r="Z1079" i="1"/>
  <c r="Z1078" i="1"/>
  <c r="Z1077" i="1"/>
  <c r="Z1076" i="1"/>
  <c r="Z1075" i="1"/>
  <c r="Z1072" i="1"/>
  <c r="Z1071" i="1"/>
  <c r="Z1070" i="1"/>
  <c r="Z1069" i="1"/>
  <c r="Z1068" i="1"/>
  <c r="Z1067" i="1"/>
  <c r="Z1066" i="1"/>
  <c r="Z1065" i="1"/>
  <c r="Z1064" i="1"/>
  <c r="Z1063" i="1"/>
  <c r="Z1062" i="1"/>
  <c r="Z1061" i="1"/>
  <c r="Z1060" i="1"/>
  <c r="Z1059" i="1"/>
  <c r="Z1058" i="1"/>
  <c r="Z1057" i="1"/>
  <c r="Z1056" i="1"/>
  <c r="Z1054" i="1"/>
  <c r="Z1053" i="1"/>
  <c r="Z1052" i="1"/>
  <c r="Z1051" i="1"/>
  <c r="Z1050" i="1"/>
  <c r="Z1049" i="1"/>
  <c r="Z1047" i="1"/>
  <c r="Z1046" i="1"/>
  <c r="Z1045" i="1"/>
  <c r="Z1029" i="1"/>
  <c r="Z1028" i="1"/>
  <c r="Z1022" i="1"/>
  <c r="Z1021" i="1"/>
  <c r="Z1020" i="1"/>
  <c r="Z1019" i="1"/>
  <c r="Z1017" i="1"/>
  <c r="Z1016" i="1"/>
  <c r="Z1011" i="1"/>
  <c r="Z1010" i="1"/>
  <c r="Z1009" i="1"/>
  <c r="Z1008" i="1"/>
  <c r="Z1006" i="1"/>
  <c r="Z986" i="1"/>
  <c r="Z982" i="1"/>
  <c r="Z981" i="1"/>
  <c r="Z978" i="1"/>
  <c r="Z972" i="1"/>
  <c r="Z971" i="1"/>
  <c r="Z970" i="1"/>
  <c r="Z969" i="1"/>
  <c r="Z968" i="1"/>
  <c r="Z966" i="1"/>
  <c r="Z964" i="1"/>
  <c r="Z963" i="1"/>
  <c r="Z962" i="1"/>
  <c r="Z961" i="1"/>
  <c r="Z957" i="1"/>
  <c r="Z956" i="1"/>
  <c r="Z954" i="1"/>
  <c r="Z953" i="1"/>
  <c r="Z952" i="1"/>
  <c r="Z951" i="1"/>
  <c r="Z950" i="1"/>
  <c r="Z949" i="1"/>
  <c r="Z947" i="1"/>
  <c r="Z946" i="1"/>
  <c r="Z945" i="1"/>
  <c r="Z944" i="1"/>
  <c r="Z936" i="1"/>
  <c r="Z935" i="1"/>
  <c r="Z934" i="1"/>
  <c r="Z933" i="1"/>
  <c r="Z932" i="1"/>
  <c r="Z931" i="1"/>
  <c r="Z930" i="1"/>
  <c r="Z929" i="1"/>
  <c r="Z928" i="1"/>
  <c r="Z927" i="1"/>
  <c r="Z926" i="1"/>
  <c r="Z925" i="1"/>
  <c r="Z924" i="1"/>
  <c r="Z923" i="1"/>
  <c r="Z922" i="1"/>
  <c r="Z921" i="1"/>
  <c r="Z920" i="1"/>
  <c r="Z917" i="1"/>
  <c r="Z916" i="1"/>
  <c r="Z915" i="1"/>
  <c r="Z914" i="1"/>
  <c r="Z911" i="1"/>
  <c r="Z909" i="1"/>
  <c r="Z906" i="1"/>
  <c r="Z905" i="1"/>
  <c r="Z904" i="1"/>
  <c r="Z903" i="1"/>
  <c r="Z899" i="1"/>
  <c r="Z898" i="1"/>
  <c r="Z897" i="1"/>
  <c r="Z896" i="1"/>
  <c r="Z895" i="1"/>
  <c r="Z893" i="1"/>
  <c r="Z891" i="1"/>
  <c r="Z890" i="1"/>
  <c r="Z888" i="1"/>
  <c r="Z887" i="1"/>
  <c r="Z886" i="1"/>
  <c r="Z885" i="1"/>
  <c r="Z884" i="1"/>
  <c r="Z883" i="1"/>
  <c r="Z882" i="1"/>
  <c r="Z881" i="1"/>
  <c r="Z877" i="1"/>
  <c r="Z874" i="1"/>
  <c r="Z872" i="1"/>
  <c r="Z865" i="1"/>
  <c r="Z864" i="1"/>
  <c r="Z850" i="1"/>
  <c r="Z849" i="1"/>
  <c r="Z846" i="1"/>
  <c r="Z835" i="1"/>
  <c r="Z834" i="1"/>
  <c r="Z833" i="1"/>
  <c r="Z832" i="1"/>
  <c r="Z831" i="1"/>
  <c r="Z830" i="1"/>
  <c r="Z829" i="1"/>
  <c r="Z828" i="1"/>
  <c r="Z827" i="1"/>
  <c r="Z826" i="1"/>
  <c r="Z825" i="1"/>
  <c r="Z824" i="1"/>
  <c r="Z823" i="1"/>
  <c r="Z810" i="1"/>
  <c r="Z809" i="1"/>
  <c r="Z808" i="1"/>
  <c r="Z807" i="1"/>
  <c r="Z806" i="1"/>
  <c r="Z805" i="1"/>
  <c r="Z804" i="1"/>
  <c r="Z803" i="1"/>
  <c r="Z802" i="1"/>
  <c r="Z801" i="1"/>
  <c r="Z799" i="1"/>
  <c r="Z798" i="1"/>
  <c r="Z797" i="1"/>
  <c r="Z796" i="1"/>
  <c r="Z795" i="1"/>
  <c r="Z794" i="1"/>
  <c r="Z793" i="1"/>
  <c r="Z792" i="1"/>
  <c r="Z791" i="1"/>
  <c r="Z788" i="1"/>
  <c r="Z1141" i="1"/>
  <c r="Z1132" i="1"/>
  <c r="Z1130" i="1"/>
  <c r="Z1129" i="1"/>
  <c r="Z1127" i="1"/>
  <c r="Z1125" i="1"/>
  <c r="Z1043" i="1"/>
  <c r="Z1042" i="1"/>
  <c r="Z1041" i="1"/>
  <c r="Z1040" i="1"/>
  <c r="Z1039" i="1"/>
  <c r="Z1038" i="1"/>
  <c r="Z1037" i="1"/>
  <c r="Z1036" i="1"/>
  <c r="Z1034" i="1"/>
  <c r="Z1033" i="1"/>
  <c r="Z1032" i="1"/>
  <c r="Z1031" i="1"/>
  <c r="Z1030" i="1"/>
  <c r="Z1027" i="1"/>
  <c r="Z1026" i="1"/>
  <c r="Z1025" i="1"/>
  <c r="Z1024" i="1"/>
  <c r="Z1023" i="1"/>
  <c r="Z1018" i="1"/>
  <c r="Z1015" i="1"/>
  <c r="Z1014" i="1"/>
  <c r="Z1013" i="1"/>
  <c r="Z1004" i="1"/>
  <c r="Z1003" i="1"/>
  <c r="Z1002" i="1"/>
  <c r="Z1001" i="1"/>
  <c r="Z999" i="1"/>
  <c r="Z998" i="1"/>
  <c r="Z997" i="1"/>
  <c r="Z996" i="1"/>
  <c r="Z995" i="1"/>
  <c r="Z994" i="1"/>
  <c r="Z993" i="1"/>
  <c r="Z992" i="1"/>
  <c r="Z991" i="1"/>
  <c r="Z990" i="1"/>
  <c r="Z989" i="1"/>
  <c r="Z988" i="1"/>
  <c r="Z987" i="1"/>
  <c r="Z984" i="1"/>
  <c r="Z979" i="1"/>
  <c r="Z977" i="1"/>
  <c r="Z976" i="1"/>
  <c r="Z975" i="1"/>
  <c r="Z974" i="1"/>
  <c r="Z973" i="1"/>
  <c r="Z967" i="1"/>
  <c r="Z965" i="1"/>
  <c r="Z960" i="1"/>
  <c r="Z959" i="1"/>
  <c r="Z958" i="1"/>
  <c r="Z955" i="1"/>
  <c r="Z948" i="1"/>
  <c r="Z943" i="1"/>
  <c r="Z942" i="1"/>
  <c r="Z941" i="1"/>
  <c r="Z940" i="1"/>
  <c r="Z939" i="1"/>
  <c r="Z938" i="1"/>
  <c r="Z937" i="1"/>
  <c r="Z919" i="1"/>
  <c r="Z918" i="1"/>
  <c r="Z913" i="1"/>
  <c r="Z912" i="1"/>
  <c r="Z910" i="1"/>
  <c r="Z908" i="1"/>
  <c r="Z907" i="1"/>
  <c r="Z901" i="1"/>
  <c r="Z900" i="1"/>
  <c r="Z894" i="1"/>
  <c r="Z892" i="1"/>
  <c r="Z880" i="1"/>
  <c r="Z879" i="1"/>
  <c r="Z878" i="1"/>
  <c r="Z876" i="1"/>
  <c r="Z875" i="1"/>
  <c r="Z873" i="1"/>
  <c r="Z871" i="1"/>
  <c r="Z870" i="1"/>
  <c r="Z869" i="1"/>
  <c r="Z868" i="1"/>
  <c r="Z867" i="1"/>
  <c r="Z863" i="1"/>
  <c r="Z862" i="1"/>
  <c r="Z861" i="1"/>
  <c r="Z860" i="1"/>
  <c r="Z859" i="1"/>
  <c r="Z858" i="1"/>
  <c r="Z855" i="1"/>
  <c r="Z853" i="1"/>
  <c r="Z852" i="1"/>
  <c r="Z851" i="1"/>
  <c r="Z847" i="1"/>
  <c r="Z845" i="1"/>
  <c r="Z843" i="1"/>
  <c r="Z841" i="1"/>
  <c r="Z840" i="1"/>
  <c r="Z839" i="1"/>
  <c r="Z838" i="1"/>
  <c r="Z837" i="1"/>
  <c r="Z821" i="1"/>
  <c r="Z819" i="1"/>
  <c r="Z817" i="1"/>
  <c r="Z816" i="1"/>
  <c r="Z815" i="1"/>
  <c r="Z814" i="1"/>
  <c r="Z812" i="1"/>
  <c r="Z811" i="1"/>
  <c r="Z800" i="1"/>
  <c r="Z790" i="1"/>
  <c r="Z789" i="1"/>
  <c r="Z787" i="1"/>
  <c r="Z786" i="1"/>
  <c r="Z785" i="1"/>
  <c r="Z784" i="1"/>
  <c r="Z783" i="1"/>
  <c r="Z782" i="1"/>
  <c r="Z781" i="1"/>
  <c r="Z780" i="1"/>
  <c r="Z778" i="1"/>
  <c r="Z777" i="1"/>
  <c r="Z776" i="1"/>
  <c r="Z775" i="1"/>
  <c r="Z774" i="1"/>
  <c r="Z773" i="1"/>
  <c r="J1128" i="1" l="1"/>
  <c r="J1000" i="1"/>
  <c r="J985" i="1"/>
  <c r="K856" i="1"/>
  <c r="L856" i="1"/>
  <c r="M856" i="1"/>
  <c r="J856" i="1"/>
  <c r="J844" i="1"/>
  <c r="J836" i="1"/>
  <c r="J822" i="1"/>
  <c r="K820" i="1"/>
  <c r="L820" i="1"/>
  <c r="M820" i="1"/>
  <c r="T1143" i="1"/>
  <c r="J820" i="1"/>
  <c r="Q1143" i="1" l="1"/>
  <c r="L772" i="1"/>
  <c r="J772" i="1"/>
  <c r="O1143" i="1"/>
  <c r="M772" i="1"/>
  <c r="K772" i="1"/>
  <c r="E831" i="3" l="1"/>
  <c r="E832" i="3"/>
  <c r="K1142" i="3"/>
  <c r="K772" i="3" s="1"/>
  <c r="L1142" i="3"/>
  <c r="L772" i="3" s="1"/>
  <c r="R1142" i="3"/>
  <c r="R772" i="3" s="1"/>
  <c r="S1142" i="3"/>
  <c r="S772" i="3" s="1"/>
  <c r="T1142" i="3"/>
  <c r="T772" i="3" s="1"/>
  <c r="Q1142" i="3"/>
  <c r="Q772" i="3" s="1"/>
  <c r="P1142" i="3"/>
  <c r="P772" i="3" s="1"/>
  <c r="O1142" i="3"/>
  <c r="O772" i="3" s="1"/>
  <c r="N1142" i="3"/>
  <c r="N772" i="3" s="1"/>
  <c r="M1142" i="3"/>
  <c r="M772" i="3" s="1"/>
  <c r="J1142" i="3"/>
  <c r="J772" i="3" s="1"/>
  <c r="I1142" i="3"/>
  <c r="I772" i="3" s="1"/>
  <c r="H1142" i="3"/>
  <c r="H772" i="3" s="1"/>
  <c r="G1142" i="3"/>
  <c r="G772" i="3" s="1"/>
  <c r="E833" i="3"/>
  <c r="E1137" i="3" l="1"/>
  <c r="E1138" i="3"/>
  <c r="E1139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5" i="3"/>
  <c r="E816" i="3"/>
  <c r="E817" i="3"/>
  <c r="E823" i="3"/>
  <c r="E824" i="3"/>
  <c r="E825" i="3"/>
  <c r="E826" i="3"/>
  <c r="E827" i="3"/>
  <c r="E828" i="3"/>
  <c r="E829" i="3"/>
  <c r="E830" i="3"/>
  <c r="E858" i="3"/>
  <c r="E860" i="3"/>
  <c r="E862" i="3"/>
  <c r="E864" i="3"/>
  <c r="E867" i="3"/>
  <c r="E869" i="3"/>
  <c r="E871" i="3"/>
  <c r="E873" i="3"/>
  <c r="E875" i="3"/>
  <c r="E877" i="3"/>
  <c r="E879" i="3"/>
  <c r="E880" i="3"/>
  <c r="E882" i="3"/>
  <c r="E884" i="3"/>
  <c r="E886" i="3"/>
  <c r="E888" i="3"/>
  <c r="E890" i="3"/>
  <c r="E892" i="3"/>
  <c r="E893" i="3"/>
  <c r="E895" i="3"/>
  <c r="E897" i="3"/>
  <c r="E899" i="3"/>
  <c r="E901" i="3"/>
  <c r="E904" i="3"/>
  <c r="E906" i="3"/>
  <c r="E908" i="3"/>
  <c r="E910" i="3"/>
  <c r="E914" i="3"/>
  <c r="E916" i="3"/>
  <c r="E918" i="3"/>
  <c r="E920" i="3"/>
  <c r="E922" i="3"/>
  <c r="E924" i="3"/>
  <c r="E926" i="3"/>
  <c r="E928" i="3"/>
  <c r="E930" i="3"/>
  <c r="E932" i="3"/>
  <c r="E934" i="3"/>
  <c r="E936" i="3"/>
  <c r="E938" i="3"/>
  <c r="E940" i="3"/>
  <c r="E942" i="3"/>
  <c r="E944" i="3"/>
  <c r="E946" i="3"/>
  <c r="E948" i="3"/>
  <c r="E950" i="3"/>
  <c r="E952" i="3"/>
  <c r="E954" i="3"/>
  <c r="E956" i="3"/>
  <c r="E958" i="3"/>
  <c r="E960" i="3"/>
  <c r="E962" i="3"/>
  <c r="E964" i="3"/>
  <c r="E966" i="3"/>
  <c r="E967" i="3"/>
  <c r="E969" i="3"/>
  <c r="E971" i="3"/>
  <c r="E973" i="3"/>
  <c r="E974" i="3"/>
  <c r="E975" i="3"/>
  <c r="E977" i="3"/>
  <c r="E979" i="3"/>
  <c r="E987" i="3"/>
  <c r="E988" i="3"/>
  <c r="E990" i="3"/>
  <c r="E993" i="3"/>
  <c r="E912" i="3"/>
  <c r="E995" i="3"/>
  <c r="E997" i="3"/>
  <c r="E999" i="3"/>
  <c r="E1004" i="3"/>
  <c r="E1006" i="3"/>
  <c r="E1008" i="3"/>
  <c r="E1010" i="3"/>
  <c r="E1012" i="3"/>
  <c r="E1014" i="3"/>
  <c r="E1016" i="3"/>
  <c r="E1018" i="3"/>
  <c r="E1020" i="3"/>
  <c r="E1022" i="3"/>
  <c r="E1024" i="3"/>
  <c r="E1026" i="3"/>
  <c r="E1028" i="3"/>
  <c r="E1030" i="3"/>
  <c r="E1032" i="3"/>
  <c r="E1034" i="3"/>
  <c r="E1042" i="3"/>
  <c r="E1047" i="3"/>
  <c r="E1051" i="3"/>
  <c r="S1051" i="1" s="1"/>
  <c r="E1052" i="3"/>
  <c r="E1054" i="3"/>
  <c r="E1056" i="3"/>
  <c r="E1058" i="3"/>
  <c r="S1058" i="1" s="1"/>
  <c r="E1060" i="3"/>
  <c r="E1062" i="3"/>
  <c r="P1062" i="1" s="1"/>
  <c r="E1064" i="3"/>
  <c r="P1064" i="1" s="1"/>
  <c r="E1066" i="3"/>
  <c r="E1068" i="3"/>
  <c r="E1070" i="3"/>
  <c r="E1072" i="3"/>
  <c r="P1072" i="1" s="1"/>
  <c r="E1074" i="3"/>
  <c r="E1076" i="3"/>
  <c r="E1078" i="3"/>
  <c r="P1078" i="1" s="1"/>
  <c r="E1080" i="3"/>
  <c r="E1082" i="3"/>
  <c r="E1084" i="3"/>
  <c r="P1084" i="1" s="1"/>
  <c r="E1086" i="3"/>
  <c r="E1089" i="3"/>
  <c r="E1091" i="3"/>
  <c r="E1093" i="3"/>
  <c r="P1093" i="1" s="1"/>
  <c r="E1095" i="3"/>
  <c r="E1097" i="3"/>
  <c r="E1099" i="3"/>
  <c r="E1101" i="3"/>
  <c r="E1103" i="3"/>
  <c r="E1105" i="3"/>
  <c r="E1107" i="3"/>
  <c r="E1111" i="3"/>
  <c r="E1113" i="3"/>
  <c r="E1115" i="3"/>
  <c r="E1116" i="3"/>
  <c r="E1118" i="3"/>
  <c r="E1120" i="3"/>
  <c r="E814" i="3"/>
  <c r="E820" i="3"/>
  <c r="E819" i="3"/>
  <c r="E822" i="3"/>
  <c r="E821" i="3"/>
  <c r="E778" i="3"/>
  <c r="E777" i="3"/>
  <c r="E776" i="3"/>
  <c r="E775" i="3"/>
  <c r="E774" i="3"/>
  <c r="E780" i="3"/>
  <c r="E781" i="3"/>
  <c r="E782" i="3"/>
  <c r="E783" i="3"/>
  <c r="E784" i="3"/>
  <c r="E834" i="3"/>
  <c r="E835" i="3"/>
  <c r="E837" i="3"/>
  <c r="E838" i="3"/>
  <c r="E985" i="3"/>
  <c r="E984" i="3"/>
  <c r="E986" i="3"/>
  <c r="E1123" i="3"/>
  <c r="E1126" i="3"/>
  <c r="E1125" i="3"/>
  <c r="E1128" i="3"/>
  <c r="E1127" i="3"/>
  <c r="E1129" i="3"/>
  <c r="E1130" i="3"/>
  <c r="E1133" i="3"/>
  <c r="E1132" i="3"/>
  <c r="E1134" i="3"/>
  <c r="E1135" i="3"/>
  <c r="E1136" i="3"/>
  <c r="E839" i="3"/>
  <c r="E840" i="3"/>
  <c r="E841" i="3"/>
  <c r="E843" i="3"/>
  <c r="E845" i="3"/>
  <c r="E846" i="3"/>
  <c r="E847" i="3"/>
  <c r="E849" i="3"/>
  <c r="E850" i="3"/>
  <c r="E851" i="3"/>
  <c r="E852" i="3"/>
  <c r="E853" i="3"/>
  <c r="E856" i="3"/>
  <c r="E855" i="3"/>
  <c r="E859" i="3"/>
  <c r="E861" i="3"/>
  <c r="E863" i="3"/>
  <c r="E865" i="3"/>
  <c r="E868" i="3"/>
  <c r="E870" i="3"/>
  <c r="E872" i="3"/>
  <c r="E874" i="3"/>
  <c r="E876" i="3"/>
  <c r="E878" i="3"/>
  <c r="E881" i="3"/>
  <c r="E883" i="3"/>
  <c r="E885" i="3"/>
  <c r="E887" i="3"/>
  <c r="E889" i="3"/>
  <c r="E891" i="3"/>
  <c r="E894" i="3"/>
  <c r="E896" i="3"/>
  <c r="E898" i="3"/>
  <c r="E900" i="3"/>
  <c r="E902" i="3"/>
  <c r="E903" i="3"/>
  <c r="E905" i="3"/>
  <c r="E907" i="3"/>
  <c r="E909" i="3"/>
  <c r="E911" i="3"/>
  <c r="E913" i="3"/>
  <c r="E915" i="3"/>
  <c r="E917" i="3"/>
  <c r="E919" i="3"/>
  <c r="E921" i="3"/>
  <c r="E923" i="3"/>
  <c r="E925" i="3"/>
  <c r="E927" i="3"/>
  <c r="E929" i="3"/>
  <c r="E931" i="3"/>
  <c r="E933" i="3"/>
  <c r="E935" i="3"/>
  <c r="E937" i="3"/>
  <c r="E939" i="3"/>
  <c r="E941" i="3"/>
  <c r="E943" i="3"/>
  <c r="E945" i="3"/>
  <c r="E947" i="3"/>
  <c r="E949" i="3"/>
  <c r="E951" i="3"/>
  <c r="E953" i="3"/>
  <c r="E955" i="3"/>
  <c r="E957" i="3"/>
  <c r="E959" i="3"/>
  <c r="E961" i="3"/>
  <c r="E963" i="3"/>
  <c r="E965" i="3"/>
  <c r="E968" i="3"/>
  <c r="E970" i="3"/>
  <c r="E972" i="3"/>
  <c r="E976" i="3"/>
  <c r="E978" i="3"/>
  <c r="E981" i="3"/>
  <c r="E982" i="3"/>
  <c r="E989" i="3"/>
  <c r="E991" i="3"/>
  <c r="E992" i="3"/>
  <c r="E994" i="3"/>
  <c r="E996" i="3"/>
  <c r="E998" i="3"/>
  <c r="E1001" i="3"/>
  <c r="E1002" i="3"/>
  <c r="E1003" i="3"/>
  <c r="E1005" i="3"/>
  <c r="E1007" i="3"/>
  <c r="E1009" i="3"/>
  <c r="E1011" i="3"/>
  <c r="E1013" i="3"/>
  <c r="E1015" i="3"/>
  <c r="E1017" i="3"/>
  <c r="E1019" i="3"/>
  <c r="E1021" i="3"/>
  <c r="E1023" i="3"/>
  <c r="E1025" i="3"/>
  <c r="E1027" i="3"/>
  <c r="E1029" i="3"/>
  <c r="E1031" i="3"/>
  <c r="E1033" i="3"/>
  <c r="E1036" i="3"/>
  <c r="E1037" i="3"/>
  <c r="E1038" i="3"/>
  <c r="E1039" i="3"/>
  <c r="E1040" i="3"/>
  <c r="E1041" i="3"/>
  <c r="E1043" i="3"/>
  <c r="E1045" i="3"/>
  <c r="E1046" i="3"/>
  <c r="E1049" i="3"/>
  <c r="S1049" i="1" s="1"/>
  <c r="E1050" i="3"/>
  <c r="S1050" i="1" s="1"/>
  <c r="E1053" i="3"/>
  <c r="E1055" i="3"/>
  <c r="E1057" i="3"/>
  <c r="S1057" i="1" s="1"/>
  <c r="E1059" i="3"/>
  <c r="E1061" i="3"/>
  <c r="E1065" i="3"/>
  <c r="E1067" i="3"/>
  <c r="E1069" i="3"/>
  <c r="E1071" i="3"/>
  <c r="E1073" i="3"/>
  <c r="E1075" i="3"/>
  <c r="E1077" i="3"/>
  <c r="E1079" i="3"/>
  <c r="E1081" i="3"/>
  <c r="E1083" i="3"/>
  <c r="S1083" i="1" s="1"/>
  <c r="E1085" i="3"/>
  <c r="E1087" i="3"/>
  <c r="S1087" i="1" s="1"/>
  <c r="E1088" i="3"/>
  <c r="P1088" i="1" s="1"/>
  <c r="E1090" i="3"/>
  <c r="E1092" i="3"/>
  <c r="P1092" i="1" s="1"/>
  <c r="E1094" i="3"/>
  <c r="S1094" i="1" s="1"/>
  <c r="E1096" i="3"/>
  <c r="E1100" i="3"/>
  <c r="E1102" i="3"/>
  <c r="E1104" i="3"/>
  <c r="E1106" i="3"/>
  <c r="E1109" i="3"/>
  <c r="E1110" i="3"/>
  <c r="E1112" i="3"/>
  <c r="E1114" i="3"/>
  <c r="E1117" i="3"/>
  <c r="E1119" i="3"/>
  <c r="E1121" i="3"/>
  <c r="F1142" i="3"/>
  <c r="E1141" i="3"/>
  <c r="E773" i="3"/>
  <c r="S1108" i="1" l="1"/>
  <c r="S772" i="1" s="1"/>
  <c r="P1108" i="1"/>
  <c r="P772" i="1" s="1"/>
  <c r="N1052" i="1"/>
  <c r="X1052" i="1" s="1"/>
  <c r="N1082" i="1"/>
  <c r="X1082" i="1" s="1"/>
  <c r="E1142" i="3"/>
  <c r="F772" i="3"/>
  <c r="E983" i="3"/>
  <c r="E857" i="3"/>
  <c r="N1121" i="1"/>
  <c r="X1121" i="1" s="1"/>
  <c r="N1114" i="1"/>
  <c r="X1114" i="1" s="1"/>
  <c r="N1067" i="1"/>
  <c r="X1067" i="1" s="1"/>
  <c r="N1049" i="1"/>
  <c r="N1039" i="1"/>
  <c r="X1039" i="1" s="1"/>
  <c r="N1025" i="1"/>
  <c r="X1025" i="1" s="1"/>
  <c r="N1017" i="1"/>
  <c r="X1017" i="1" s="1"/>
  <c r="N1009" i="1"/>
  <c r="X1009" i="1" s="1"/>
  <c r="N972" i="1"/>
  <c r="X972" i="1" s="1"/>
  <c r="N925" i="1"/>
  <c r="X925" i="1" s="1"/>
  <c r="N917" i="1"/>
  <c r="X917" i="1" s="1"/>
  <c r="N909" i="1"/>
  <c r="X909" i="1" s="1"/>
  <c r="N851" i="1"/>
  <c r="X851" i="1" s="1"/>
  <c r="N839" i="1"/>
  <c r="X839" i="1" s="1"/>
  <c r="N835" i="1"/>
  <c r="X835" i="1" s="1"/>
  <c r="N1118" i="1"/>
  <c r="X1118" i="1" s="1"/>
  <c r="N1111" i="1"/>
  <c r="X1111" i="1" s="1"/>
  <c r="N1028" i="1"/>
  <c r="X1028" i="1" s="1"/>
  <c r="N942" i="1"/>
  <c r="X942" i="1" s="1"/>
  <c r="N918" i="1"/>
  <c r="X918" i="1" s="1"/>
  <c r="N901" i="1"/>
  <c r="X901" i="1" s="1"/>
  <c r="N893" i="1"/>
  <c r="X893" i="1" s="1"/>
  <c r="N862" i="1"/>
  <c r="X862" i="1" s="1"/>
  <c r="N829" i="1"/>
  <c r="X829" i="1" s="1"/>
  <c r="N825" i="1"/>
  <c r="X825" i="1" s="1"/>
  <c r="N823" i="1"/>
  <c r="X823" i="1" s="1"/>
  <c r="N788" i="1"/>
  <c r="X788" i="1" s="1"/>
  <c r="N1137" i="1"/>
  <c r="X1137" i="1" s="1"/>
  <c r="N1043" i="1"/>
  <c r="X1043" i="1" s="1"/>
  <c r="N1038" i="1"/>
  <c r="X1038" i="1" s="1"/>
  <c r="N1031" i="1"/>
  <c r="X1031" i="1" s="1"/>
  <c r="N1023" i="1"/>
  <c r="X1023" i="1" s="1"/>
  <c r="N994" i="1"/>
  <c r="X994" i="1" s="1"/>
  <c r="N955" i="1"/>
  <c r="X955" i="1" s="1"/>
  <c r="N923" i="1"/>
  <c r="X923" i="1" s="1"/>
  <c r="N915" i="1"/>
  <c r="X915" i="1" s="1"/>
  <c r="N900" i="1"/>
  <c r="X900" i="1" s="1"/>
  <c r="N1136" i="1"/>
  <c r="X1136" i="1" s="1"/>
  <c r="N838" i="1"/>
  <c r="X838" i="1" s="1"/>
  <c r="N834" i="1"/>
  <c r="X834" i="1" s="1"/>
  <c r="N1116" i="1"/>
  <c r="X1116" i="1" s="1"/>
  <c r="N1068" i="1"/>
  <c r="X1068" i="1" s="1"/>
  <c r="N1042" i="1"/>
  <c r="X1042" i="1" s="1"/>
  <c r="N1026" i="1"/>
  <c r="X1026" i="1" s="1"/>
  <c r="N1018" i="1"/>
  <c r="X1018" i="1" s="1"/>
  <c r="N1010" i="1"/>
  <c r="X1010" i="1" s="1"/>
  <c r="N948" i="1"/>
  <c r="X948" i="1" s="1"/>
  <c r="N924" i="1"/>
  <c r="X924" i="1" s="1"/>
  <c r="N916" i="1"/>
  <c r="X916" i="1" s="1"/>
  <c r="N906" i="1"/>
  <c r="X906" i="1" s="1"/>
  <c r="N892" i="1"/>
  <c r="X892" i="1" s="1"/>
  <c r="N877" i="1"/>
  <c r="X877" i="1" s="1"/>
  <c r="N828" i="1"/>
  <c r="X828" i="1" s="1"/>
  <c r="N824" i="1"/>
  <c r="X824" i="1" s="1"/>
  <c r="N791" i="1"/>
  <c r="X791" i="1" s="1"/>
  <c r="N787" i="1"/>
  <c r="X787" i="1" s="1"/>
  <c r="N1112" i="1"/>
  <c r="X1112" i="1" s="1"/>
  <c r="N773" i="1"/>
  <c r="X773" i="1" s="1"/>
  <c r="N1117" i="1"/>
  <c r="X1117" i="1" s="1"/>
  <c r="N1046" i="1"/>
  <c r="X1046" i="1" s="1"/>
  <c r="N1037" i="1"/>
  <c r="X1037" i="1" s="1"/>
  <c r="N1036" i="1"/>
  <c r="X1036" i="1" s="1"/>
  <c r="N1029" i="1"/>
  <c r="X1029" i="1" s="1"/>
  <c r="N945" i="1"/>
  <c r="X945" i="1" s="1"/>
  <c r="N921" i="1"/>
  <c r="X921" i="1" s="1"/>
  <c r="N876" i="1"/>
  <c r="X876" i="1" s="1"/>
  <c r="N853" i="1"/>
  <c r="X853" i="1" s="1"/>
  <c r="N850" i="1"/>
  <c r="X850" i="1" s="1"/>
  <c r="N841" i="1"/>
  <c r="X841" i="1" s="1"/>
  <c r="N1135" i="1"/>
  <c r="X1135" i="1" s="1"/>
  <c r="N837" i="1"/>
  <c r="X837" i="1" s="1"/>
  <c r="N784" i="1"/>
  <c r="X784" i="1" s="1"/>
  <c r="N776" i="1"/>
  <c r="X776" i="1" s="1"/>
  <c r="N1115" i="1"/>
  <c r="X1115" i="1" s="1"/>
  <c r="N1066" i="1"/>
  <c r="X1066" i="1" s="1"/>
  <c r="N1024" i="1"/>
  <c r="X1024" i="1" s="1"/>
  <c r="N1016" i="1"/>
  <c r="X1016" i="1" s="1"/>
  <c r="N1008" i="1"/>
  <c r="X1008" i="1" s="1"/>
  <c r="N999" i="1"/>
  <c r="X999" i="1" s="1"/>
  <c r="N969" i="1"/>
  <c r="X969" i="1" s="1"/>
  <c r="N962" i="1"/>
  <c r="X962" i="1" s="1"/>
  <c r="N954" i="1"/>
  <c r="X954" i="1" s="1"/>
  <c r="N946" i="1"/>
  <c r="X946" i="1" s="1"/>
  <c r="N930" i="1"/>
  <c r="X930" i="1" s="1"/>
  <c r="N922" i="1"/>
  <c r="X922" i="1" s="1"/>
  <c r="N914" i="1"/>
  <c r="X914" i="1" s="1"/>
  <c r="N904" i="1"/>
  <c r="X904" i="1" s="1"/>
  <c r="N897" i="1"/>
  <c r="X897" i="1" s="1"/>
  <c r="N882" i="1"/>
  <c r="X882" i="1" s="1"/>
  <c r="N875" i="1"/>
  <c r="X875" i="1" s="1"/>
  <c r="N827" i="1"/>
  <c r="X827" i="1" s="1"/>
  <c r="N790" i="1"/>
  <c r="X790" i="1" s="1"/>
  <c r="N786" i="1"/>
  <c r="X786" i="1" s="1"/>
  <c r="N1139" i="1"/>
  <c r="X1139" i="1" s="1"/>
  <c r="N1119" i="1"/>
  <c r="X1119" i="1" s="1"/>
  <c r="N1065" i="1"/>
  <c r="X1065" i="1" s="1"/>
  <c r="N1109" i="1"/>
  <c r="X1109" i="1" s="1"/>
  <c r="N1069" i="1"/>
  <c r="X1069" i="1" s="1"/>
  <c r="N1050" i="1"/>
  <c r="N1045" i="1"/>
  <c r="X1045" i="1" s="1"/>
  <c r="N1040" i="1"/>
  <c r="X1040" i="1" s="1"/>
  <c r="N1027" i="1"/>
  <c r="X1027" i="1" s="1"/>
  <c r="N1011" i="1"/>
  <c r="X1011" i="1" s="1"/>
  <c r="N951" i="1"/>
  <c r="X951" i="1" s="1"/>
  <c r="N943" i="1"/>
  <c r="X943" i="1" s="1"/>
  <c r="N903" i="1"/>
  <c r="X903" i="1" s="1"/>
  <c r="N896" i="1"/>
  <c r="X896" i="1" s="1"/>
  <c r="N881" i="1"/>
  <c r="X881" i="1" s="1"/>
  <c r="N874" i="1"/>
  <c r="X874" i="1" s="1"/>
  <c r="N865" i="1"/>
  <c r="X865" i="1" s="1"/>
  <c r="N852" i="1"/>
  <c r="X852" i="1" s="1"/>
  <c r="N845" i="1"/>
  <c r="X845" i="1" s="1"/>
  <c r="N840" i="1"/>
  <c r="X840" i="1" s="1"/>
  <c r="N1130" i="1"/>
  <c r="X1130" i="1" s="1"/>
  <c r="N1120" i="1"/>
  <c r="X1120" i="1" s="1"/>
  <c r="N1113" i="1"/>
  <c r="X1113" i="1" s="1"/>
  <c r="N1030" i="1"/>
  <c r="X1030" i="1" s="1"/>
  <c r="N1006" i="1"/>
  <c r="X1006" i="1" s="1"/>
  <c r="N997" i="1"/>
  <c r="X997" i="1" s="1"/>
  <c r="N920" i="1"/>
  <c r="X920" i="1" s="1"/>
  <c r="N895" i="1"/>
  <c r="X895" i="1" s="1"/>
  <c r="N880" i="1"/>
  <c r="X880" i="1" s="1"/>
  <c r="N864" i="1"/>
  <c r="X864" i="1" s="1"/>
  <c r="N858" i="1"/>
  <c r="X858" i="1" s="1"/>
  <c r="N830" i="1"/>
  <c r="X830" i="1" s="1"/>
  <c r="N826" i="1"/>
  <c r="X826" i="1" s="1"/>
  <c r="N789" i="1"/>
  <c r="X789" i="1" s="1"/>
  <c r="N1138" i="1"/>
  <c r="X1138" i="1" s="1"/>
  <c r="N1100" i="1"/>
  <c r="X1100" i="1" s="1"/>
  <c r="N1083" i="1"/>
  <c r="N1075" i="1"/>
  <c r="X1075" i="1" s="1"/>
  <c r="N1055" i="1"/>
  <c r="X1055" i="1" s="1"/>
  <c r="N1033" i="1"/>
  <c r="X1033" i="1" s="1"/>
  <c r="N1002" i="1"/>
  <c r="X1002" i="1" s="1"/>
  <c r="N989" i="1"/>
  <c r="X989" i="1" s="1"/>
  <c r="N965" i="1"/>
  <c r="X965" i="1" s="1"/>
  <c r="N957" i="1"/>
  <c r="X957" i="1" s="1"/>
  <c r="N949" i="1"/>
  <c r="X949" i="1" s="1"/>
  <c r="N941" i="1"/>
  <c r="X941" i="1" s="1"/>
  <c r="N933" i="1"/>
  <c r="X933" i="1" s="1"/>
  <c r="N902" i="1"/>
  <c r="X902" i="1" s="1"/>
  <c r="N894" i="1"/>
  <c r="X894" i="1" s="1"/>
  <c r="N887" i="1"/>
  <c r="X887" i="1" s="1"/>
  <c r="N872" i="1"/>
  <c r="X872" i="1" s="1"/>
  <c r="N863" i="1"/>
  <c r="X863" i="1" s="1"/>
  <c r="N782" i="1"/>
  <c r="X782" i="1" s="1"/>
  <c r="N1101" i="1"/>
  <c r="X1101" i="1" s="1"/>
  <c r="N1093" i="1"/>
  <c r="N1086" i="1"/>
  <c r="X1086" i="1" s="1"/>
  <c r="N1078" i="1"/>
  <c r="N1070" i="1"/>
  <c r="X1070" i="1" s="1"/>
  <c r="N1058" i="1"/>
  <c r="N1020" i="1"/>
  <c r="X1020" i="1" s="1"/>
  <c r="N1012" i="1"/>
  <c r="X1012" i="1" s="1"/>
  <c r="N1004" i="1"/>
  <c r="X1004" i="1" s="1"/>
  <c r="N979" i="1"/>
  <c r="X979" i="1" s="1"/>
  <c r="N973" i="1"/>
  <c r="X973" i="1" s="1"/>
  <c r="N966" i="1"/>
  <c r="X966" i="1" s="1"/>
  <c r="N958" i="1"/>
  <c r="X958" i="1" s="1"/>
  <c r="N950" i="1"/>
  <c r="X950" i="1" s="1"/>
  <c r="N934" i="1"/>
  <c r="X934" i="1" s="1"/>
  <c r="N926" i="1"/>
  <c r="X926" i="1" s="1"/>
  <c r="N886" i="1"/>
  <c r="X886" i="1" s="1"/>
  <c r="N879" i="1"/>
  <c r="X879" i="1" s="1"/>
  <c r="N871" i="1"/>
  <c r="X871" i="1" s="1"/>
  <c r="N808" i="1"/>
  <c r="X808" i="1" s="1"/>
  <c r="N785" i="1"/>
  <c r="X785" i="1" s="1"/>
  <c r="N1106" i="1"/>
  <c r="X1106" i="1" s="1"/>
  <c r="N1096" i="1"/>
  <c r="X1096" i="1" s="1"/>
  <c r="N1081" i="1"/>
  <c r="X1081" i="1" s="1"/>
  <c r="N1073" i="1"/>
  <c r="X1073" i="1" s="1"/>
  <c r="N1061" i="1"/>
  <c r="X1061" i="1" s="1"/>
  <c r="N1053" i="1"/>
  <c r="X1053" i="1" s="1"/>
  <c r="N1015" i="1"/>
  <c r="X1015" i="1" s="1"/>
  <c r="N1007" i="1"/>
  <c r="X1007" i="1" s="1"/>
  <c r="N978" i="1"/>
  <c r="X978" i="1" s="1"/>
  <c r="N970" i="1"/>
  <c r="X970" i="1" s="1"/>
  <c r="N963" i="1"/>
  <c r="X963" i="1" s="1"/>
  <c r="N947" i="1"/>
  <c r="X947" i="1" s="1"/>
  <c r="N939" i="1"/>
  <c r="X939" i="1" s="1"/>
  <c r="N931" i="1"/>
  <c r="X931" i="1" s="1"/>
  <c r="N907" i="1"/>
  <c r="X907" i="1" s="1"/>
  <c r="N885" i="1"/>
  <c r="X885" i="1" s="1"/>
  <c r="N878" i="1"/>
  <c r="X878" i="1" s="1"/>
  <c r="N870" i="1"/>
  <c r="X870" i="1" s="1"/>
  <c r="N781" i="1"/>
  <c r="X781" i="1" s="1"/>
  <c r="N1099" i="1"/>
  <c r="X1099" i="1" s="1"/>
  <c r="N1091" i="1"/>
  <c r="X1091" i="1" s="1"/>
  <c r="N1084" i="1"/>
  <c r="N1076" i="1"/>
  <c r="X1076" i="1" s="1"/>
  <c r="N1056" i="1"/>
  <c r="X1056" i="1" s="1"/>
  <c r="N1034" i="1"/>
  <c r="X1034" i="1" s="1"/>
  <c r="N990" i="1"/>
  <c r="X990" i="1" s="1"/>
  <c r="N977" i="1"/>
  <c r="X977" i="1" s="1"/>
  <c r="N956" i="1"/>
  <c r="X956" i="1" s="1"/>
  <c r="N940" i="1"/>
  <c r="X940" i="1" s="1"/>
  <c r="N932" i="1"/>
  <c r="X932" i="1" s="1"/>
  <c r="N899" i="1"/>
  <c r="X899" i="1" s="1"/>
  <c r="N884" i="1"/>
  <c r="X884" i="1" s="1"/>
  <c r="N869" i="1"/>
  <c r="X869" i="1" s="1"/>
  <c r="N817" i="1"/>
  <c r="X817" i="1" s="1"/>
  <c r="N807" i="1"/>
  <c r="X807" i="1" s="1"/>
  <c r="N795" i="1"/>
  <c r="X795" i="1" s="1"/>
  <c r="N1104" i="1"/>
  <c r="X1104" i="1" s="1"/>
  <c r="N1087" i="1"/>
  <c r="N1071" i="1"/>
  <c r="X1071" i="1" s="1"/>
  <c r="N1021" i="1"/>
  <c r="X1021" i="1" s="1"/>
  <c r="N1013" i="1"/>
  <c r="X1013" i="1" s="1"/>
  <c r="N992" i="1"/>
  <c r="X992" i="1" s="1"/>
  <c r="N982" i="1"/>
  <c r="X982" i="1" s="1"/>
  <c r="N976" i="1"/>
  <c r="X976" i="1" s="1"/>
  <c r="N968" i="1"/>
  <c r="X968" i="1" s="1"/>
  <c r="N961" i="1"/>
  <c r="X961" i="1" s="1"/>
  <c r="N953" i="1"/>
  <c r="X953" i="1" s="1"/>
  <c r="N937" i="1"/>
  <c r="X937" i="1" s="1"/>
  <c r="N929" i="1"/>
  <c r="X929" i="1" s="1"/>
  <c r="N913" i="1"/>
  <c r="X913" i="1" s="1"/>
  <c r="N905" i="1"/>
  <c r="X905" i="1" s="1"/>
  <c r="N898" i="1"/>
  <c r="X898" i="1" s="1"/>
  <c r="N891" i="1"/>
  <c r="X891" i="1" s="1"/>
  <c r="N883" i="1"/>
  <c r="X883" i="1" s="1"/>
  <c r="N868" i="1"/>
  <c r="X868" i="1" s="1"/>
  <c r="N1105" i="1"/>
  <c r="X1105" i="1" s="1"/>
  <c r="N1097" i="1"/>
  <c r="X1097" i="1" s="1"/>
  <c r="N1089" i="1"/>
  <c r="X1089" i="1" s="1"/>
  <c r="N1074" i="1"/>
  <c r="X1074" i="1" s="1"/>
  <c r="N1062" i="1"/>
  <c r="N1054" i="1"/>
  <c r="X1054" i="1" s="1"/>
  <c r="N1032" i="1"/>
  <c r="X1032" i="1" s="1"/>
  <c r="N912" i="1"/>
  <c r="X912" i="1" s="1"/>
  <c r="N988" i="1"/>
  <c r="X988" i="1" s="1"/>
  <c r="N975" i="1"/>
  <c r="X975" i="1" s="1"/>
  <c r="N938" i="1"/>
  <c r="X938" i="1" s="1"/>
  <c r="N890" i="1"/>
  <c r="X890" i="1" s="1"/>
  <c r="N867" i="1"/>
  <c r="X867" i="1" s="1"/>
  <c r="N860" i="1"/>
  <c r="X860" i="1" s="1"/>
  <c r="N816" i="1"/>
  <c r="X816" i="1" s="1"/>
  <c r="N806" i="1"/>
  <c r="X806" i="1" s="1"/>
  <c r="N794" i="1"/>
  <c r="X794" i="1" s="1"/>
  <c r="N1079" i="1"/>
  <c r="X1079" i="1" s="1"/>
  <c r="N1059" i="1"/>
  <c r="X1059" i="1" s="1"/>
  <c r="N1102" i="1"/>
  <c r="X1102" i="1" s="1"/>
  <c r="N1092" i="1"/>
  <c r="N1085" i="1"/>
  <c r="X1085" i="1" s="1"/>
  <c r="N1077" i="1"/>
  <c r="X1077" i="1" s="1"/>
  <c r="N1057" i="1"/>
  <c r="N1003" i="1"/>
  <c r="X1003" i="1" s="1"/>
  <c r="N998" i="1"/>
  <c r="X998" i="1" s="1"/>
  <c r="N991" i="1"/>
  <c r="X991" i="1" s="1"/>
  <c r="N959" i="1"/>
  <c r="X959" i="1" s="1"/>
  <c r="N935" i="1"/>
  <c r="X935" i="1" s="1"/>
  <c r="N927" i="1"/>
  <c r="X927" i="1" s="1"/>
  <c r="N919" i="1"/>
  <c r="X919" i="1" s="1"/>
  <c r="N911" i="1"/>
  <c r="X911" i="1" s="1"/>
  <c r="N889" i="1"/>
  <c r="X889" i="1" s="1"/>
  <c r="N783" i="1"/>
  <c r="X783" i="1" s="1"/>
  <c r="N1103" i="1"/>
  <c r="X1103" i="1" s="1"/>
  <c r="N1095" i="1"/>
  <c r="X1095" i="1" s="1"/>
  <c r="N1080" i="1"/>
  <c r="X1080" i="1" s="1"/>
  <c r="N1072" i="1"/>
  <c r="N1060" i="1"/>
  <c r="X1060" i="1" s="1"/>
  <c r="N1022" i="1"/>
  <c r="X1022" i="1" s="1"/>
  <c r="N1014" i="1"/>
  <c r="X1014" i="1" s="1"/>
  <c r="N993" i="1"/>
  <c r="X993" i="1" s="1"/>
  <c r="N987" i="1"/>
  <c r="X987" i="1" s="1"/>
  <c r="N974" i="1"/>
  <c r="X974" i="1" s="1"/>
  <c r="N967" i="1"/>
  <c r="X967" i="1" s="1"/>
  <c r="N960" i="1"/>
  <c r="X960" i="1" s="1"/>
  <c r="N952" i="1"/>
  <c r="X952" i="1" s="1"/>
  <c r="N944" i="1"/>
  <c r="X944" i="1" s="1"/>
  <c r="N936" i="1"/>
  <c r="X936" i="1" s="1"/>
  <c r="N928" i="1"/>
  <c r="X928" i="1" s="1"/>
  <c r="N888" i="1"/>
  <c r="X888" i="1" s="1"/>
  <c r="N815" i="1"/>
  <c r="X815" i="1" s="1"/>
  <c r="N805" i="1"/>
  <c r="X805" i="1" s="1"/>
  <c r="N801" i="1"/>
  <c r="X801" i="1" s="1"/>
  <c r="N793" i="1"/>
  <c r="X793" i="1" s="1"/>
  <c r="E1131" i="3"/>
  <c r="E1098" i="3"/>
  <c r="E844" i="3"/>
  <c r="E854" i="3"/>
  <c r="E848" i="3"/>
  <c r="E818" i="3"/>
  <c r="E1124" i="3"/>
  <c r="E813" i="3"/>
  <c r="E1044" i="3"/>
  <c r="E1140" i="3"/>
  <c r="E1122" i="3"/>
  <c r="E1048" i="3"/>
  <c r="E1035" i="3"/>
  <c r="E980" i="3"/>
  <c r="E1000" i="3"/>
  <c r="E1108" i="3"/>
  <c r="E836" i="3"/>
  <c r="E779" i="3"/>
  <c r="AE839" i="1" l="1"/>
  <c r="AE891" i="1"/>
  <c r="AE1053" i="1"/>
  <c r="AE1082" i="1"/>
  <c r="AE1086" i="1"/>
  <c r="AE805" i="1"/>
  <c r="AE923" i="1"/>
  <c r="AE997" i="1"/>
  <c r="AE781" i="1"/>
  <c r="AE869" i="1"/>
  <c r="AE852" i="1"/>
  <c r="AE982" i="1"/>
  <c r="AE864" i="1"/>
  <c r="AE892" i="1"/>
  <c r="AE1138" i="1"/>
  <c r="AE943" i="1"/>
  <c r="AE879" i="1"/>
  <c r="AE888" i="1"/>
  <c r="AE1101" i="1"/>
  <c r="AE795" i="1"/>
  <c r="AE968" i="1"/>
  <c r="AE1070" i="1"/>
  <c r="AE938" i="1"/>
  <c r="AE1038" i="1"/>
  <c r="AE826" i="1"/>
  <c r="AE1021" i="1"/>
  <c r="AE1095" i="1"/>
  <c r="AE841" i="1"/>
  <c r="AE1114" i="1"/>
  <c r="AE1080" i="1"/>
  <c r="AE1045" i="1"/>
  <c r="AE788" i="1"/>
  <c r="AE991" i="1"/>
  <c r="AE1046" i="1"/>
  <c r="AE1105" i="1"/>
  <c r="AE830" i="1"/>
  <c r="AE1008" i="1"/>
  <c r="AE952" i="1"/>
  <c r="AE789" i="1"/>
  <c r="AE835" i="1"/>
  <c r="AE1075" i="1"/>
  <c r="AE1091" i="1"/>
  <c r="AE935" i="1"/>
  <c r="AE893" i="1"/>
  <c r="AE1040" i="1"/>
  <c r="AE828" i="1"/>
  <c r="AE951" i="1"/>
  <c r="AE959" i="1"/>
  <c r="AE967" i="1"/>
  <c r="AE1007" i="1"/>
  <c r="AE899" i="1"/>
  <c r="AE978" i="1"/>
  <c r="AE974" i="1"/>
  <c r="AE865" i="1"/>
  <c r="AE862" i="1"/>
  <c r="AE838" i="1"/>
  <c r="AE934" i="1"/>
  <c r="AE1037" i="1"/>
  <c r="AE1059" i="1"/>
  <c r="AE920" i="1"/>
  <c r="AE851" i="1"/>
  <c r="AE953" i="1"/>
  <c r="AE1032" i="1"/>
  <c r="AE914" i="1"/>
  <c r="AE885" i="1"/>
  <c r="AE1109" i="1"/>
  <c r="AE1016" i="1"/>
  <c r="AE1013" i="1"/>
  <c r="AE824" i="1"/>
  <c r="AE784" i="1"/>
  <c r="AE1085" i="1"/>
  <c r="AE979" i="1"/>
  <c r="AE944" i="1"/>
  <c r="AE915" i="1"/>
  <c r="AE1006" i="1"/>
  <c r="AE807" i="1"/>
  <c r="AE1065" i="1"/>
  <c r="AE1120" i="1"/>
  <c r="AE1024" i="1"/>
  <c r="AE998" i="1"/>
  <c r="AE976" i="1"/>
  <c r="AE877" i="1"/>
  <c r="AE850" i="1"/>
  <c r="AE972" i="1"/>
  <c r="AE786" i="1"/>
  <c r="AE816" i="1"/>
  <c r="AE1033" i="1"/>
  <c r="AE1066" i="1"/>
  <c r="AE1029" i="1"/>
  <c r="AE962" i="1"/>
  <c r="AE933" i="1"/>
  <c r="AE955" i="1"/>
  <c r="AE1099" i="1"/>
  <c r="AE845" i="1"/>
  <c r="AE790" i="1"/>
  <c r="AE912" i="1"/>
  <c r="AE963" i="1"/>
  <c r="AE1073" i="1"/>
  <c r="AE1130" i="1"/>
  <c r="AE776" i="1"/>
  <c r="AE1139" i="1"/>
  <c r="AE884" i="1"/>
  <c r="AE926" i="1"/>
  <c r="AE898" i="1"/>
  <c r="AE904" i="1"/>
  <c r="AE1004" i="1"/>
  <c r="AE1009" i="1"/>
  <c r="AE1116" i="1"/>
  <c r="AE939" i="1"/>
  <c r="AE872" i="1"/>
  <c r="AE988" i="1"/>
  <c r="AE957" i="1"/>
  <c r="AE1025" i="1"/>
  <c r="AE918" i="1"/>
  <c r="AE863" i="1"/>
  <c r="AE901" i="1"/>
  <c r="AE1012" i="1"/>
  <c r="AE1020" i="1"/>
  <c r="AE994" i="1"/>
  <c r="AE895" i="1"/>
  <c r="AE947" i="1"/>
  <c r="AE1067" i="1"/>
  <c r="AE1068" i="1"/>
  <c r="AE950" i="1"/>
  <c r="AE921" i="1"/>
  <c r="AE1115" i="1"/>
  <c r="AE787" i="1"/>
  <c r="AE960" i="1"/>
  <c r="AE1014" i="1"/>
  <c r="AE989" i="1"/>
  <c r="AE783" i="1"/>
  <c r="AE942" i="1"/>
  <c r="AE889" i="1"/>
  <c r="AE1028" i="1"/>
  <c r="AE883" i="1"/>
  <c r="AE1054" i="1"/>
  <c r="AE1017" i="1"/>
  <c r="AE815" i="1"/>
  <c r="AE922" i="1"/>
  <c r="AE868" i="1"/>
  <c r="AE954" i="1"/>
  <c r="AE808" i="1"/>
  <c r="AE837" i="1"/>
  <c r="AE929" i="1"/>
  <c r="AE973" i="1"/>
  <c r="AE945" i="1"/>
  <c r="AE902" i="1"/>
  <c r="AE1002" i="1"/>
  <c r="AE975" i="1"/>
  <c r="AE858" i="1"/>
  <c r="AE840" i="1"/>
  <c r="AE990" i="1"/>
  <c r="AE881" i="1"/>
  <c r="AE829" i="1"/>
  <c r="AE1011" i="1"/>
  <c r="AE823" i="1"/>
  <c r="AE1089" i="1"/>
  <c r="AE966" i="1"/>
  <c r="AE913" i="1"/>
  <c r="AE874" i="1"/>
  <c r="AE1137" i="1"/>
  <c r="AE1103" i="1"/>
  <c r="AE1039" i="1"/>
  <c r="AE1118" i="1"/>
  <c r="AE946" i="1"/>
  <c r="AE894" i="1"/>
  <c r="AE827" i="1"/>
  <c r="AE1117" i="1"/>
  <c r="AE773" i="1"/>
  <c r="AE999" i="1"/>
  <c r="AE970" i="1"/>
  <c r="AE1096" i="1"/>
  <c r="AE880" i="1"/>
  <c r="AE1135" i="1"/>
  <c r="AE882" i="1"/>
  <c r="AE1136" i="1"/>
  <c r="AE1104" i="1"/>
  <c r="AE1121" i="1"/>
  <c r="AE1097" i="1"/>
  <c r="AE1036" i="1"/>
  <c r="AE867" i="1"/>
  <c r="AE993" i="1"/>
  <c r="AE937" i="1"/>
  <c r="AE1071" i="1"/>
  <c r="AE794" i="1"/>
  <c r="AE1061" i="1"/>
  <c r="AE969" i="1"/>
  <c r="AE917" i="1"/>
  <c r="AE949" i="1"/>
  <c r="AE875" i="1"/>
  <c r="AE1069" i="1"/>
  <c r="AE936" i="1"/>
  <c r="AE1026" i="1"/>
  <c r="AE1100" i="1"/>
  <c r="AE1027" i="1"/>
  <c r="AE906" i="1"/>
  <c r="AE853" i="1"/>
  <c r="AE1034" i="1"/>
  <c r="AE791" i="1"/>
  <c r="AE1055" i="1"/>
  <c r="AE890" i="1"/>
  <c r="AE1031" i="1"/>
  <c r="AE1018" i="1"/>
  <c r="AE961" i="1"/>
  <c r="AE930" i="1"/>
  <c r="AE806" i="1"/>
  <c r="AE834" i="1"/>
  <c r="AE1112" i="1"/>
  <c r="AE886" i="1"/>
  <c r="AE941" i="1"/>
  <c r="AE1003" i="1"/>
  <c r="AE897" i="1"/>
  <c r="AE870" i="1"/>
  <c r="AE1119" i="1"/>
  <c r="AE1060" i="1"/>
  <c r="AE1023" i="1"/>
  <c r="AE860" i="1"/>
  <c r="AE925" i="1"/>
  <c r="AE801" i="1"/>
  <c r="AE932" i="1"/>
  <c r="AE878" i="1"/>
  <c r="AE1102" i="1"/>
  <c r="AE793" i="1"/>
  <c r="AE1074" i="1"/>
  <c r="AE782" i="1"/>
  <c r="AE1081" i="1"/>
  <c r="AE916" i="1"/>
  <c r="AE887" i="1"/>
  <c r="AE987" i="1"/>
  <c r="AE1052" i="1"/>
  <c r="AE992" i="1"/>
  <c r="AE1030" i="1"/>
  <c r="AE825" i="1"/>
  <c r="AE1022" i="1"/>
  <c r="AE965" i="1"/>
  <c r="AE958" i="1"/>
  <c r="AE924" i="1"/>
  <c r="AE896" i="1"/>
  <c r="AE785" i="1"/>
  <c r="AE1111" i="1"/>
  <c r="AE1043" i="1"/>
  <c r="AE1077" i="1"/>
  <c r="AE1010" i="1"/>
  <c r="AE956" i="1"/>
  <c r="AE903" i="1"/>
  <c r="AE1042" i="1"/>
  <c r="AE909" i="1"/>
  <c r="AE817" i="1"/>
  <c r="AE1106" i="1"/>
  <c r="AE940" i="1"/>
  <c r="AE911" i="1"/>
  <c r="AE907" i="1"/>
  <c r="AE1076" i="1"/>
  <c r="AE1015" i="1"/>
  <c r="AE876" i="1"/>
  <c r="AE871" i="1"/>
  <c r="AE1113" i="1"/>
  <c r="AE1079" i="1"/>
  <c r="AE1056" i="1"/>
  <c r="AE948" i="1"/>
  <c r="AE919" i="1"/>
  <c r="AE900" i="1"/>
  <c r="AE928" i="1"/>
  <c r="AE905" i="1"/>
  <c r="AE977" i="1"/>
  <c r="AE927" i="1"/>
  <c r="AE931" i="1"/>
  <c r="X1087" i="1"/>
  <c r="AE1087" i="1"/>
  <c r="X1083" i="1"/>
  <c r="AE1083" i="1"/>
  <c r="X1093" i="1"/>
  <c r="AE1093" i="1"/>
  <c r="X1092" i="1"/>
  <c r="AE1092" i="1"/>
  <c r="X1084" i="1"/>
  <c r="AE1084" i="1"/>
  <c r="X1078" i="1"/>
  <c r="AE1078" i="1"/>
  <c r="X1072" i="1"/>
  <c r="AE1072" i="1"/>
  <c r="X1062" i="1"/>
  <c r="AE1062" i="1"/>
  <c r="X1058" i="1"/>
  <c r="AE1058" i="1"/>
  <c r="X1057" i="1"/>
  <c r="AE1057" i="1"/>
  <c r="X1050" i="1"/>
  <c r="AE1050" i="1"/>
  <c r="X1049" i="1"/>
  <c r="AE1049" i="1"/>
  <c r="AB787" i="1"/>
  <c r="AB817" i="1"/>
  <c r="AB880" i="1"/>
  <c r="AB914" i="1"/>
  <c r="AB938" i="1"/>
  <c r="AB969" i="1"/>
  <c r="AB1006" i="1"/>
  <c r="AB1060" i="1"/>
  <c r="AB1095" i="1"/>
  <c r="AB834" i="1"/>
  <c r="AB881" i="1"/>
  <c r="AB913" i="1"/>
  <c r="AB945" i="1"/>
  <c r="AB970" i="1"/>
  <c r="AB1021" i="1"/>
  <c r="AB1055" i="1"/>
  <c r="AB1083" i="1"/>
  <c r="AB823" i="1"/>
  <c r="AB867" i="1"/>
  <c r="AB897" i="1"/>
  <c r="AB924" i="1"/>
  <c r="AB956" i="1"/>
  <c r="AB1008" i="1"/>
  <c r="AB1032" i="1"/>
  <c r="AB1089" i="1"/>
  <c r="AB1115" i="1"/>
  <c r="AB1135" i="1"/>
  <c r="AB883" i="1"/>
  <c r="AB931" i="1"/>
  <c r="AB955" i="1"/>
  <c r="AB1007" i="1"/>
  <c r="AB1038" i="1"/>
  <c r="AB1077" i="1"/>
  <c r="AB1082" i="1"/>
  <c r="AB1052" i="1"/>
  <c r="AB1138" i="1"/>
  <c r="AB795" i="1"/>
  <c r="AB826" i="1"/>
  <c r="AB888" i="1"/>
  <c r="AB930" i="1"/>
  <c r="AB954" i="1"/>
  <c r="AB988" i="1"/>
  <c r="AB1014" i="1"/>
  <c r="AB1080" i="1"/>
  <c r="AB1113" i="1"/>
  <c r="AB865" i="1"/>
  <c r="AB898" i="1"/>
  <c r="AB937" i="1"/>
  <c r="AB961" i="1"/>
  <c r="AB991" i="1"/>
  <c r="AB1049" i="1"/>
  <c r="AB1067" i="1"/>
  <c r="AB1139" i="1"/>
  <c r="AB858" i="1"/>
  <c r="AB875" i="1"/>
  <c r="AB906" i="1"/>
  <c r="AB932" i="1"/>
  <c r="AB990" i="1"/>
  <c r="AB1024" i="1"/>
  <c r="AB1070" i="1"/>
  <c r="AB1105" i="1"/>
  <c r="AB1130" i="1"/>
  <c r="AB876" i="1"/>
  <c r="AB915" i="1"/>
  <c r="AB947" i="1"/>
  <c r="AB992" i="1"/>
  <c r="AB1023" i="1"/>
  <c r="AB1069" i="1"/>
  <c r="AB1092" i="1"/>
  <c r="AB791" i="1"/>
  <c r="AB807" i="1"/>
  <c r="AB830" i="1"/>
  <c r="AB864" i="1"/>
  <c r="AB895" i="1"/>
  <c r="AB904" i="1"/>
  <c r="AB922" i="1"/>
  <c r="AB946" i="1"/>
  <c r="AB962" i="1"/>
  <c r="AB975" i="1"/>
  <c r="AB1022" i="1"/>
  <c r="AB1030" i="1"/>
  <c r="AB1072" i="1"/>
  <c r="AB1103" i="1"/>
  <c r="AB1120" i="1"/>
  <c r="AB776" i="1"/>
  <c r="AB781" i="1"/>
  <c r="AB840" i="1"/>
  <c r="AB851" i="1"/>
  <c r="AB874" i="1"/>
  <c r="AB889" i="1"/>
  <c r="AB905" i="1"/>
  <c r="AB921" i="1"/>
  <c r="AB929" i="1"/>
  <c r="AB953" i="1"/>
  <c r="AB978" i="1"/>
  <c r="AB998" i="1"/>
  <c r="AB1013" i="1"/>
  <c r="AB1029" i="1"/>
  <c r="AB1037" i="1"/>
  <c r="AB1075" i="1"/>
  <c r="AB1100" i="1"/>
  <c r="AB1109" i="1"/>
  <c r="AB1117" i="1"/>
  <c r="AB788" i="1"/>
  <c r="AB808" i="1"/>
  <c r="AB827" i="1"/>
  <c r="AB882" i="1"/>
  <c r="AB890" i="1"/>
  <c r="AB916" i="1"/>
  <c r="AB940" i="1"/>
  <c r="AB948" i="1"/>
  <c r="AB977" i="1"/>
  <c r="AB997" i="1"/>
  <c r="AB1016" i="1"/>
  <c r="AB1058" i="1"/>
  <c r="AB1078" i="1"/>
  <c r="AB1097" i="1"/>
  <c r="AB782" i="1"/>
  <c r="AB835" i="1"/>
  <c r="AB841" i="1"/>
  <c r="AB852" i="1"/>
  <c r="AB868" i="1"/>
  <c r="AB891" i="1"/>
  <c r="AB900" i="1"/>
  <c r="AB907" i="1"/>
  <c r="AB923" i="1"/>
  <c r="AB939" i="1"/>
  <c r="AB963" i="1"/>
  <c r="AB972" i="1"/>
  <c r="AB1015" i="1"/>
  <c r="AB1031" i="1"/>
  <c r="AB1043" i="1"/>
  <c r="AB1050" i="1"/>
  <c r="AB1057" i="1"/>
  <c r="AB1085" i="1"/>
  <c r="AB1102" i="1"/>
  <c r="AB1119" i="1"/>
  <c r="AB785" i="1"/>
  <c r="AB789" i="1"/>
  <c r="AB793" i="1"/>
  <c r="AB801" i="1"/>
  <c r="AB805" i="1"/>
  <c r="AB815" i="1"/>
  <c r="AB824" i="1"/>
  <c r="AB828" i="1"/>
  <c r="AB860" i="1"/>
  <c r="AB869" i="1"/>
  <c r="AB877" i="1"/>
  <c r="AB884" i="1"/>
  <c r="AB892" i="1"/>
  <c r="AB899" i="1"/>
  <c r="AB918" i="1"/>
  <c r="AB926" i="1"/>
  <c r="AB934" i="1"/>
  <c r="AB942" i="1"/>
  <c r="AB950" i="1"/>
  <c r="AB958" i="1"/>
  <c r="AB966" i="1"/>
  <c r="AB973" i="1"/>
  <c r="AB979" i="1"/>
  <c r="AB993" i="1"/>
  <c r="AB999" i="1"/>
  <c r="AB1010" i="1"/>
  <c r="AB1018" i="1"/>
  <c r="AB1026" i="1"/>
  <c r="AB1034" i="1"/>
  <c r="AB1056" i="1"/>
  <c r="AB1068" i="1"/>
  <c r="AB1076" i="1"/>
  <c r="AB1084" i="1"/>
  <c r="AB1091" i="1"/>
  <c r="AB1099" i="1"/>
  <c r="AB1116" i="1"/>
  <c r="AB783" i="1"/>
  <c r="AB837" i="1"/>
  <c r="AB1136" i="1"/>
  <c r="AB853" i="1"/>
  <c r="AB870" i="1"/>
  <c r="AB878" i="1"/>
  <c r="AB885" i="1"/>
  <c r="AB894" i="1"/>
  <c r="AB902" i="1"/>
  <c r="AB909" i="1"/>
  <c r="AB917" i="1"/>
  <c r="AB925" i="1"/>
  <c r="AB933" i="1"/>
  <c r="AB941" i="1"/>
  <c r="AB949" i="1"/>
  <c r="AB957" i="1"/>
  <c r="AB965" i="1"/>
  <c r="AB982" i="1"/>
  <c r="AB994" i="1"/>
  <c r="AB1002" i="1"/>
  <c r="AB1009" i="1"/>
  <c r="AB1017" i="1"/>
  <c r="AB1025" i="1"/>
  <c r="AB1033" i="1"/>
  <c r="AB1039" i="1"/>
  <c r="AB1045" i="1"/>
  <c r="AB1059" i="1"/>
  <c r="AB1071" i="1"/>
  <c r="AB1079" i="1"/>
  <c r="AB1087" i="1"/>
  <c r="AB1104" i="1"/>
  <c r="AB1112" i="1"/>
  <c r="AB1121" i="1"/>
  <c r="AB1137" i="1"/>
  <c r="AB786" i="1"/>
  <c r="AB790" i="1"/>
  <c r="AB794" i="1"/>
  <c r="AB806" i="1"/>
  <c r="AB816" i="1"/>
  <c r="AB825" i="1"/>
  <c r="AB829" i="1"/>
  <c r="AB862" i="1"/>
  <c r="AB871" i="1"/>
  <c r="AB879" i="1"/>
  <c r="AB886" i="1"/>
  <c r="AB893" i="1"/>
  <c r="AB901" i="1"/>
  <c r="AB920" i="1"/>
  <c r="AB928" i="1"/>
  <c r="AB936" i="1"/>
  <c r="AB944" i="1"/>
  <c r="AB952" i="1"/>
  <c r="AB960" i="1"/>
  <c r="AB967" i="1"/>
  <c r="AB974" i="1"/>
  <c r="AB987" i="1"/>
  <c r="AB912" i="1"/>
  <c r="AB1004" i="1"/>
  <c r="AB1012" i="1"/>
  <c r="AB1020" i="1"/>
  <c r="AB1028" i="1"/>
  <c r="AB1042" i="1"/>
  <c r="AB1054" i="1"/>
  <c r="AB1062" i="1"/>
  <c r="AB1066" i="1"/>
  <c r="AB1074" i="1"/>
  <c r="AB1086" i="1"/>
  <c r="AB1093" i="1"/>
  <c r="AB1101" i="1"/>
  <c r="AB1111" i="1"/>
  <c r="AB1118" i="1"/>
  <c r="AB784" i="1"/>
  <c r="AB838" i="1"/>
  <c r="AB839" i="1"/>
  <c r="AB845" i="1"/>
  <c r="AB850" i="1"/>
  <c r="AB863" i="1"/>
  <c r="AB872" i="1"/>
  <c r="AB887" i="1"/>
  <c r="AB896" i="1"/>
  <c r="AB903" i="1"/>
  <c r="AB911" i="1"/>
  <c r="AB919" i="1"/>
  <c r="AB927" i="1"/>
  <c r="AB935" i="1"/>
  <c r="AB943" i="1"/>
  <c r="AB951" i="1"/>
  <c r="AB959" i="1"/>
  <c r="AB968" i="1"/>
  <c r="AB976" i="1"/>
  <c r="AB989" i="1"/>
  <c r="AB1003" i="1"/>
  <c r="AB1011" i="1"/>
  <c r="AB1027" i="1"/>
  <c r="AB1036" i="1"/>
  <c r="AB1040" i="1"/>
  <c r="AB1046" i="1"/>
  <c r="AB1053" i="1"/>
  <c r="AB1061" i="1"/>
  <c r="AB1065" i="1"/>
  <c r="AB1073" i="1"/>
  <c r="AB1081" i="1"/>
  <c r="AB1096" i="1"/>
  <c r="AB1106" i="1"/>
  <c r="AB1114" i="1"/>
  <c r="AB773" i="1"/>
  <c r="N1125" i="1"/>
  <c r="N849" i="1"/>
  <c r="N1134" i="1"/>
  <c r="N1132" i="1"/>
  <c r="N1129" i="1"/>
  <c r="N814" i="1"/>
  <c r="N780" i="1"/>
  <c r="N819" i="1"/>
  <c r="N986" i="1"/>
  <c r="N1001" i="1"/>
  <c r="N1051" i="1"/>
  <c r="N846" i="1"/>
  <c r="N821" i="1"/>
  <c r="N984" i="1"/>
  <c r="N981" i="1"/>
  <c r="N1127" i="1"/>
  <c r="N1041" i="1"/>
  <c r="N774" i="1"/>
  <c r="N1123" i="1"/>
  <c r="N1098" i="1"/>
  <c r="E772" i="3"/>
  <c r="X1098" i="1" l="1"/>
  <c r="U1098" i="1"/>
  <c r="AB1123" i="1"/>
  <c r="AE1123" i="1"/>
  <c r="AB1129" i="1"/>
  <c r="AE1129" i="1"/>
  <c r="AB814" i="1"/>
  <c r="AE814" i="1"/>
  <c r="AB1041" i="1"/>
  <c r="AE1041" i="1"/>
  <c r="AB849" i="1"/>
  <c r="AE849" i="1"/>
  <c r="AB1125" i="1"/>
  <c r="AE1125" i="1"/>
  <c r="AB984" i="1"/>
  <c r="AE984" i="1"/>
  <c r="AB821" i="1"/>
  <c r="AE821" i="1"/>
  <c r="AB846" i="1"/>
  <c r="AE846" i="1"/>
  <c r="AE1098" i="1"/>
  <c r="AB780" i="1"/>
  <c r="AE780" i="1"/>
  <c r="AB1132" i="1"/>
  <c r="AE1132" i="1"/>
  <c r="AB1134" i="1"/>
  <c r="AE1134" i="1"/>
  <c r="AB1001" i="1"/>
  <c r="AE1001" i="1"/>
  <c r="AB774" i="1"/>
  <c r="AE774" i="1"/>
  <c r="AB981" i="1"/>
  <c r="AE981" i="1"/>
  <c r="AB1127" i="1"/>
  <c r="AE1127" i="1"/>
  <c r="AB986" i="1"/>
  <c r="AE986" i="1"/>
  <c r="AB819" i="1"/>
  <c r="AE819" i="1"/>
  <c r="AB1051" i="1"/>
  <c r="AE1051" i="1"/>
  <c r="AB1098" i="1"/>
  <c r="N1141" i="1"/>
  <c r="AE1141" i="1" s="1"/>
  <c r="X1134" i="1"/>
  <c r="N1140" i="1"/>
  <c r="AE1140" i="1" s="1"/>
  <c r="X1125" i="1"/>
  <c r="N1126" i="1"/>
  <c r="AE1126" i="1" s="1"/>
  <c r="X1132" i="1"/>
  <c r="N1133" i="1"/>
  <c r="AE1133" i="1" s="1"/>
  <c r="N854" i="1"/>
  <c r="AE854" i="1" s="1"/>
  <c r="X849" i="1"/>
  <c r="X1129" i="1"/>
  <c r="N1131" i="1"/>
  <c r="AE1131" i="1" s="1"/>
  <c r="N818" i="1"/>
  <c r="AE818" i="1" s="1"/>
  <c r="X814" i="1"/>
  <c r="X981" i="1"/>
  <c r="N983" i="1"/>
  <c r="AE983" i="1" s="1"/>
  <c r="X846" i="1"/>
  <c r="X1051" i="1"/>
  <c r="X986" i="1"/>
  <c r="X780" i="1"/>
  <c r="X774" i="1"/>
  <c r="X984" i="1"/>
  <c r="N985" i="1"/>
  <c r="AE985" i="1" s="1"/>
  <c r="N1124" i="1"/>
  <c r="AE1124" i="1" s="1"/>
  <c r="X1123" i="1"/>
  <c r="X1041" i="1"/>
  <c r="N1044" i="1"/>
  <c r="AE1044" i="1" s="1"/>
  <c r="X821" i="1"/>
  <c r="N822" i="1"/>
  <c r="AE822" i="1" s="1"/>
  <c r="X819" i="1"/>
  <c r="N820" i="1"/>
  <c r="AE820" i="1" s="1"/>
  <c r="N1128" i="1"/>
  <c r="AE1128" i="1" s="1"/>
  <c r="X1127" i="1"/>
  <c r="N857" i="1"/>
  <c r="U857" i="1" s="1"/>
  <c r="X1001" i="1"/>
  <c r="Z13" i="1"/>
  <c r="Z705" i="1"/>
  <c r="Z704" i="1"/>
  <c r="Z703" i="1"/>
  <c r="Z701" i="1"/>
  <c r="Z698" i="1"/>
  <c r="Z697" i="1"/>
  <c r="Z696" i="1"/>
  <c r="Z695" i="1"/>
  <c r="Z693" i="1"/>
  <c r="Z688" i="1"/>
  <c r="Z687" i="1"/>
  <c r="Z686" i="1"/>
  <c r="Z683" i="1"/>
  <c r="Z679" i="1"/>
  <c r="Z676" i="1"/>
  <c r="Z675" i="1"/>
  <c r="Z674" i="1"/>
  <c r="Z673" i="1"/>
  <c r="Z672" i="1"/>
  <c r="Z671" i="1"/>
  <c r="Z670" i="1"/>
  <c r="Z669" i="1"/>
  <c r="Z668" i="1"/>
  <c r="Z665" i="1"/>
  <c r="Z664" i="1"/>
  <c r="Z663" i="1"/>
  <c r="Z661" i="1"/>
  <c r="Z660" i="1"/>
  <c r="Z659" i="1"/>
  <c r="Z658" i="1"/>
  <c r="Z657" i="1"/>
  <c r="Z655" i="1"/>
  <c r="Z654" i="1"/>
  <c r="Z653" i="1"/>
  <c r="Z652" i="1"/>
  <c r="Z651" i="1"/>
  <c r="Z649" i="1"/>
  <c r="Z647" i="1"/>
  <c r="Z623" i="1"/>
  <c r="Z621" i="1"/>
  <c r="Z573" i="1"/>
  <c r="Z525" i="1"/>
  <c r="Z524" i="1"/>
  <c r="Z395" i="1"/>
  <c r="Z394" i="1"/>
  <c r="Z393" i="1"/>
  <c r="Z392" i="1"/>
  <c r="Z391" i="1"/>
  <c r="Z390" i="1"/>
  <c r="Z389" i="1"/>
  <c r="Z385" i="1"/>
  <c r="Z384" i="1"/>
  <c r="Z383" i="1"/>
  <c r="Z382" i="1"/>
  <c r="Z377" i="1"/>
  <c r="Z367" i="1"/>
  <c r="Z366" i="1"/>
  <c r="Z364" i="1"/>
  <c r="Z354" i="1"/>
  <c r="Z350" i="1"/>
  <c r="Z349" i="1"/>
  <c r="Z348" i="1"/>
  <c r="Z347" i="1"/>
  <c r="Z346" i="1"/>
  <c r="Z344" i="1"/>
  <c r="Z337" i="1"/>
  <c r="Z336" i="1"/>
  <c r="Z333" i="1"/>
  <c r="Z330" i="1"/>
  <c r="Z329" i="1"/>
  <c r="Z328" i="1"/>
  <c r="Z327" i="1"/>
  <c r="Z325" i="1"/>
  <c r="Z323" i="1"/>
  <c r="Z321" i="1"/>
  <c r="Z300" i="1"/>
  <c r="Z294" i="1"/>
  <c r="Z293" i="1"/>
  <c r="Z292" i="1"/>
  <c r="Z276" i="1"/>
  <c r="Z271" i="1"/>
  <c r="Z270" i="1"/>
  <c r="Z269" i="1"/>
  <c r="Z263" i="1"/>
  <c r="Z217" i="1"/>
  <c r="Z196" i="1"/>
  <c r="Z175" i="1"/>
  <c r="Z174" i="1"/>
  <c r="Z173" i="1"/>
  <c r="Z158" i="1"/>
  <c r="Z124" i="1"/>
  <c r="Z123" i="1"/>
  <c r="Z770" i="1"/>
  <c r="Z769" i="1"/>
  <c r="Z768" i="1"/>
  <c r="Z767" i="1"/>
  <c r="Z766" i="1"/>
  <c r="Z765" i="1"/>
  <c r="Z764" i="1"/>
  <c r="Z763" i="1"/>
  <c r="Z759" i="1"/>
  <c r="Z758" i="1"/>
  <c r="Z757" i="1"/>
  <c r="Z756" i="1"/>
  <c r="Z755" i="1"/>
  <c r="Z754" i="1"/>
  <c r="Z752" i="1"/>
  <c r="Z739" i="1"/>
  <c r="Z737" i="1"/>
  <c r="Z736" i="1"/>
  <c r="Z735" i="1"/>
  <c r="Z734" i="1"/>
  <c r="Z733" i="1"/>
  <c r="Z730" i="1"/>
  <c r="Z729" i="1"/>
  <c r="Z728" i="1"/>
  <c r="Z727" i="1"/>
  <c r="Z726" i="1"/>
  <c r="Z725" i="1"/>
  <c r="Z724" i="1"/>
  <c r="Z721" i="1"/>
  <c r="Z720" i="1"/>
  <c r="Z719" i="1"/>
  <c r="Z718" i="1"/>
  <c r="Z717" i="1"/>
  <c r="Z716" i="1"/>
  <c r="Z715" i="1"/>
  <c r="Z714" i="1"/>
  <c r="Z713" i="1"/>
  <c r="Z712" i="1"/>
  <c r="Z711" i="1"/>
  <c r="Z710" i="1"/>
  <c r="Z709" i="1"/>
  <c r="Z708" i="1"/>
  <c r="Z707" i="1"/>
  <c r="Z706" i="1"/>
  <c r="Z702" i="1"/>
  <c r="Z700" i="1"/>
  <c r="Z699" i="1"/>
  <c r="Z694" i="1"/>
  <c r="Z692" i="1"/>
  <c r="Z691" i="1"/>
  <c r="Z690" i="1"/>
  <c r="Z689" i="1"/>
  <c r="Z685" i="1"/>
  <c r="Z684" i="1"/>
  <c r="Z682" i="1"/>
  <c r="Z681" i="1"/>
  <c r="Z680" i="1"/>
  <c r="Z678" i="1"/>
  <c r="Z677" i="1"/>
  <c r="Z667" i="1"/>
  <c r="Z666" i="1"/>
  <c r="Z662" i="1"/>
  <c r="Z656" i="1"/>
  <c r="Z650" i="1"/>
  <c r="Z648" i="1"/>
  <c r="Z644" i="1"/>
  <c r="Z638" i="1"/>
  <c r="Z637" i="1"/>
  <c r="Z636" i="1"/>
  <c r="Z635" i="1"/>
  <c r="Z634" i="1"/>
  <c r="Z633" i="1"/>
  <c r="Z632" i="1"/>
  <c r="Z631" i="1"/>
  <c r="Z630" i="1"/>
  <c r="Z629" i="1"/>
  <c r="Z628" i="1"/>
  <c r="Z627" i="1"/>
  <c r="Z624" i="1"/>
  <c r="Z622" i="1"/>
  <c r="Z620" i="1"/>
  <c r="Z613" i="1"/>
  <c r="Z610" i="1"/>
  <c r="Z609" i="1"/>
  <c r="Z608" i="1"/>
  <c r="Z607" i="1"/>
  <c r="Z606" i="1"/>
  <c r="Z602" i="1"/>
  <c r="Z601" i="1"/>
  <c r="Z599" i="1"/>
  <c r="Z593" i="1"/>
  <c r="Z592" i="1"/>
  <c r="Z591" i="1"/>
  <c r="Z590" i="1"/>
  <c r="Z589" i="1"/>
  <c r="Z588" i="1"/>
  <c r="Z587" i="1"/>
  <c r="Z586" i="1"/>
  <c r="Z585" i="1"/>
  <c r="Z584" i="1"/>
  <c r="Z583" i="1"/>
  <c r="Z582" i="1"/>
  <c r="Z581" i="1"/>
  <c r="Z577" i="1"/>
  <c r="Z576" i="1"/>
  <c r="Z575" i="1"/>
  <c r="Z574" i="1"/>
  <c r="Z572" i="1"/>
  <c r="Z571" i="1"/>
  <c r="Z570" i="1"/>
  <c r="Z569" i="1"/>
  <c r="Z565" i="1"/>
  <c r="Z562" i="1"/>
  <c r="Z561" i="1"/>
  <c r="Z560" i="1"/>
  <c r="Z558" i="1"/>
  <c r="Z557" i="1"/>
  <c r="Z556" i="1"/>
  <c r="Z555" i="1"/>
  <c r="Z554" i="1"/>
  <c r="Z553" i="1"/>
  <c r="Z550" i="1"/>
  <c r="Z549" i="1"/>
  <c r="Z548" i="1"/>
  <c r="Z547" i="1"/>
  <c r="Z520" i="1"/>
  <c r="Z511" i="1"/>
  <c r="Z510" i="1"/>
  <c r="Z509" i="1"/>
  <c r="Z508" i="1"/>
  <c r="Z507" i="1"/>
  <c r="Z506" i="1"/>
  <c r="Z505" i="1"/>
  <c r="Z504" i="1"/>
  <c r="Z503" i="1"/>
  <c r="Z500" i="1"/>
  <c r="Z497" i="1"/>
  <c r="Z496" i="1"/>
  <c r="Z495" i="1"/>
  <c r="Z494" i="1"/>
  <c r="Z492" i="1"/>
  <c r="Z491" i="1"/>
  <c r="Z490" i="1"/>
  <c r="Z489" i="1"/>
  <c r="Z488" i="1"/>
  <c r="Z487" i="1"/>
  <c r="Z486" i="1"/>
  <c r="Z483" i="1"/>
  <c r="Z482" i="1"/>
  <c r="Z481" i="1"/>
  <c r="Z480" i="1"/>
  <c r="Z475" i="1"/>
  <c r="Z471" i="1"/>
  <c r="Z462" i="1"/>
  <c r="Z461" i="1"/>
  <c r="Z460" i="1"/>
  <c r="Z459" i="1"/>
  <c r="Z458" i="1"/>
  <c r="Z457" i="1"/>
  <c r="Z454" i="1"/>
  <c r="Z453" i="1"/>
  <c r="Z452" i="1"/>
  <c r="Z451" i="1"/>
  <c r="Z450" i="1"/>
  <c r="Z449" i="1"/>
  <c r="Z447" i="1"/>
  <c r="Z446" i="1"/>
  <c r="Z433" i="1"/>
  <c r="Z432" i="1"/>
  <c r="Z427" i="1"/>
  <c r="Z423" i="1"/>
  <c r="Z422" i="1"/>
  <c r="Z421" i="1"/>
  <c r="Z420" i="1"/>
  <c r="Z419" i="1"/>
  <c r="Z418" i="1"/>
  <c r="Z416" i="1"/>
  <c r="Z415" i="1"/>
  <c r="Z414" i="1"/>
  <c r="Z413" i="1"/>
  <c r="Z412" i="1"/>
  <c r="Z411" i="1"/>
  <c r="Z410" i="1"/>
  <c r="Z409" i="1"/>
  <c r="Z408" i="1"/>
  <c r="Z407" i="1"/>
  <c r="Z406" i="1"/>
  <c r="Z405" i="1"/>
  <c r="Z404" i="1"/>
  <c r="Z403" i="1"/>
  <c r="Z402" i="1"/>
  <c r="Z401" i="1"/>
  <c r="Z400" i="1"/>
  <c r="Z399" i="1"/>
  <c r="Z398" i="1"/>
  <c r="Z397" i="1"/>
  <c r="Z396" i="1"/>
  <c r="Z388" i="1"/>
  <c r="Z387" i="1"/>
  <c r="Z386" i="1"/>
  <c r="Z381" i="1"/>
  <c r="Z380" i="1"/>
  <c r="Z379" i="1"/>
  <c r="Z378" i="1"/>
  <c r="Z376" i="1"/>
  <c r="Z375" i="1"/>
  <c r="Z374" i="1"/>
  <c r="Z373" i="1"/>
  <c r="Z372" i="1"/>
  <c r="Z371" i="1"/>
  <c r="Z370" i="1"/>
  <c r="Z369" i="1"/>
  <c r="Z368" i="1"/>
  <c r="Z365" i="1"/>
  <c r="Z363" i="1"/>
  <c r="Z362" i="1"/>
  <c r="Z361" i="1"/>
  <c r="Z360" i="1"/>
  <c r="Z359" i="1"/>
  <c r="Z358" i="1"/>
  <c r="Z357" i="1"/>
  <c r="Z356" i="1"/>
  <c r="Z355" i="1"/>
  <c r="Z353" i="1"/>
  <c r="Z352" i="1"/>
  <c r="Z351" i="1"/>
  <c r="Z345" i="1"/>
  <c r="Z343" i="1"/>
  <c r="Z342" i="1"/>
  <c r="Z341" i="1"/>
  <c r="Z340" i="1"/>
  <c r="Z339" i="1"/>
  <c r="Z338" i="1"/>
  <c r="Z335" i="1"/>
  <c r="Z334" i="1"/>
  <c r="Z332" i="1"/>
  <c r="Z331" i="1"/>
  <c r="Z326" i="1"/>
  <c r="Z324" i="1"/>
  <c r="Z322" i="1"/>
  <c r="Z319" i="1"/>
  <c r="Z306" i="1"/>
  <c r="Z305" i="1"/>
  <c r="Z302" i="1"/>
  <c r="Z299" i="1"/>
  <c r="Z298" i="1"/>
  <c r="Z296" i="1"/>
  <c r="Z295" i="1"/>
  <c r="Z290" i="1"/>
  <c r="Z289" i="1"/>
  <c r="Z288" i="1"/>
  <c r="Z287" i="1"/>
  <c r="Z286" i="1"/>
  <c r="Z285" i="1"/>
  <c r="Z284" i="1"/>
  <c r="Z283" i="1"/>
  <c r="Z281" i="1"/>
  <c r="Z279" i="1"/>
  <c r="Z277" i="1"/>
  <c r="Z274" i="1"/>
  <c r="Z273" i="1"/>
  <c r="Z272" i="1"/>
  <c r="Z257" i="1"/>
  <c r="Z250" i="1"/>
  <c r="Z249" i="1"/>
  <c r="Z248" i="1"/>
  <c r="Z247" i="1"/>
  <c r="Z246" i="1"/>
  <c r="Z244" i="1"/>
  <c r="Z243" i="1"/>
  <c r="Z241" i="1"/>
  <c r="Z240" i="1"/>
  <c r="Z239" i="1"/>
  <c r="Z231" i="1"/>
  <c r="Z229" i="1"/>
  <c r="Z227" i="1"/>
  <c r="Z226" i="1"/>
  <c r="Z225" i="1"/>
  <c r="Z224" i="1"/>
  <c r="Z223" i="1"/>
  <c r="Z222" i="1"/>
  <c r="Z220" i="1"/>
  <c r="Z219" i="1"/>
  <c r="Z218" i="1"/>
  <c r="Z216" i="1"/>
  <c r="Z213" i="1"/>
  <c r="Z212" i="1"/>
  <c r="Z207" i="1"/>
  <c r="Z206" i="1"/>
  <c r="Z202" i="1"/>
  <c r="Z201" i="1"/>
  <c r="Z200" i="1"/>
  <c r="Z199" i="1"/>
  <c r="Z198" i="1"/>
  <c r="Z197" i="1"/>
  <c r="Z194" i="1"/>
  <c r="Z193" i="1"/>
  <c r="Z192" i="1"/>
  <c r="Z191" i="1"/>
  <c r="Z190" i="1"/>
  <c r="Z189" i="1"/>
  <c r="Z188" i="1"/>
  <c r="Z187" i="1"/>
  <c r="Z185" i="1"/>
  <c r="Z177" i="1"/>
  <c r="Z164" i="1"/>
  <c r="Z163" i="1"/>
  <c r="Z162" i="1"/>
  <c r="Z161" i="1"/>
  <c r="Z160" i="1"/>
  <c r="Z159" i="1"/>
  <c r="Z157" i="1"/>
  <c r="Z156" i="1"/>
  <c r="Z152" i="1"/>
  <c r="Z151" i="1"/>
  <c r="Z131" i="1"/>
  <c r="Z130" i="1"/>
  <c r="Z129" i="1"/>
  <c r="Z128" i="1"/>
  <c r="Z127" i="1"/>
  <c r="Z126" i="1"/>
  <c r="Z125" i="1"/>
  <c r="Z122" i="1"/>
  <c r="Z121" i="1"/>
  <c r="Z120" i="1"/>
  <c r="Z119" i="1"/>
  <c r="Z118" i="1"/>
  <c r="Z112" i="1"/>
  <c r="Z100" i="1"/>
  <c r="Z97" i="1"/>
  <c r="Z96" i="1"/>
  <c r="Z95" i="1"/>
  <c r="Z94" i="1"/>
  <c r="Z93" i="1"/>
  <c r="Z92" i="1"/>
  <c r="Z91" i="1"/>
  <c r="Z90" i="1"/>
  <c r="Z89" i="1"/>
  <c r="Z88" i="1"/>
  <c r="Z75" i="1"/>
  <c r="Z72" i="1"/>
  <c r="Z71" i="1"/>
  <c r="Z70" i="1"/>
  <c r="Z69" i="1"/>
  <c r="Z68" i="1"/>
  <c r="Z67" i="1"/>
  <c r="Z65" i="1"/>
  <c r="Z64" i="1"/>
  <c r="Z63" i="1"/>
  <c r="Z62" i="1"/>
  <c r="Z61" i="1"/>
  <c r="Z60" i="1"/>
  <c r="Z58" i="1"/>
  <c r="Z57" i="1"/>
  <c r="Z56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761" i="1"/>
  <c r="Z760" i="1"/>
  <c r="Z751" i="1"/>
  <c r="Z750" i="1"/>
  <c r="Z749" i="1"/>
  <c r="Z747" i="1"/>
  <c r="Z745" i="1"/>
  <c r="Z744" i="1"/>
  <c r="Z743" i="1"/>
  <c r="Z741" i="1"/>
  <c r="Z738" i="1"/>
  <c r="Z732" i="1"/>
  <c r="Z723" i="1"/>
  <c r="Z645" i="1"/>
  <c r="Z642" i="1"/>
  <c r="Z641" i="1"/>
  <c r="Z640" i="1"/>
  <c r="Z639" i="1"/>
  <c r="Z626" i="1"/>
  <c r="Z625" i="1"/>
  <c r="Z619" i="1"/>
  <c r="Z617" i="1"/>
  <c r="Z616" i="1"/>
  <c r="Z615" i="1"/>
  <c r="Z614" i="1"/>
  <c r="Z612" i="1"/>
  <c r="Z611" i="1"/>
  <c r="Z604" i="1"/>
  <c r="Z598" i="1"/>
  <c r="Z597" i="1"/>
  <c r="Z596" i="1"/>
  <c r="Z595" i="1"/>
  <c r="Z594" i="1"/>
  <c r="Z580" i="1"/>
  <c r="Z579" i="1"/>
  <c r="Z578" i="1"/>
  <c r="Z568" i="1"/>
  <c r="Z567" i="1"/>
  <c r="Z566" i="1"/>
  <c r="Z559" i="1"/>
  <c r="Z552" i="1"/>
  <c r="Z551" i="1"/>
  <c r="Z546" i="1"/>
  <c r="Z545" i="1"/>
  <c r="Z544" i="1"/>
  <c r="Z543" i="1"/>
  <c r="Z542" i="1"/>
  <c r="Z541" i="1"/>
  <c r="Z540" i="1"/>
  <c r="Z539" i="1"/>
  <c r="Z538" i="1"/>
  <c r="Z537" i="1"/>
  <c r="Z536" i="1"/>
  <c r="Z535" i="1"/>
  <c r="Z534" i="1"/>
  <c r="Z533" i="1"/>
  <c r="Z532" i="1"/>
  <c r="Z531" i="1"/>
  <c r="Z530" i="1"/>
  <c r="Z529" i="1"/>
  <c r="Z528" i="1"/>
  <c r="Z527" i="1"/>
  <c r="Z526" i="1"/>
  <c r="Z522" i="1"/>
  <c r="Z518" i="1"/>
  <c r="Z517" i="1"/>
  <c r="Z516" i="1"/>
  <c r="Z515" i="1"/>
  <c r="Z513" i="1"/>
  <c r="Z501" i="1"/>
  <c r="Z499" i="1"/>
  <c r="Z498" i="1"/>
  <c r="Z493" i="1"/>
  <c r="Z485" i="1"/>
  <c r="Z484" i="1"/>
  <c r="Z479" i="1"/>
  <c r="Z478" i="1"/>
  <c r="Z477" i="1"/>
  <c r="Z476" i="1"/>
  <c r="Z474" i="1"/>
  <c r="Z473" i="1"/>
  <c r="Z472" i="1"/>
  <c r="Z469" i="1"/>
  <c r="Z468" i="1"/>
  <c r="Z467" i="1"/>
  <c r="Z464" i="1"/>
  <c r="Z456" i="1"/>
  <c r="Z455" i="1"/>
  <c r="Z448" i="1"/>
  <c r="Z444" i="1"/>
  <c r="Z443" i="1"/>
  <c r="Z442" i="1"/>
  <c r="Z441" i="1"/>
  <c r="Z439" i="1"/>
  <c r="Z438" i="1"/>
  <c r="Z436" i="1"/>
  <c r="Z435" i="1"/>
  <c r="Z434" i="1"/>
  <c r="Z431" i="1"/>
  <c r="Z430" i="1"/>
  <c r="Z429" i="1"/>
  <c r="Z425" i="1"/>
  <c r="Z317" i="1"/>
  <c r="Z316" i="1"/>
  <c r="Z315" i="1"/>
  <c r="Z314" i="1"/>
  <c r="Z313" i="1"/>
  <c r="Z312" i="1"/>
  <c r="Z311" i="1"/>
  <c r="Z310" i="1"/>
  <c r="Z309" i="1"/>
  <c r="Z308" i="1"/>
  <c r="Z307" i="1"/>
  <c r="Z304" i="1"/>
  <c r="Z303" i="1"/>
  <c r="Z301" i="1"/>
  <c r="Z297" i="1"/>
  <c r="Z291" i="1"/>
  <c r="Z282" i="1"/>
  <c r="Z280" i="1"/>
  <c r="Z278" i="1"/>
  <c r="Z275" i="1"/>
  <c r="Z268" i="1"/>
  <c r="Z267" i="1"/>
  <c r="Z266" i="1"/>
  <c r="Z265" i="1"/>
  <c r="Z264" i="1"/>
  <c r="Z262" i="1"/>
  <c r="Z261" i="1"/>
  <c r="Z260" i="1"/>
  <c r="Z259" i="1"/>
  <c r="Z255" i="1"/>
  <c r="Z254" i="1"/>
  <c r="Z253" i="1"/>
  <c r="Z252" i="1"/>
  <c r="Z251" i="1"/>
  <c r="Z238" i="1"/>
  <c r="Z237" i="1"/>
  <c r="Z236" i="1"/>
  <c r="Z235" i="1"/>
  <c r="Z234" i="1"/>
  <c r="Z233" i="1"/>
  <c r="Z232" i="1"/>
  <c r="Z230" i="1"/>
  <c r="Z228" i="1"/>
  <c r="Z221" i="1"/>
  <c r="Z215" i="1"/>
  <c r="Z214" i="1"/>
  <c r="Z211" i="1"/>
  <c r="Z210" i="1"/>
  <c r="Z209" i="1"/>
  <c r="Z208" i="1"/>
  <c r="Z205" i="1"/>
  <c r="Z204" i="1"/>
  <c r="Z203" i="1"/>
  <c r="Z195" i="1"/>
  <c r="Z186" i="1"/>
  <c r="Z184" i="1"/>
  <c r="Z183" i="1"/>
  <c r="Z182" i="1"/>
  <c r="Z181" i="1"/>
  <c r="Z180" i="1"/>
  <c r="Z179" i="1"/>
  <c r="Z178" i="1"/>
  <c r="Z176" i="1"/>
  <c r="Z172" i="1"/>
  <c r="Z171" i="1"/>
  <c r="Z170" i="1"/>
  <c r="Z169" i="1"/>
  <c r="Z168" i="1"/>
  <c r="Z167" i="1"/>
  <c r="Z166" i="1"/>
  <c r="Z165" i="1"/>
  <c r="Z155" i="1"/>
  <c r="Z154" i="1"/>
  <c r="Z153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17" i="1"/>
  <c r="Z116" i="1"/>
  <c r="Z115" i="1"/>
  <c r="Z114" i="1"/>
  <c r="Z113" i="1"/>
  <c r="Z110" i="1"/>
  <c r="Z109" i="1"/>
  <c r="Z108" i="1"/>
  <c r="Z106" i="1"/>
  <c r="Z105" i="1"/>
  <c r="Z104" i="1"/>
  <c r="Z103" i="1"/>
  <c r="Z101" i="1"/>
  <c r="Z99" i="1"/>
  <c r="Z86" i="1"/>
  <c r="Z85" i="1"/>
  <c r="Z84" i="1"/>
  <c r="Z83" i="1"/>
  <c r="Z82" i="1"/>
  <c r="Z81" i="1"/>
  <c r="Z80" i="1"/>
  <c r="Z78" i="1"/>
  <c r="Z77" i="1"/>
  <c r="Z76" i="1"/>
  <c r="Z74" i="1"/>
  <c r="Z73" i="1"/>
  <c r="Z59" i="1"/>
  <c r="Z55" i="1"/>
  <c r="Z54" i="1"/>
  <c r="Z53" i="1"/>
  <c r="Z52" i="1"/>
  <c r="Z51" i="1"/>
  <c r="Z36" i="1"/>
  <c r="Z14" i="1"/>
  <c r="AB857" i="1" l="1"/>
  <c r="AE857" i="1"/>
  <c r="X818" i="1"/>
  <c r="AB818" i="1"/>
  <c r="X854" i="1"/>
  <c r="AB854" i="1"/>
  <c r="X820" i="1"/>
  <c r="AB820" i="1"/>
  <c r="X822" i="1"/>
  <c r="AB822" i="1"/>
  <c r="X1044" i="1"/>
  <c r="AB1044" i="1"/>
  <c r="X985" i="1"/>
  <c r="AB985" i="1"/>
  <c r="X1128" i="1"/>
  <c r="AB1128" i="1"/>
  <c r="X1124" i="1"/>
  <c r="AB1124" i="1"/>
  <c r="X983" i="1"/>
  <c r="AB983" i="1"/>
  <c r="X1131" i="1"/>
  <c r="AB1131" i="1"/>
  <c r="X1133" i="1"/>
  <c r="AB1133" i="1"/>
  <c r="X1126" i="1"/>
  <c r="AB1126" i="1"/>
  <c r="X1140" i="1"/>
  <c r="AB1140" i="1"/>
  <c r="N1142" i="1"/>
  <c r="AE1142" i="1" s="1"/>
  <c r="AB1141" i="1"/>
  <c r="X1141" i="1"/>
  <c r="X857" i="1"/>
  <c r="X1142" i="1" l="1"/>
  <c r="AB1142" i="1"/>
  <c r="N803" i="1"/>
  <c r="AE803" i="1" s="1"/>
  <c r="N802" i="1"/>
  <c r="AE802" i="1" s="1"/>
  <c r="N797" i="1"/>
  <c r="AE797" i="1" s="1"/>
  <c r="N796" i="1"/>
  <c r="AE796" i="1" s="1"/>
  <c r="N810" i="1"/>
  <c r="AE810" i="1" s="1"/>
  <c r="N809" i="1"/>
  <c r="AE809" i="1" s="1"/>
  <c r="X809" i="1" l="1"/>
  <c r="AB809" i="1"/>
  <c r="X796" i="1"/>
  <c r="AB796" i="1"/>
  <c r="X802" i="1"/>
  <c r="AB802" i="1"/>
  <c r="X810" i="1"/>
  <c r="AB810" i="1"/>
  <c r="X797" i="1"/>
  <c r="AB797" i="1"/>
  <c r="X803" i="1"/>
  <c r="AB803" i="1"/>
  <c r="N804" i="1"/>
  <c r="AE804" i="1" s="1"/>
  <c r="N799" i="1"/>
  <c r="AE799" i="1" s="1"/>
  <c r="N971" i="1"/>
  <c r="AE971" i="1" s="1"/>
  <c r="N798" i="1"/>
  <c r="AE798" i="1" s="1"/>
  <c r="X798" i="1" l="1"/>
  <c r="AB798" i="1"/>
  <c r="X799" i="1"/>
  <c r="AB799" i="1"/>
  <c r="X971" i="1"/>
  <c r="AB971" i="1"/>
  <c r="X804" i="1"/>
  <c r="AB804" i="1"/>
  <c r="N1019" i="1"/>
  <c r="AE1019" i="1" s="1"/>
  <c r="X1019" i="1" l="1"/>
  <c r="AB1019" i="1"/>
  <c r="N1110" i="1"/>
  <c r="N831" i="1"/>
  <c r="U831" i="1" s="1"/>
  <c r="N792" i="1"/>
  <c r="AB831" i="1" l="1"/>
  <c r="AE831" i="1"/>
  <c r="AB1110" i="1"/>
  <c r="AE1110" i="1"/>
  <c r="AB792" i="1"/>
  <c r="AE792" i="1"/>
  <c r="X792" i="1"/>
  <c r="X1110" i="1"/>
  <c r="N1122" i="1"/>
  <c r="AE1122" i="1" s="1"/>
  <c r="X831" i="1"/>
  <c r="N833" i="1"/>
  <c r="AE833" i="1" l="1"/>
  <c r="U833" i="1"/>
  <c r="X833" i="1"/>
  <c r="AB833" i="1"/>
  <c r="X1122" i="1"/>
  <c r="AB1122" i="1"/>
  <c r="N800" i="1"/>
  <c r="N812" i="1"/>
  <c r="AE812" i="1" s="1"/>
  <c r="AB800" i="1" l="1"/>
  <c r="AE800" i="1"/>
  <c r="X812" i="1"/>
  <c r="AB812" i="1"/>
  <c r="X800" i="1"/>
  <c r="N811" i="1" l="1"/>
  <c r="N861" i="1"/>
  <c r="AE861" i="1" s="1"/>
  <c r="AB811" i="1" l="1"/>
  <c r="AE811" i="1"/>
  <c r="X861" i="1"/>
  <c r="AB861" i="1"/>
  <c r="X811" i="1"/>
  <c r="N813" i="1"/>
  <c r="AE813" i="1" s="1"/>
  <c r="N996" i="1"/>
  <c r="AE996" i="1" s="1"/>
  <c r="N777" i="1"/>
  <c r="AE777" i="1" s="1"/>
  <c r="N778" i="1"/>
  <c r="AE778" i="1" s="1"/>
  <c r="N873" i="1"/>
  <c r="AE873" i="1" s="1"/>
  <c r="X778" i="1" l="1"/>
  <c r="AB778" i="1"/>
  <c r="X996" i="1"/>
  <c r="AB996" i="1"/>
  <c r="X873" i="1"/>
  <c r="AB873" i="1"/>
  <c r="X777" i="1"/>
  <c r="AB777" i="1"/>
  <c r="X813" i="1"/>
  <c r="AB813" i="1"/>
  <c r="N855" i="1"/>
  <c r="N847" i="1"/>
  <c r="N995" i="1"/>
  <c r="AE995" i="1" s="1"/>
  <c r="AB847" i="1" l="1"/>
  <c r="AE847" i="1"/>
  <c r="AB855" i="1"/>
  <c r="AE855" i="1"/>
  <c r="N1000" i="1"/>
  <c r="X1000" i="1" s="1"/>
  <c r="AB995" i="1"/>
  <c r="X855" i="1"/>
  <c r="N856" i="1"/>
  <c r="AE856" i="1" s="1"/>
  <c r="N775" i="1"/>
  <c r="X995" i="1"/>
  <c r="N843" i="1"/>
  <c r="N859" i="1"/>
  <c r="X847" i="1"/>
  <c r="N848" i="1"/>
  <c r="AE848" i="1" s="1"/>
  <c r="AB775" i="1" l="1"/>
  <c r="AE775" i="1"/>
  <c r="AB1000" i="1"/>
  <c r="AE1000" i="1"/>
  <c r="AB843" i="1"/>
  <c r="AE843" i="1"/>
  <c r="AB859" i="1"/>
  <c r="AE859" i="1"/>
  <c r="X856" i="1"/>
  <c r="AB856" i="1"/>
  <c r="X848" i="1"/>
  <c r="AB848" i="1"/>
  <c r="X775" i="1"/>
  <c r="N779" i="1"/>
  <c r="X843" i="1"/>
  <c r="N844" i="1"/>
  <c r="AE844" i="1" s="1"/>
  <c r="X859" i="1"/>
  <c r="AB779" i="1" l="1"/>
  <c r="AE779" i="1"/>
  <c r="X844" i="1"/>
  <c r="AB844" i="1"/>
  <c r="X779" i="1"/>
  <c r="N749" i="1" l="1"/>
  <c r="E765" i="3" l="1"/>
  <c r="E697" i="3"/>
  <c r="E690" i="3"/>
  <c r="E573" i="3"/>
  <c r="E525" i="3"/>
  <c r="E524" i="3"/>
  <c r="E522" i="3"/>
  <c r="E505" i="3"/>
  <c r="E496" i="3"/>
  <c r="E495" i="3"/>
  <c r="E471" i="3"/>
  <c r="E294" i="3"/>
  <c r="E293" i="3"/>
  <c r="E292" i="3"/>
  <c r="E217" i="3"/>
  <c r="E196" i="3"/>
  <c r="E158" i="3"/>
  <c r="E124" i="3"/>
  <c r="E123" i="3"/>
  <c r="E764" i="3"/>
  <c r="E751" i="3"/>
  <c r="E750" i="3"/>
  <c r="E712" i="3"/>
  <c r="E711" i="3"/>
  <c r="E710" i="3"/>
  <c r="E602" i="3"/>
  <c r="E599" i="3"/>
  <c r="E571" i="3"/>
  <c r="E494" i="3"/>
  <c r="E487" i="3"/>
  <c r="E478" i="3"/>
  <c r="E454" i="3"/>
  <c r="E453" i="3"/>
  <c r="E452" i="3"/>
  <c r="E449" i="3"/>
  <c r="E436" i="3"/>
  <c r="E435" i="3"/>
  <c r="E434" i="3"/>
  <c r="E433" i="3"/>
  <c r="E301" i="3"/>
  <c r="E241" i="3"/>
  <c r="E235" i="3"/>
  <c r="E76" i="3"/>
  <c r="E65" i="3"/>
  <c r="E64" i="3"/>
  <c r="E62" i="3"/>
  <c r="E36" i="3"/>
  <c r="E730" i="3"/>
  <c r="E729" i="3"/>
  <c r="E728" i="3"/>
  <c r="E727" i="3"/>
  <c r="E726" i="3"/>
  <c r="E725" i="3"/>
  <c r="E709" i="3"/>
  <c r="E691" i="3"/>
  <c r="E689" i="3"/>
  <c r="E686" i="3"/>
  <c r="E684" i="3"/>
  <c r="E671" i="3"/>
  <c r="E670" i="3"/>
  <c r="E667" i="3"/>
  <c r="E666" i="3"/>
  <c r="E660" i="3"/>
  <c r="E652" i="3"/>
  <c r="E650" i="3"/>
  <c r="E649" i="3"/>
  <c r="E648" i="3"/>
  <c r="E642" i="3"/>
  <c r="E641" i="3"/>
  <c r="E640" i="3"/>
  <c r="E639" i="3"/>
  <c r="E577" i="3"/>
  <c r="E574" i="3"/>
  <c r="E564" i="3"/>
  <c r="E562" i="3"/>
  <c r="E501" i="3"/>
  <c r="E499" i="3"/>
  <c r="E498" i="3"/>
  <c r="E396" i="3"/>
  <c r="E228" i="3"/>
  <c r="E157" i="3"/>
  <c r="E109" i="3"/>
  <c r="E86" i="3"/>
  <c r="E85" i="3"/>
  <c r="E84" i="3"/>
  <c r="E83" i="3"/>
  <c r="E82" i="3"/>
  <c r="E47" i="3"/>
  <c r="E29" i="3"/>
  <c r="E21" i="3"/>
  <c r="E20" i="3"/>
  <c r="E704" i="3"/>
  <c r="E699" i="3"/>
  <c r="E698" i="3"/>
  <c r="E696" i="3"/>
  <c r="E695" i="3"/>
  <c r="E694" i="3"/>
  <c r="E693" i="3"/>
  <c r="E688" i="3"/>
  <c r="E683" i="3"/>
  <c r="E681" i="3"/>
  <c r="E680" i="3"/>
  <c r="E679" i="3"/>
  <c r="E678" i="3"/>
  <c r="E669" i="3"/>
  <c r="E668" i="3"/>
  <c r="E497" i="3"/>
  <c r="E386" i="3"/>
  <c r="E375" i="3"/>
  <c r="E374" i="3"/>
  <c r="E372" i="3"/>
  <c r="E326" i="3"/>
  <c r="E322" i="3"/>
  <c r="E736" i="3"/>
  <c r="E715" i="3"/>
  <c r="E714" i="3"/>
  <c r="E713" i="3"/>
  <c r="E705" i="3"/>
  <c r="E703" i="3"/>
  <c r="E701" i="3"/>
  <c r="E700" i="3"/>
  <c r="E692" i="3"/>
  <c r="P692" i="1" s="1"/>
  <c r="E677" i="3"/>
  <c r="E675" i="3"/>
  <c r="E673" i="3"/>
  <c r="E665" i="3"/>
  <c r="E664" i="3"/>
  <c r="E663" i="3"/>
  <c r="E659" i="3"/>
  <c r="E655" i="3"/>
  <c r="E654" i="3"/>
  <c r="E625" i="3"/>
  <c r="E586" i="3"/>
  <c r="E565" i="3"/>
  <c r="E552" i="3"/>
  <c r="E500" i="3"/>
  <c r="E493" i="3"/>
  <c r="E492" i="3"/>
  <c r="E491" i="3"/>
  <c r="E489" i="3"/>
  <c r="E488" i="3"/>
  <c r="E486" i="3"/>
  <c r="E485" i="3"/>
  <c r="E479" i="3"/>
  <c r="E451" i="3"/>
  <c r="E431" i="3"/>
  <c r="E430" i="3"/>
  <c r="E408" i="3"/>
  <c r="E407" i="3"/>
  <c r="E406" i="3"/>
  <c r="E404" i="3"/>
  <c r="E400" i="3"/>
  <c r="E395" i="3"/>
  <c r="E393" i="3"/>
  <c r="E389" i="3"/>
  <c r="E385" i="3"/>
  <c r="E378" i="3"/>
  <c r="E376" i="3"/>
  <c r="E373" i="3"/>
  <c r="E369" i="3"/>
  <c r="E368" i="3"/>
  <c r="E367" i="3"/>
  <c r="E365" i="3"/>
  <c r="E362" i="3"/>
  <c r="E361" i="3"/>
  <c r="E360" i="3"/>
  <c r="E359" i="3"/>
  <c r="E358" i="3"/>
  <c r="E357" i="3"/>
  <c r="E356" i="3"/>
  <c r="E354" i="3"/>
  <c r="E352" i="3"/>
  <c r="E350" i="3"/>
  <c r="E349" i="3"/>
  <c r="E345" i="3"/>
  <c r="E344" i="3"/>
  <c r="E343" i="3"/>
  <c r="E342" i="3"/>
  <c r="E337" i="3"/>
  <c r="E335" i="3"/>
  <c r="E334" i="3"/>
  <c r="E332" i="3"/>
  <c r="E328" i="3"/>
  <c r="E327" i="3"/>
  <c r="E317" i="3"/>
  <c r="E315" i="3"/>
  <c r="E312" i="3"/>
  <c r="E311" i="3"/>
  <c r="E310" i="3"/>
  <c r="E309" i="3"/>
  <c r="E307" i="3"/>
  <c r="E306" i="3"/>
  <c r="E305" i="3"/>
  <c r="E291" i="3"/>
  <c r="E280" i="3"/>
  <c r="E278" i="3"/>
  <c r="E275" i="3"/>
  <c r="E262" i="3"/>
  <c r="E261" i="3"/>
  <c r="E260" i="3"/>
  <c r="E259" i="3"/>
  <c r="E215" i="3"/>
  <c r="E213" i="3"/>
  <c r="E210" i="3"/>
  <c r="E171" i="3"/>
  <c r="E167" i="3"/>
  <c r="E166" i="3"/>
  <c r="E152" i="3"/>
  <c r="E136" i="3"/>
  <c r="E72" i="3"/>
  <c r="E70" i="3"/>
  <c r="E68" i="3"/>
  <c r="E63" i="3"/>
  <c r="E232" i="3"/>
  <c r="E229" i="3"/>
  <c r="E226" i="3"/>
  <c r="E225" i="3"/>
  <c r="E224" i="3"/>
  <c r="E220" i="3"/>
  <c r="E216" i="3"/>
  <c r="E190" i="3"/>
  <c r="E189" i="3"/>
  <c r="E188" i="3"/>
  <c r="E187" i="3"/>
  <c r="E186" i="3"/>
  <c r="E179" i="3"/>
  <c r="E178" i="3"/>
  <c r="E177" i="3"/>
  <c r="E176" i="3"/>
  <c r="E175" i="3"/>
  <c r="E174" i="3"/>
  <c r="E173" i="3"/>
  <c r="E172" i="3"/>
  <c r="E160" i="3"/>
  <c r="E156" i="3"/>
  <c r="E150" i="3"/>
  <c r="E149" i="3"/>
  <c r="E120" i="3"/>
  <c r="E474" i="3"/>
  <c r="E392" i="3"/>
  <c r="E391" i="3"/>
  <c r="E380" i="3"/>
  <c r="E366" i="3"/>
  <c r="E138" i="3"/>
  <c r="E721" i="3"/>
  <c r="E661" i="3"/>
  <c r="E509" i="3"/>
  <c r="E297" i="3"/>
  <c r="E624" i="3"/>
  <c r="E623" i="3"/>
  <c r="E557" i="3"/>
  <c r="E556" i="3"/>
  <c r="E462" i="3"/>
  <c r="E461" i="3"/>
  <c r="E460" i="3"/>
  <c r="E459" i="3"/>
  <c r="E363" i="3"/>
  <c r="E221" i="3"/>
  <c r="E546" i="3"/>
  <c r="E545" i="3"/>
  <c r="E544" i="3"/>
  <c r="E543" i="3"/>
  <c r="E542" i="3"/>
  <c r="E541" i="3"/>
  <c r="E539" i="3"/>
  <c r="E537" i="3"/>
  <c r="E536" i="3"/>
  <c r="E535" i="3"/>
  <c r="E533" i="3"/>
  <c r="E532" i="3"/>
  <c r="E530" i="3"/>
  <c r="E529" i="3"/>
  <c r="E117" i="3"/>
  <c r="E116" i="3"/>
  <c r="E115" i="3"/>
  <c r="E114" i="3"/>
  <c r="N115" i="1" l="1"/>
  <c r="AE115" i="1" s="1"/>
  <c r="N117" i="1"/>
  <c r="AE117" i="1" s="1"/>
  <c r="N530" i="1"/>
  <c r="AE530" i="1" s="1"/>
  <c r="N533" i="1"/>
  <c r="AE533" i="1" s="1"/>
  <c r="N536" i="1"/>
  <c r="AE536" i="1" s="1"/>
  <c r="N539" i="1"/>
  <c r="AE539" i="1" s="1"/>
  <c r="N542" i="1"/>
  <c r="AE542" i="1" s="1"/>
  <c r="N544" i="1"/>
  <c r="AE544" i="1" s="1"/>
  <c r="N546" i="1"/>
  <c r="AE546" i="1" s="1"/>
  <c r="N178" i="1"/>
  <c r="AE178" i="1" s="1"/>
  <c r="N186" i="1"/>
  <c r="AE186" i="1" s="1"/>
  <c r="N136" i="1"/>
  <c r="AE136" i="1" s="1"/>
  <c r="N166" i="1"/>
  <c r="AE166" i="1" s="1"/>
  <c r="N171" i="1"/>
  <c r="AE171" i="1" s="1"/>
  <c r="N259" i="1"/>
  <c r="AE259" i="1" s="1"/>
  <c r="N261" i="1"/>
  <c r="AE261" i="1" s="1"/>
  <c r="N275" i="1"/>
  <c r="AE275" i="1" s="1"/>
  <c r="N280" i="1"/>
  <c r="AE280" i="1" s="1"/>
  <c r="N307" i="1"/>
  <c r="AE307" i="1" s="1"/>
  <c r="N310" i="1"/>
  <c r="AE310" i="1" s="1"/>
  <c r="N312" i="1"/>
  <c r="AE312" i="1" s="1"/>
  <c r="N317" i="1"/>
  <c r="AE317" i="1" s="1"/>
  <c r="N395" i="1"/>
  <c r="AE395" i="1" s="1"/>
  <c r="N430" i="1"/>
  <c r="AE430" i="1" s="1"/>
  <c r="N485" i="1"/>
  <c r="AE485" i="1" s="1"/>
  <c r="N493" i="1"/>
  <c r="AE493" i="1" s="1"/>
  <c r="N552" i="1"/>
  <c r="AE552" i="1" s="1"/>
  <c r="N699" i="1"/>
  <c r="AE699" i="1" s="1"/>
  <c r="N82" i="1"/>
  <c r="AE82" i="1" s="1"/>
  <c r="N84" i="1"/>
  <c r="AE84" i="1" s="1"/>
  <c r="N86" i="1"/>
  <c r="AE86" i="1" s="1"/>
  <c r="N499" i="1"/>
  <c r="AE499" i="1" s="1"/>
  <c r="N639" i="1"/>
  <c r="AE639" i="1" s="1"/>
  <c r="N641" i="1"/>
  <c r="AE641" i="1" s="1"/>
  <c r="N36" i="1"/>
  <c r="AE36" i="1" s="1"/>
  <c r="N76" i="1"/>
  <c r="AE76" i="1" s="1"/>
  <c r="N435" i="1"/>
  <c r="AE435" i="1" s="1"/>
  <c r="AE478" i="1"/>
  <c r="N750" i="1"/>
  <c r="AE750" i="1" s="1"/>
  <c r="N196" i="1"/>
  <c r="N391" i="1"/>
  <c r="AE391" i="1" s="1"/>
  <c r="N474" i="1"/>
  <c r="AE474" i="1" s="1"/>
  <c r="N149" i="1"/>
  <c r="AE149" i="1" s="1"/>
  <c r="N114" i="1"/>
  <c r="AE114" i="1" s="1"/>
  <c r="N116" i="1"/>
  <c r="AE116" i="1" s="1"/>
  <c r="N529" i="1"/>
  <c r="AE529" i="1" s="1"/>
  <c r="N532" i="1"/>
  <c r="AE532" i="1" s="1"/>
  <c r="N535" i="1"/>
  <c r="AE535" i="1" s="1"/>
  <c r="N537" i="1"/>
  <c r="AE537" i="1" s="1"/>
  <c r="N541" i="1"/>
  <c r="AE541" i="1" s="1"/>
  <c r="N543" i="1"/>
  <c r="AE543" i="1" s="1"/>
  <c r="N545" i="1"/>
  <c r="AE545" i="1" s="1"/>
  <c r="N221" i="1"/>
  <c r="AE221" i="1" s="1"/>
  <c r="N297" i="1"/>
  <c r="AE297" i="1" s="1"/>
  <c r="N138" i="1"/>
  <c r="AE138" i="1" s="1"/>
  <c r="N150" i="1"/>
  <c r="AE150" i="1" s="1"/>
  <c r="N179" i="1"/>
  <c r="AE179" i="1" s="1"/>
  <c r="N232" i="1"/>
  <c r="AE232" i="1" s="1"/>
  <c r="N167" i="1"/>
  <c r="AE167" i="1" s="1"/>
  <c r="N210" i="1"/>
  <c r="AE210" i="1" s="1"/>
  <c r="N215" i="1"/>
  <c r="AE215" i="1" s="1"/>
  <c r="N260" i="1"/>
  <c r="X260" i="1" s="1"/>
  <c r="N262" i="1"/>
  <c r="X262" i="1" s="1"/>
  <c r="N278" i="1"/>
  <c r="X278" i="1" s="1"/>
  <c r="N291" i="1"/>
  <c r="X291" i="1" s="1"/>
  <c r="N309" i="1"/>
  <c r="X309" i="1" s="1"/>
  <c r="N311" i="1"/>
  <c r="X311" i="1" s="1"/>
  <c r="N315" i="1"/>
  <c r="X315" i="1" s="1"/>
  <c r="N327" i="1"/>
  <c r="X327" i="1" s="1"/>
  <c r="N367" i="1"/>
  <c r="X367" i="1" s="1"/>
  <c r="N431" i="1"/>
  <c r="X431" i="1" s="1"/>
  <c r="X479" i="1"/>
  <c r="N625" i="1"/>
  <c r="X625" i="1" s="1"/>
  <c r="N83" i="1"/>
  <c r="X83" i="1" s="1"/>
  <c r="N85" i="1"/>
  <c r="X85" i="1" s="1"/>
  <c r="N109" i="1"/>
  <c r="X109" i="1" s="1"/>
  <c r="N228" i="1"/>
  <c r="X228" i="1" s="1"/>
  <c r="N498" i="1"/>
  <c r="X498" i="1" s="1"/>
  <c r="N501" i="1"/>
  <c r="X501" i="1" s="1"/>
  <c r="N564" i="1"/>
  <c r="X564" i="1" s="1"/>
  <c r="N640" i="1"/>
  <c r="X640" i="1" s="1"/>
  <c r="N642" i="1"/>
  <c r="X642" i="1" s="1"/>
  <c r="N235" i="1"/>
  <c r="X235" i="1" s="1"/>
  <c r="N301" i="1"/>
  <c r="X301" i="1" s="1"/>
  <c r="N434" i="1"/>
  <c r="X434" i="1" s="1"/>
  <c r="N436" i="1"/>
  <c r="X436" i="1" s="1"/>
  <c r="N751" i="1"/>
  <c r="X751" i="1" s="1"/>
  <c r="K12" i="3"/>
  <c r="T12" i="3"/>
  <c r="M12" i="3"/>
  <c r="L12" i="3"/>
  <c r="S12" i="3"/>
  <c r="R12" i="3"/>
  <c r="N556" i="1"/>
  <c r="AE556" i="1" s="1"/>
  <c r="N557" i="1"/>
  <c r="X557" i="1" s="1"/>
  <c r="N461" i="1"/>
  <c r="X461" i="1" s="1"/>
  <c r="N120" i="1"/>
  <c r="X120" i="1" s="1"/>
  <c r="N174" i="1"/>
  <c r="X174" i="1" s="1"/>
  <c r="N188" i="1"/>
  <c r="X188" i="1" s="1"/>
  <c r="N220" i="1"/>
  <c r="X220" i="1" s="1"/>
  <c r="N229" i="1"/>
  <c r="X229" i="1" s="1"/>
  <c r="N68" i="1"/>
  <c r="AE68" i="1" s="1"/>
  <c r="N306" i="1"/>
  <c r="X306" i="1" s="1"/>
  <c r="N358" i="1"/>
  <c r="X358" i="1" s="1"/>
  <c r="N400" i="1"/>
  <c r="X400" i="1" s="1"/>
  <c r="N408" i="1"/>
  <c r="AE408" i="1" s="1"/>
  <c r="N486" i="1"/>
  <c r="X486" i="1" s="1"/>
  <c r="N492" i="1"/>
  <c r="X492" i="1" s="1"/>
  <c r="N673" i="1"/>
  <c r="X673" i="1" s="1"/>
  <c r="N713" i="1"/>
  <c r="X713" i="1" s="1"/>
  <c r="N736" i="1"/>
  <c r="X736" i="1" s="1"/>
  <c r="N694" i="1"/>
  <c r="X694" i="1" s="1"/>
  <c r="N29" i="1"/>
  <c r="X29" i="1" s="1"/>
  <c r="N157" i="1"/>
  <c r="X157" i="1" s="1"/>
  <c r="N396" i="1"/>
  <c r="X396" i="1" s="1"/>
  <c r="N727" i="1"/>
  <c r="X727" i="1" s="1"/>
  <c r="N62" i="1"/>
  <c r="X62" i="1" s="1"/>
  <c r="N454" i="1"/>
  <c r="AE454" i="1" s="1"/>
  <c r="N602" i="1"/>
  <c r="X602" i="1" s="1"/>
  <c r="N711" i="1"/>
  <c r="AE711" i="1" s="1"/>
  <c r="N462" i="1"/>
  <c r="X462" i="1" s="1"/>
  <c r="N509" i="1"/>
  <c r="AE509" i="1" s="1"/>
  <c r="N160" i="1"/>
  <c r="X160" i="1" s="1"/>
  <c r="N175" i="1"/>
  <c r="X175" i="1" s="1"/>
  <c r="N189" i="1"/>
  <c r="X189" i="1" s="1"/>
  <c r="N224" i="1"/>
  <c r="X224" i="1" s="1"/>
  <c r="N70" i="1"/>
  <c r="X70" i="1" s="1"/>
  <c r="N359" i="1"/>
  <c r="AE359" i="1" s="1"/>
  <c r="N404" i="1"/>
  <c r="X404" i="1" s="1"/>
  <c r="N451" i="1"/>
  <c r="X451" i="1" s="1"/>
  <c r="N488" i="1"/>
  <c r="X488" i="1" s="1"/>
  <c r="N565" i="1"/>
  <c r="X565" i="1" s="1"/>
  <c r="N714" i="1"/>
  <c r="X714" i="1" s="1"/>
  <c r="N47" i="1"/>
  <c r="X47" i="1" s="1"/>
  <c r="N562" i="1"/>
  <c r="X562" i="1" s="1"/>
  <c r="N709" i="1"/>
  <c r="X709" i="1" s="1"/>
  <c r="N728" i="1"/>
  <c r="X728" i="1" s="1"/>
  <c r="N64" i="1"/>
  <c r="AE64" i="1" s="1"/>
  <c r="N241" i="1"/>
  <c r="X241" i="1" s="1"/>
  <c r="N433" i="1"/>
  <c r="X433" i="1" s="1"/>
  <c r="N449" i="1"/>
  <c r="X449" i="1" s="1"/>
  <c r="N571" i="1"/>
  <c r="X571" i="1" s="1"/>
  <c r="N712" i="1"/>
  <c r="X712" i="1" s="1"/>
  <c r="N172" i="1"/>
  <c r="X172" i="1" s="1"/>
  <c r="N176" i="1"/>
  <c r="X176" i="1" s="1"/>
  <c r="N910" i="1"/>
  <c r="AE910" i="1" s="1"/>
  <c r="N190" i="1"/>
  <c r="X190" i="1" s="1"/>
  <c r="N72" i="1"/>
  <c r="X72" i="1" s="1"/>
  <c r="N213" i="1"/>
  <c r="X213" i="1" s="1"/>
  <c r="N356" i="1"/>
  <c r="AE356" i="1" s="1"/>
  <c r="N360" i="1"/>
  <c r="X360" i="1" s="1"/>
  <c r="N406" i="1"/>
  <c r="X406" i="1" s="1"/>
  <c r="N489" i="1"/>
  <c r="X489" i="1" s="1"/>
  <c r="N500" i="1"/>
  <c r="X500" i="1" s="1"/>
  <c r="N677" i="1"/>
  <c r="X677" i="1" s="1"/>
  <c r="N715" i="1"/>
  <c r="X715" i="1" s="1"/>
  <c r="N497" i="1"/>
  <c r="X497" i="1" s="1"/>
  <c r="N20" i="1"/>
  <c r="AE20" i="1" s="1"/>
  <c r="N574" i="1"/>
  <c r="X574" i="1" s="1"/>
  <c r="N725" i="1"/>
  <c r="X725" i="1" s="1"/>
  <c r="N729" i="1"/>
  <c r="X729" i="1" s="1"/>
  <c r="N65" i="1"/>
  <c r="X65" i="1" s="1"/>
  <c r="N452" i="1"/>
  <c r="X452" i="1" s="1"/>
  <c r="N487" i="1"/>
  <c r="X487" i="1" s="1"/>
  <c r="N459" i="1"/>
  <c r="X459" i="1" s="1"/>
  <c r="N624" i="1"/>
  <c r="X624" i="1" s="1"/>
  <c r="N460" i="1"/>
  <c r="X460" i="1" s="1"/>
  <c r="N156" i="1"/>
  <c r="X156" i="1" s="1"/>
  <c r="N173" i="1"/>
  <c r="X173" i="1" s="1"/>
  <c r="N177" i="1"/>
  <c r="AE177" i="1" s="1"/>
  <c r="N187" i="1"/>
  <c r="X187" i="1" s="1"/>
  <c r="N216" i="1"/>
  <c r="X216" i="1" s="1"/>
  <c r="N226" i="1"/>
  <c r="X226" i="1" s="1"/>
  <c r="N63" i="1"/>
  <c r="AE63" i="1" s="1"/>
  <c r="N305" i="1"/>
  <c r="X305" i="1" s="1"/>
  <c r="N357" i="1"/>
  <c r="X357" i="1" s="1"/>
  <c r="N378" i="1"/>
  <c r="X378" i="1" s="1"/>
  <c r="N407" i="1"/>
  <c r="AE407" i="1" s="1"/>
  <c r="N491" i="1"/>
  <c r="X491" i="1" s="1"/>
  <c r="N586" i="1"/>
  <c r="X586" i="1" s="1"/>
  <c r="N21" i="1"/>
  <c r="X21" i="1" s="1"/>
  <c r="N726" i="1"/>
  <c r="AE726" i="1" s="1"/>
  <c r="N730" i="1"/>
  <c r="X730" i="1" s="1"/>
  <c r="N453" i="1"/>
  <c r="AE453" i="1" s="1"/>
  <c r="N494" i="1"/>
  <c r="X494" i="1" s="1"/>
  <c r="N599" i="1"/>
  <c r="X599" i="1" s="1"/>
  <c r="N710" i="1"/>
  <c r="X710" i="1" s="1"/>
  <c r="N765" i="1"/>
  <c r="N522" i="1"/>
  <c r="AB522" i="1" s="1"/>
  <c r="N666" i="1"/>
  <c r="X666" i="1" s="1"/>
  <c r="N363" i="1"/>
  <c r="X363" i="1" s="1"/>
  <c r="N335" i="1"/>
  <c r="X335" i="1" s="1"/>
  <c r="N344" i="1"/>
  <c r="X344" i="1" s="1"/>
  <c r="N352" i="1"/>
  <c r="X352" i="1" s="1"/>
  <c r="N362" i="1"/>
  <c r="X362" i="1" s="1"/>
  <c r="N369" i="1"/>
  <c r="X369" i="1" s="1"/>
  <c r="N385" i="1"/>
  <c r="X385" i="1" s="1"/>
  <c r="N659" i="1"/>
  <c r="AE659" i="1" s="1"/>
  <c r="N700" i="1"/>
  <c r="X700" i="1" s="1"/>
  <c r="N1088" i="1"/>
  <c r="AE1088" i="1" s="1"/>
  <c r="N669" i="1"/>
  <c r="X669" i="1" s="1"/>
  <c r="N681" i="1"/>
  <c r="AE681" i="1" s="1"/>
  <c r="N660" i="1"/>
  <c r="X660" i="1" s="1"/>
  <c r="N671" i="1"/>
  <c r="AE671" i="1" s="1"/>
  <c r="N691" i="1"/>
  <c r="X691" i="1" s="1"/>
  <c r="N124" i="1"/>
  <c r="N661" i="1"/>
  <c r="X661" i="1" s="1"/>
  <c r="N328" i="1"/>
  <c r="X328" i="1" s="1"/>
  <c r="N337" i="1"/>
  <c r="X337" i="1" s="1"/>
  <c r="N354" i="1"/>
  <c r="X354" i="1" s="1"/>
  <c r="N365" i="1"/>
  <c r="X365" i="1" s="1"/>
  <c r="N373" i="1"/>
  <c r="X373" i="1" s="1"/>
  <c r="N1094" i="1"/>
  <c r="AE1094" i="1" s="1"/>
  <c r="N663" i="1"/>
  <c r="X663" i="1" s="1"/>
  <c r="N675" i="1"/>
  <c r="X675" i="1" s="1"/>
  <c r="N701" i="1"/>
  <c r="X701" i="1" s="1"/>
  <c r="N650" i="1"/>
  <c r="X650" i="1" s="1"/>
  <c r="N386" i="1"/>
  <c r="X386" i="1" s="1"/>
  <c r="N678" i="1"/>
  <c r="X678" i="1" s="1"/>
  <c r="N683" i="1"/>
  <c r="X683" i="1" s="1"/>
  <c r="N695" i="1"/>
  <c r="X695" i="1" s="1"/>
  <c r="N704" i="1"/>
  <c r="X704" i="1" s="1"/>
  <c r="N684" i="1"/>
  <c r="X684" i="1" s="1"/>
  <c r="N158" i="1"/>
  <c r="N293" i="1"/>
  <c r="N495" i="1"/>
  <c r="X495" i="1" s="1"/>
  <c r="N690" i="1"/>
  <c r="X690" i="1" s="1"/>
  <c r="N332" i="1"/>
  <c r="X332" i="1" s="1"/>
  <c r="N342" i="1"/>
  <c r="X342" i="1" s="1"/>
  <c r="N349" i="1"/>
  <c r="X349" i="1" s="1"/>
  <c r="N376" i="1"/>
  <c r="X376" i="1" s="1"/>
  <c r="N393" i="1"/>
  <c r="X393" i="1" s="1"/>
  <c r="N654" i="1"/>
  <c r="X654" i="1" s="1"/>
  <c r="N664" i="1"/>
  <c r="X664" i="1" s="1"/>
  <c r="N703" i="1"/>
  <c r="X703" i="1" s="1"/>
  <c r="N372" i="1"/>
  <c r="X372" i="1" s="1"/>
  <c r="N679" i="1"/>
  <c r="X679" i="1" s="1"/>
  <c r="N688" i="1"/>
  <c r="X688" i="1" s="1"/>
  <c r="N696" i="1"/>
  <c r="X696" i="1" s="1"/>
  <c r="N686" i="1"/>
  <c r="X686" i="1" s="1"/>
  <c r="N294" i="1"/>
  <c r="N496" i="1"/>
  <c r="AE496" i="1" s="1"/>
  <c r="N525" i="1"/>
  <c r="N697" i="1"/>
  <c r="X697" i="1" s="1"/>
  <c r="N366" i="1"/>
  <c r="X366" i="1" s="1"/>
  <c r="N334" i="1"/>
  <c r="X334" i="1" s="1"/>
  <c r="N343" i="1"/>
  <c r="X343" i="1" s="1"/>
  <c r="N350" i="1"/>
  <c r="X350" i="1" s="1"/>
  <c r="N361" i="1"/>
  <c r="X361" i="1" s="1"/>
  <c r="N368" i="1"/>
  <c r="X368" i="1" s="1"/>
  <c r="N655" i="1"/>
  <c r="X655" i="1" s="1"/>
  <c r="N665" i="1"/>
  <c r="AE665" i="1" s="1"/>
  <c r="N692" i="1"/>
  <c r="N705" i="1"/>
  <c r="X705" i="1" s="1"/>
  <c r="N374" i="1"/>
  <c r="X374" i="1" s="1"/>
  <c r="N668" i="1"/>
  <c r="AE668" i="1" s="1"/>
  <c r="N680" i="1"/>
  <c r="X680" i="1" s="1"/>
  <c r="N693" i="1"/>
  <c r="X693" i="1" s="1"/>
  <c r="N698" i="1"/>
  <c r="X698" i="1" s="1"/>
  <c r="N577" i="1"/>
  <c r="AE577" i="1" s="1"/>
  <c r="N652" i="1"/>
  <c r="X652" i="1" s="1"/>
  <c r="N670" i="1"/>
  <c r="X670" i="1" s="1"/>
  <c r="N689" i="1"/>
  <c r="X689" i="1" s="1"/>
  <c r="N217" i="1"/>
  <c r="N573" i="1"/>
  <c r="E347" i="3"/>
  <c r="E504" i="3"/>
  <c r="E508" i="3"/>
  <c r="E161" i="3"/>
  <c r="E163" i="3"/>
  <c r="E308" i="3"/>
  <c r="E314" i="3"/>
  <c r="E397" i="3"/>
  <c r="E399" i="3"/>
  <c r="E100" i="3"/>
  <c r="E119" i="3"/>
  <c r="E159" i="3"/>
  <c r="E207" i="3"/>
  <c r="E286" i="3"/>
  <c r="E288" i="3"/>
  <c r="E290" i="3"/>
  <c r="E296" i="3"/>
  <c r="E299" i="3"/>
  <c r="E211" i="3"/>
  <c r="E234" i="3"/>
  <c r="E236" i="3"/>
  <c r="E169" i="3"/>
  <c r="E135" i="3"/>
  <c r="E129" i="3"/>
  <c r="E132" i="3"/>
  <c r="E633" i="3"/>
  <c r="E635" i="3"/>
  <c r="E637" i="3"/>
  <c r="E90" i="3"/>
  <c r="E92" i="3"/>
  <c r="E168" i="3"/>
  <c r="E170" i="3"/>
  <c r="E276" i="3"/>
  <c r="E416" i="3"/>
  <c r="E457" i="3"/>
  <c r="E473" i="3"/>
  <c r="E480" i="3"/>
  <c r="E89" i="3"/>
  <c r="E91" i="3"/>
  <c r="E93" i="3"/>
  <c r="E71" i="3"/>
  <c r="E130" i="3"/>
  <c r="E313" i="3"/>
  <c r="E398" i="3"/>
  <c r="E518" i="3"/>
  <c r="E672" i="3"/>
  <c r="E674" i="3"/>
  <c r="E676" i="3"/>
  <c r="E128" i="3"/>
  <c r="E206" i="3"/>
  <c r="E285" i="3"/>
  <c r="E287" i="3"/>
  <c r="E289" i="3"/>
  <c r="E295" i="3"/>
  <c r="E298" i="3"/>
  <c r="E415" i="3"/>
  <c r="E484" i="3"/>
  <c r="E549" i="3"/>
  <c r="E561" i="3"/>
  <c r="E563" i="3"/>
  <c r="E575" i="3"/>
  <c r="E394" i="3"/>
  <c r="E632" i="3"/>
  <c r="E634" i="3"/>
  <c r="E636" i="3"/>
  <c r="E638" i="3"/>
  <c r="E346" i="3"/>
  <c r="E377" i="3"/>
  <c r="E506" i="3"/>
  <c r="E162" i="3"/>
  <c r="E620" i="3"/>
  <c r="E212" i="3"/>
  <c r="E548" i="3"/>
  <c r="E622" i="3"/>
  <c r="E756" i="3"/>
  <c r="E758" i="3"/>
  <c r="E195" i="3"/>
  <c r="E341" i="3"/>
  <c r="E409" i="3"/>
  <c r="E254" i="3"/>
  <c r="E419" i="3"/>
  <c r="E423" i="3"/>
  <c r="E757" i="3"/>
  <c r="E759" i="3"/>
  <c r="E336" i="3"/>
  <c r="E410" i="3"/>
  <c r="E253" i="3"/>
  <c r="E255" i="3"/>
  <c r="E420" i="3"/>
  <c r="E422" i="3"/>
  <c r="E657" i="3"/>
  <c r="E755" i="3"/>
  <c r="E364" i="3"/>
  <c r="E402" i="3"/>
  <c r="E405" i="3"/>
  <c r="E584" i="3"/>
  <c r="E717" i="3"/>
  <c r="E592" i="3"/>
  <c r="E57" i="3"/>
  <c r="E468" i="3"/>
  <c r="E192" i="3"/>
  <c r="E194" i="3"/>
  <c r="E199" i="3"/>
  <c r="E272" i="3"/>
  <c r="E274" i="3"/>
  <c r="E283" i="3"/>
  <c r="E458" i="3"/>
  <c r="E477" i="3"/>
  <c r="E591" i="3"/>
  <c r="E767" i="3"/>
  <c r="E18" i="3"/>
  <c r="E23" i="3"/>
  <c r="E26" i="3"/>
  <c r="E28" i="3"/>
  <c r="E31" i="3"/>
  <c r="E33" i="3"/>
  <c r="E35" i="3"/>
  <c r="E38" i="3"/>
  <c r="E40" i="3"/>
  <c r="E42" i="3"/>
  <c r="E44" i="3"/>
  <c r="E46" i="3"/>
  <c r="E49" i="3"/>
  <c r="E51" i="3"/>
  <c r="E53" i="3"/>
  <c r="E55" i="3"/>
  <c r="E60" i="3"/>
  <c r="E66" i="3"/>
  <c r="E67" i="3"/>
  <c r="E73" i="3"/>
  <c r="E75" i="3"/>
  <c r="E78" i="3"/>
  <c r="E97" i="3"/>
  <c r="E99" i="3"/>
  <c r="E105" i="3"/>
  <c r="E121" i="3"/>
  <c r="E125" i="3"/>
  <c r="E127" i="3"/>
  <c r="E134" i="3"/>
  <c r="E141" i="3"/>
  <c r="E145" i="3"/>
  <c r="E151" i="3"/>
  <c r="E154" i="3"/>
  <c r="E164" i="3"/>
  <c r="E181" i="3"/>
  <c r="E184" i="3"/>
  <c r="E198" i="3"/>
  <c r="E201" i="3"/>
  <c r="E208" i="3"/>
  <c r="E218" i="3"/>
  <c r="E223" i="3"/>
  <c r="E238" i="3"/>
  <c r="E240" i="3"/>
  <c r="E247" i="3"/>
  <c r="E249" i="3"/>
  <c r="E252" i="3"/>
  <c r="E270" i="3"/>
  <c r="E302" i="3"/>
  <c r="E304" i="3"/>
  <c r="E329" i="3"/>
  <c r="E331" i="3"/>
  <c r="E339" i="3"/>
  <c r="E348" i="3"/>
  <c r="E370" i="3"/>
  <c r="E379" i="3"/>
  <c r="E382" i="3"/>
  <c r="E384" i="3"/>
  <c r="E388" i="3"/>
  <c r="E412" i="3"/>
  <c r="E442" i="3"/>
  <c r="E444" i="3"/>
  <c r="E455" i="3"/>
  <c r="E482" i="3"/>
  <c r="E517" i="3"/>
  <c r="E527" i="3"/>
  <c r="E528" i="3"/>
  <c r="E538" i="3"/>
  <c r="E540" i="3"/>
  <c r="E553" i="3"/>
  <c r="E558" i="3"/>
  <c r="E560" i="3"/>
  <c r="E576" i="3"/>
  <c r="E579" i="3"/>
  <c r="E581" i="3"/>
  <c r="E588" i="3"/>
  <c r="E590" i="3"/>
  <c r="E594" i="3"/>
  <c r="E596" i="3"/>
  <c r="E597" i="3"/>
  <c r="E609" i="3"/>
  <c r="E611" i="3"/>
  <c r="E614" i="3"/>
  <c r="E616" i="3"/>
  <c r="E627" i="3"/>
  <c r="E631" i="3"/>
  <c r="E656" i="3"/>
  <c r="P656" i="1" s="1"/>
  <c r="P722" i="1" s="1"/>
  <c r="P466" i="1" s="1"/>
  <c r="E685" i="3"/>
  <c r="E706" i="3"/>
  <c r="E708" i="3"/>
  <c r="E734" i="3"/>
  <c r="E744" i="3"/>
  <c r="E752" i="3"/>
  <c r="E15" i="3"/>
  <c r="E17" i="3"/>
  <c r="E231" i="3"/>
  <c r="E333" i="3"/>
  <c r="E572" i="3"/>
  <c r="E582" i="3"/>
  <c r="E613" i="3"/>
  <c r="E137" i="3"/>
  <c r="E413" i="3"/>
  <c r="E143" i="3"/>
  <c r="E147" i="3"/>
  <c r="E182" i="3"/>
  <c r="E204" i="3"/>
  <c r="E265" i="3"/>
  <c r="E267" i="3"/>
  <c r="E281" i="3"/>
  <c r="E282" i="3"/>
  <c r="E324" i="3"/>
  <c r="E353" i="3"/>
  <c r="E390" i="3"/>
  <c r="E490" i="3"/>
  <c r="E566" i="3"/>
  <c r="E567" i="3"/>
  <c r="E569" i="3"/>
  <c r="E628" i="3"/>
  <c r="E122" i="3"/>
  <c r="E126" i="3"/>
  <c r="E131" i="3"/>
  <c r="E133" i="3"/>
  <c r="E140" i="3"/>
  <c r="E142" i="3"/>
  <c r="E148" i="3"/>
  <c r="E153" i="3"/>
  <c r="E155" i="3"/>
  <c r="E165" i="3"/>
  <c r="E180" i="3"/>
  <c r="E183" i="3"/>
  <c r="E191" i="3"/>
  <c r="E214" i="3"/>
  <c r="E230" i="3"/>
  <c r="E237" i="3"/>
  <c r="E239" i="3"/>
  <c r="E271" i="3"/>
  <c r="E330" i="3"/>
  <c r="E338" i="3"/>
  <c r="E340" i="3"/>
  <c r="E371" i="3"/>
  <c r="E381" i="3"/>
  <c r="E403" i="3"/>
  <c r="E411" i="3"/>
  <c r="E414" i="3"/>
  <c r="E443" i="3"/>
  <c r="E456" i="3"/>
  <c r="E476" i="3"/>
  <c r="E481" i="3"/>
  <c r="E483" i="3"/>
  <c r="E511" i="3"/>
  <c r="E516" i="3"/>
  <c r="E531" i="3"/>
  <c r="E547" i="3"/>
  <c r="E559" i="3"/>
  <c r="E583" i="3"/>
  <c r="E595" i="3"/>
  <c r="E598" i="3"/>
  <c r="E605" i="3"/>
  <c r="E608" i="3"/>
  <c r="E610" i="3"/>
  <c r="E612" i="3"/>
  <c r="E621" i="3"/>
  <c r="E626" i="3"/>
  <c r="E629" i="3"/>
  <c r="E658" i="3"/>
  <c r="E702" i="3"/>
  <c r="E707" i="3"/>
  <c r="E733" i="3"/>
  <c r="E735" i="3"/>
  <c r="E738" i="3"/>
  <c r="E739" i="3"/>
  <c r="E745" i="3"/>
  <c r="E16" i="3"/>
  <c r="E355" i="3"/>
  <c r="E555" i="3"/>
  <c r="E716" i="3"/>
  <c r="E106" i="3"/>
  <c r="E185" i="3"/>
  <c r="E56" i="3"/>
  <c r="E58" i="3"/>
  <c r="E139" i="3"/>
  <c r="E144" i="3"/>
  <c r="E146" i="3"/>
  <c r="E197" i="3"/>
  <c r="E203" i="3"/>
  <c r="E219" i="3"/>
  <c r="E264" i="3"/>
  <c r="E266" i="3"/>
  <c r="E268" i="3"/>
  <c r="E277" i="3"/>
  <c r="E279" i="3"/>
  <c r="E316" i="3"/>
  <c r="E426" i="3"/>
  <c r="E523" i="3"/>
  <c r="E94" i="3"/>
  <c r="E103" i="3"/>
  <c r="E113" i="3"/>
  <c r="E439" i="3"/>
  <c r="E510" i="3"/>
  <c r="E515" i="3"/>
  <c r="E601" i="3"/>
  <c r="E607" i="3"/>
  <c r="E645" i="3"/>
  <c r="E732" i="3"/>
  <c r="E741" i="3"/>
  <c r="E742" i="3"/>
  <c r="E747" i="3"/>
  <c r="E748" i="3"/>
  <c r="E761" i="3"/>
  <c r="E88" i="3"/>
  <c r="E503" i="3"/>
  <c r="E257" i="3"/>
  <c r="E258" i="3"/>
  <c r="E112" i="3"/>
  <c r="E319" i="3"/>
  <c r="E320" i="3"/>
  <c r="E95" i="3"/>
  <c r="E429" i="3"/>
  <c r="E448" i="3"/>
  <c r="E464" i="3"/>
  <c r="E465" i="3"/>
  <c r="E475" i="3"/>
  <c r="E644" i="3"/>
  <c r="E653" i="3"/>
  <c r="E766" i="3"/>
  <c r="O12" i="3"/>
  <c r="E14" i="3"/>
  <c r="E80" i="3"/>
  <c r="E87" i="3"/>
  <c r="E647" i="3"/>
  <c r="E22" i="3"/>
  <c r="E432" i="3"/>
  <c r="E110" i="3"/>
  <c r="E244" i="3"/>
  <c r="E263" i="3"/>
  <c r="E441" i="3"/>
  <c r="E450" i="3"/>
  <c r="E472" i="3"/>
  <c r="E526" i="3"/>
  <c r="E651" i="3"/>
  <c r="E723" i="3"/>
  <c r="E743" i="3"/>
  <c r="E749" i="3"/>
  <c r="AE749" i="1" s="1"/>
  <c r="E754" i="3"/>
  <c r="E421" i="3"/>
  <c r="E446" i="3"/>
  <c r="E606" i="3"/>
  <c r="E418" i="3"/>
  <c r="E447" i="3"/>
  <c r="E25" i="3"/>
  <c r="E243" i="3"/>
  <c r="E323" i="3"/>
  <c r="E507" i="3"/>
  <c r="E520" i="3"/>
  <c r="E521" i="3"/>
  <c r="E108" i="3"/>
  <c r="E118" i="3"/>
  <c r="E325" i="3"/>
  <c r="E438" i="3"/>
  <c r="E760" i="3"/>
  <c r="E428" i="3"/>
  <c r="E13" i="3"/>
  <c r="E19" i="3"/>
  <c r="E24" i="3"/>
  <c r="E27" i="3"/>
  <c r="E30" i="3"/>
  <c r="E32" i="3"/>
  <c r="E34" i="3"/>
  <c r="E37" i="3"/>
  <c r="E39" i="3"/>
  <c r="E41" i="3"/>
  <c r="E43" i="3"/>
  <c r="E45" i="3"/>
  <c r="E48" i="3"/>
  <c r="E50" i="3"/>
  <c r="E52" i="3"/>
  <c r="E54" i="3"/>
  <c r="E59" i="3"/>
  <c r="E61" i="3"/>
  <c r="E69" i="3"/>
  <c r="E74" i="3"/>
  <c r="E77" i="3"/>
  <c r="E81" i="3"/>
  <c r="E96" i="3"/>
  <c r="E101" i="3"/>
  <c r="E104" i="3"/>
  <c r="E200" i="3"/>
  <c r="E205" i="3"/>
  <c r="E209" i="3"/>
  <c r="E222" i="3"/>
  <c r="E246" i="3"/>
  <c r="E248" i="3"/>
  <c r="E250" i="3"/>
  <c r="E300" i="3"/>
  <c r="E303" i="3"/>
  <c r="E321" i="3"/>
  <c r="E351" i="3"/>
  <c r="E383" i="3"/>
  <c r="E387" i="3"/>
  <c r="E427" i="3"/>
  <c r="E534" i="3"/>
  <c r="E551" i="3"/>
  <c r="E554" i="3"/>
  <c r="E578" i="3"/>
  <c r="E580" i="3"/>
  <c r="E587" i="3"/>
  <c r="E589" i="3"/>
  <c r="E604" i="3"/>
  <c r="E615" i="3"/>
  <c r="E617" i="3"/>
  <c r="E630" i="3"/>
  <c r="E687" i="3"/>
  <c r="E720" i="3"/>
  <c r="E724" i="3"/>
  <c r="E227" i="3"/>
  <c r="E251" i="3"/>
  <c r="E718" i="3"/>
  <c r="E763" i="3"/>
  <c r="E233" i="3"/>
  <c r="E401" i="3"/>
  <c r="E425" i="3"/>
  <c r="E467" i="3"/>
  <c r="E469" i="3"/>
  <c r="E513" i="3"/>
  <c r="E550" i="3"/>
  <c r="E568" i="3"/>
  <c r="E570" i="3"/>
  <c r="E619" i="3"/>
  <c r="E662" i="3"/>
  <c r="E682" i="3"/>
  <c r="E769" i="3"/>
  <c r="E719" i="3"/>
  <c r="E193" i="3"/>
  <c r="E202" i="3"/>
  <c r="E269" i="3"/>
  <c r="E273" i="3"/>
  <c r="E284" i="3"/>
  <c r="E585" i="3"/>
  <c r="E593" i="3"/>
  <c r="E768" i="3"/>
  <c r="E770" i="3"/>
  <c r="AE217" i="1" l="1"/>
  <c r="U217" i="1"/>
  <c r="X293" i="1"/>
  <c r="U293" i="1"/>
  <c r="X158" i="1"/>
  <c r="U158" i="1"/>
  <c r="AE765" i="1"/>
  <c r="U765" i="1"/>
  <c r="AE196" i="1"/>
  <c r="U196" i="1"/>
  <c r="AB525" i="1"/>
  <c r="U525" i="1"/>
  <c r="X124" i="1"/>
  <c r="U124" i="1"/>
  <c r="X573" i="1"/>
  <c r="U573" i="1"/>
  <c r="X294" i="1"/>
  <c r="U294" i="1"/>
  <c r="AE373" i="1"/>
  <c r="AE65" i="1"/>
  <c r="AE174" i="1"/>
  <c r="AE689" i="1"/>
  <c r="AE311" i="1"/>
  <c r="AE586" i="1"/>
  <c r="AE680" i="1"/>
  <c r="AE260" i="1"/>
  <c r="AE451" i="1"/>
  <c r="AE736" i="1"/>
  <c r="AE301" i="1"/>
  <c r="AE703" i="1"/>
  <c r="AE343" i="1"/>
  <c r="AE83" i="1"/>
  <c r="AE327" i="1"/>
  <c r="AE386" i="1"/>
  <c r="AE693" i="1"/>
  <c r="AE278" i="1"/>
  <c r="AE715" i="1"/>
  <c r="AE495" i="1"/>
  <c r="AE690" i="1"/>
  <c r="AE241" i="1"/>
  <c r="AE664" i="1"/>
  <c r="AE725" i="1"/>
  <c r="AE393" i="1"/>
  <c r="AE360" i="1"/>
  <c r="AE293" i="1"/>
  <c r="AE378" i="1"/>
  <c r="AE557" i="1"/>
  <c r="AE374" i="1"/>
  <c r="AE599" i="1"/>
  <c r="AE354" i="1"/>
  <c r="AE120" i="1"/>
  <c r="AE652" i="1"/>
  <c r="AE650" i="1"/>
  <c r="AE294" i="1"/>
  <c r="AE491" i="1"/>
  <c r="AE642" i="1"/>
  <c r="AE686" i="1"/>
  <c r="AE452" i="1"/>
  <c r="AE342" i="1"/>
  <c r="AE461" i="1"/>
  <c r="AE710" i="1"/>
  <c r="AE357" i="1"/>
  <c r="AE695" i="1"/>
  <c r="AE565" i="1"/>
  <c r="AE173" i="1"/>
  <c r="AE433" i="1"/>
  <c r="AE328" i="1"/>
  <c r="AE449" i="1"/>
  <c r="AE501" i="1"/>
  <c r="AE216" i="1"/>
  <c r="AE190" i="1"/>
  <c r="AE306" i="1"/>
  <c r="AE492" i="1"/>
  <c r="AE522" i="1"/>
  <c r="AE404" i="1"/>
  <c r="AE228" i="1"/>
  <c r="AE187" i="1"/>
  <c r="AE62" i="1"/>
  <c r="AE309" i="1"/>
  <c r="AE334" i="1"/>
  <c r="AE358" i="1"/>
  <c r="AE431" i="1"/>
  <c r="AE727" i="1"/>
  <c r="AE654" i="1"/>
  <c r="AE47" i="1"/>
  <c r="AE29" i="1"/>
  <c r="AE172" i="1"/>
  <c r="AE406" i="1"/>
  <c r="AE365" i="1"/>
  <c r="AE696" i="1"/>
  <c r="AE704" i="1"/>
  <c r="AE157" i="1"/>
  <c r="AE684" i="1"/>
  <c r="AE729" i="1"/>
  <c r="AE305" i="1"/>
  <c r="AE697" i="1"/>
  <c r="AE376" i="1"/>
  <c r="AE661" i="1"/>
  <c r="AE660" i="1"/>
  <c r="AE683" i="1"/>
  <c r="AE624" i="1"/>
  <c r="AE124" i="1"/>
  <c r="AE367" i="1"/>
  <c r="AE678" i="1"/>
  <c r="AE640" i="1"/>
  <c r="AE562" i="1"/>
  <c r="AE220" i="1"/>
  <c r="AE730" i="1"/>
  <c r="AE363" i="1"/>
  <c r="AE487" i="1"/>
  <c r="AE349" i="1"/>
  <c r="AE714" i="1"/>
  <c r="AE669" i="1"/>
  <c r="AE109" i="1"/>
  <c r="AE574" i="1"/>
  <c r="AE602" i="1"/>
  <c r="AE332" i="1"/>
  <c r="AE625" i="1"/>
  <c r="AE675" i="1"/>
  <c r="AE670" i="1"/>
  <c r="AE673" i="1"/>
  <c r="AE235" i="1"/>
  <c r="AE315" i="1"/>
  <c r="AE691" i="1"/>
  <c r="AE663" i="1"/>
  <c r="AE713" i="1"/>
  <c r="AE698" i="1"/>
  <c r="AE176" i="1"/>
  <c r="AE434" i="1"/>
  <c r="AE291" i="1"/>
  <c r="AE497" i="1"/>
  <c r="AE688" i="1"/>
  <c r="AE366" i="1"/>
  <c r="AE500" i="1"/>
  <c r="AE385" i="1"/>
  <c r="AE262" i="1"/>
  <c r="AE709" i="1"/>
  <c r="AE72" i="1"/>
  <c r="AE70" i="1"/>
  <c r="AE489" i="1"/>
  <c r="AE85" i="1"/>
  <c r="AE229" i="1"/>
  <c r="AE213" i="1"/>
  <c r="AE694" i="1"/>
  <c r="AE728" i="1"/>
  <c r="AE337" i="1"/>
  <c r="AE372" i="1"/>
  <c r="AE460" i="1"/>
  <c r="AE573" i="1"/>
  <c r="AE525" i="1"/>
  <c r="AE189" i="1"/>
  <c r="AE160" i="1"/>
  <c r="AE396" i="1"/>
  <c r="AE188" i="1"/>
  <c r="AE400" i="1"/>
  <c r="AE488" i="1"/>
  <c r="AE701" i="1"/>
  <c r="AE705" i="1"/>
  <c r="AE436" i="1"/>
  <c r="AE462" i="1"/>
  <c r="AE666" i="1"/>
  <c r="AE224" i="1"/>
  <c r="AE677" i="1"/>
  <c r="AE369" i="1"/>
  <c r="AE158" i="1"/>
  <c r="AE368" i="1"/>
  <c r="AE498" i="1"/>
  <c r="AE156" i="1"/>
  <c r="AE362" i="1"/>
  <c r="AE226" i="1"/>
  <c r="AE655" i="1"/>
  <c r="AE479" i="1"/>
  <c r="AE700" i="1"/>
  <c r="AE564" i="1"/>
  <c r="AE175" i="1"/>
  <c r="AE335" i="1"/>
  <c r="AE459" i="1"/>
  <c r="AE571" i="1"/>
  <c r="AE352" i="1"/>
  <c r="AE494" i="1"/>
  <c r="AE350" i="1"/>
  <c r="AE21" i="1"/>
  <c r="AE712" i="1"/>
  <c r="AE679" i="1"/>
  <c r="AE344" i="1"/>
  <c r="AE751" i="1"/>
  <c r="AE361" i="1"/>
  <c r="AE486" i="1"/>
  <c r="X692" i="1"/>
  <c r="AE692" i="1"/>
  <c r="AB262" i="1"/>
  <c r="AB260" i="1"/>
  <c r="AB751" i="1"/>
  <c r="AB436" i="1"/>
  <c r="AB434" i="1"/>
  <c r="AB301" i="1"/>
  <c r="AB235" i="1"/>
  <c r="AB642" i="1"/>
  <c r="AB640" i="1"/>
  <c r="AB564" i="1"/>
  <c r="AB501" i="1"/>
  <c r="AB498" i="1"/>
  <c r="AB228" i="1"/>
  <c r="AB109" i="1"/>
  <c r="AB85" i="1"/>
  <c r="AB83" i="1"/>
  <c r="AB625" i="1"/>
  <c r="AB479" i="1"/>
  <c r="AB431" i="1"/>
  <c r="AB367" i="1"/>
  <c r="AB327" i="1"/>
  <c r="AB315" i="1"/>
  <c r="AB311" i="1"/>
  <c r="AB309" i="1"/>
  <c r="AB291" i="1"/>
  <c r="AB278" i="1"/>
  <c r="AB670" i="1"/>
  <c r="AB369" i="1"/>
  <c r="AB124" i="1"/>
  <c r="AB157" i="1"/>
  <c r="AB365" i="1"/>
  <c r="AB571" i="1"/>
  <c r="AB705" i="1"/>
  <c r="AB224" i="1"/>
  <c r="AB433" i="1"/>
  <c r="AB713" i="1"/>
  <c r="AB661" i="1"/>
  <c r="X215" i="1"/>
  <c r="AB215" i="1"/>
  <c r="X167" i="1"/>
  <c r="AB167" i="1"/>
  <c r="X179" i="1"/>
  <c r="AB179" i="1"/>
  <c r="X138" i="1"/>
  <c r="AB138" i="1"/>
  <c r="X221" i="1"/>
  <c r="AB221" i="1"/>
  <c r="X543" i="1"/>
  <c r="AB543" i="1"/>
  <c r="X537" i="1"/>
  <c r="AB537" i="1"/>
  <c r="X532" i="1"/>
  <c r="AB532" i="1"/>
  <c r="X116" i="1"/>
  <c r="AB116" i="1"/>
  <c r="X149" i="1"/>
  <c r="AB149" i="1"/>
  <c r="X391" i="1"/>
  <c r="AB391" i="1"/>
  <c r="X750" i="1"/>
  <c r="AB750" i="1"/>
  <c r="X435" i="1"/>
  <c r="AB435" i="1"/>
  <c r="X36" i="1"/>
  <c r="AB36" i="1"/>
  <c r="X639" i="1"/>
  <c r="AB639" i="1"/>
  <c r="X86" i="1"/>
  <c r="AB86" i="1"/>
  <c r="X82" i="1"/>
  <c r="AB82" i="1"/>
  <c r="X552" i="1"/>
  <c r="AB552" i="1"/>
  <c r="X485" i="1"/>
  <c r="AB485" i="1"/>
  <c r="X395" i="1"/>
  <c r="AB395" i="1"/>
  <c r="X312" i="1"/>
  <c r="AB312" i="1"/>
  <c r="X307" i="1"/>
  <c r="AB307" i="1"/>
  <c r="X275" i="1"/>
  <c r="AB275" i="1"/>
  <c r="X259" i="1"/>
  <c r="AB259" i="1"/>
  <c r="X166" i="1"/>
  <c r="AB166" i="1"/>
  <c r="X186" i="1"/>
  <c r="AB186" i="1"/>
  <c r="X546" i="1"/>
  <c r="AB546" i="1"/>
  <c r="X542" i="1"/>
  <c r="AB542" i="1"/>
  <c r="X536" i="1"/>
  <c r="AB536" i="1"/>
  <c r="X530" i="1"/>
  <c r="AB530" i="1"/>
  <c r="X115" i="1"/>
  <c r="AB115" i="1"/>
  <c r="X217" i="1"/>
  <c r="AB217" i="1"/>
  <c r="X577" i="1"/>
  <c r="AB577" i="1"/>
  <c r="X668" i="1"/>
  <c r="AB668" i="1"/>
  <c r="X665" i="1"/>
  <c r="AB665" i="1"/>
  <c r="X496" i="1"/>
  <c r="AB496" i="1"/>
  <c r="X671" i="1"/>
  <c r="AB671" i="1"/>
  <c r="X681" i="1"/>
  <c r="AB681" i="1"/>
  <c r="X659" i="1"/>
  <c r="AB659" i="1"/>
  <c r="X765" i="1"/>
  <c r="AB765" i="1"/>
  <c r="X453" i="1"/>
  <c r="AB453" i="1"/>
  <c r="X726" i="1"/>
  <c r="AB726" i="1"/>
  <c r="X407" i="1"/>
  <c r="AB407" i="1"/>
  <c r="X63" i="1"/>
  <c r="AB63" i="1"/>
  <c r="X177" i="1"/>
  <c r="AB177" i="1"/>
  <c r="X20" i="1"/>
  <c r="AB20" i="1"/>
  <c r="X356" i="1"/>
  <c r="AB356" i="1"/>
  <c r="X64" i="1"/>
  <c r="AB64" i="1"/>
  <c r="X359" i="1"/>
  <c r="AB359" i="1"/>
  <c r="X509" i="1"/>
  <c r="AB509" i="1"/>
  <c r="X711" i="1"/>
  <c r="AB711" i="1"/>
  <c r="X454" i="1"/>
  <c r="AB454" i="1"/>
  <c r="X408" i="1"/>
  <c r="AB408" i="1"/>
  <c r="X68" i="1"/>
  <c r="AB68" i="1"/>
  <c r="X556" i="1"/>
  <c r="AB556" i="1"/>
  <c r="X210" i="1"/>
  <c r="AB210" i="1"/>
  <c r="X232" i="1"/>
  <c r="AB232" i="1"/>
  <c r="X150" i="1"/>
  <c r="AB150" i="1"/>
  <c r="X297" i="1"/>
  <c r="AB297" i="1"/>
  <c r="X545" i="1"/>
  <c r="AB545" i="1"/>
  <c r="X541" i="1"/>
  <c r="AB541" i="1"/>
  <c r="X535" i="1"/>
  <c r="AB535" i="1"/>
  <c r="X529" i="1"/>
  <c r="AB529" i="1"/>
  <c r="X114" i="1"/>
  <c r="AB114" i="1"/>
  <c r="X474" i="1"/>
  <c r="AB474" i="1"/>
  <c r="X196" i="1"/>
  <c r="AB196" i="1"/>
  <c r="X478" i="1"/>
  <c r="AB478" i="1"/>
  <c r="X76" i="1"/>
  <c r="AB76" i="1"/>
  <c r="X641" i="1"/>
  <c r="AB641" i="1"/>
  <c r="X499" i="1"/>
  <c r="AB499" i="1"/>
  <c r="X84" i="1"/>
  <c r="AB84" i="1"/>
  <c r="X699" i="1"/>
  <c r="AB699" i="1"/>
  <c r="X493" i="1"/>
  <c r="AB493" i="1"/>
  <c r="X430" i="1"/>
  <c r="AB430" i="1"/>
  <c r="X317" i="1"/>
  <c r="AB317" i="1"/>
  <c r="X310" i="1"/>
  <c r="AB310" i="1"/>
  <c r="X280" i="1"/>
  <c r="AB280" i="1"/>
  <c r="X261" i="1"/>
  <c r="AB261" i="1"/>
  <c r="X171" i="1"/>
  <c r="AB171" i="1"/>
  <c r="X136" i="1"/>
  <c r="AB136" i="1"/>
  <c r="X178" i="1"/>
  <c r="AB178" i="1"/>
  <c r="X544" i="1"/>
  <c r="AB544" i="1"/>
  <c r="X539" i="1"/>
  <c r="AB539" i="1"/>
  <c r="X533" i="1"/>
  <c r="AB533" i="1"/>
  <c r="X117" i="1"/>
  <c r="AB117" i="1"/>
  <c r="AB573" i="1"/>
  <c r="AB65" i="1"/>
  <c r="AB693" i="1"/>
  <c r="AB500" i="1"/>
  <c r="AB342" i="1"/>
  <c r="AB697" i="1"/>
  <c r="AB599" i="1"/>
  <c r="AB727" i="1"/>
  <c r="AB694" i="1"/>
  <c r="AB586" i="1"/>
  <c r="AB337" i="1"/>
  <c r="AB172" i="1"/>
  <c r="AB710" i="1"/>
  <c r="AB730" i="1"/>
  <c r="AB689" i="1"/>
  <c r="AB652" i="1"/>
  <c r="AB21" i="1"/>
  <c r="AB698" i="1"/>
  <c r="AB680" i="1"/>
  <c r="AB374" i="1"/>
  <c r="AB736" i="1"/>
  <c r="AB692" i="1"/>
  <c r="AB655" i="1"/>
  <c r="AB489" i="1"/>
  <c r="AB400" i="1"/>
  <c r="AB385" i="1"/>
  <c r="AB360" i="1"/>
  <c r="AB349" i="1"/>
  <c r="AB332" i="1"/>
  <c r="AB189" i="1"/>
  <c r="AB294" i="1"/>
  <c r="AB691" i="1"/>
  <c r="AB660" i="1"/>
  <c r="AB562" i="1"/>
  <c r="AB669" i="1"/>
  <c r="AB700" i="1"/>
  <c r="AB673" i="1"/>
  <c r="AB488" i="1"/>
  <c r="AB373" i="1"/>
  <c r="AB354" i="1"/>
  <c r="AB328" i="1"/>
  <c r="AB213" i="1"/>
  <c r="AB190" i="1"/>
  <c r="AB176" i="1"/>
  <c r="AB160" i="1"/>
  <c r="AB459" i="1"/>
  <c r="AB366" i="1"/>
  <c r="AB557" i="1"/>
  <c r="AB460" i="1"/>
  <c r="X1094" i="1"/>
  <c r="AB1094" i="1"/>
  <c r="X1088" i="1"/>
  <c r="AB1088" i="1"/>
  <c r="X910" i="1"/>
  <c r="AB910" i="1"/>
  <c r="AB690" i="1"/>
  <c r="AB495" i="1"/>
  <c r="AB293" i="1"/>
  <c r="AB158" i="1"/>
  <c r="AB712" i="1"/>
  <c r="AB602" i="1"/>
  <c r="AB487" i="1"/>
  <c r="AB452" i="1"/>
  <c r="AB62" i="1"/>
  <c r="AB728" i="1"/>
  <c r="AB709" i="1"/>
  <c r="AB684" i="1"/>
  <c r="AB666" i="1"/>
  <c r="AB47" i="1"/>
  <c r="AB704" i="1"/>
  <c r="AB695" i="1"/>
  <c r="AB683" i="1"/>
  <c r="AB678" i="1"/>
  <c r="AB386" i="1"/>
  <c r="AB714" i="1"/>
  <c r="AB701" i="1"/>
  <c r="AB675" i="1"/>
  <c r="AB663" i="1"/>
  <c r="AB565" i="1"/>
  <c r="AB492" i="1"/>
  <c r="AB486" i="1"/>
  <c r="AB406" i="1"/>
  <c r="AB393" i="1"/>
  <c r="AB376" i="1"/>
  <c r="AB362" i="1"/>
  <c r="AB358" i="1"/>
  <c r="AB352" i="1"/>
  <c r="AB344" i="1"/>
  <c r="AB335" i="1"/>
  <c r="AB306" i="1"/>
  <c r="AB72" i="1"/>
  <c r="AB226" i="1"/>
  <c r="AB216" i="1"/>
  <c r="AB187" i="1"/>
  <c r="AB175" i="1"/>
  <c r="AB494" i="1"/>
  <c r="AB449" i="1"/>
  <c r="AB241" i="1"/>
  <c r="AB729" i="1"/>
  <c r="AB725" i="1"/>
  <c r="AB686" i="1"/>
  <c r="AB650" i="1"/>
  <c r="AB574" i="1"/>
  <c r="AB396" i="1"/>
  <c r="AB29" i="1"/>
  <c r="AB696" i="1"/>
  <c r="AB688" i="1"/>
  <c r="AB679" i="1"/>
  <c r="AB497" i="1"/>
  <c r="AB372" i="1"/>
  <c r="AB715" i="1"/>
  <c r="AB703" i="1"/>
  <c r="AB677" i="1"/>
  <c r="AB664" i="1"/>
  <c r="AB654" i="1"/>
  <c r="AB491" i="1"/>
  <c r="AB451" i="1"/>
  <c r="AB404" i="1"/>
  <c r="AB378" i="1"/>
  <c r="AB368" i="1"/>
  <c r="AB361" i="1"/>
  <c r="AB357" i="1"/>
  <c r="AB350" i="1"/>
  <c r="AB343" i="1"/>
  <c r="AB334" i="1"/>
  <c r="AB305" i="1"/>
  <c r="AB70" i="1"/>
  <c r="AB229" i="1"/>
  <c r="AB220" i="1"/>
  <c r="AB188" i="1"/>
  <c r="AB173" i="1"/>
  <c r="AB120" i="1"/>
  <c r="AB461" i="1"/>
  <c r="AB174" i="1"/>
  <c r="AB156" i="1"/>
  <c r="AB624" i="1"/>
  <c r="AB462" i="1"/>
  <c r="AB363" i="1"/>
  <c r="N615" i="1"/>
  <c r="X615" i="1" s="1"/>
  <c r="N551" i="1"/>
  <c r="X551" i="1" s="1"/>
  <c r="N77" i="1"/>
  <c r="X77" i="1" s="1"/>
  <c r="N59" i="1"/>
  <c r="X59" i="1" s="1"/>
  <c r="N760" i="1"/>
  <c r="X760" i="1" s="1"/>
  <c r="N651" i="1"/>
  <c r="X651" i="1" s="1"/>
  <c r="N472" i="1"/>
  <c r="X472" i="1" s="1"/>
  <c r="N80" i="1"/>
  <c r="X80" i="1" s="1"/>
  <c r="N619" i="1"/>
  <c r="X619" i="1" s="1"/>
  <c r="N568" i="1"/>
  <c r="X568" i="1" s="1"/>
  <c r="N251" i="1"/>
  <c r="X251" i="1" s="1"/>
  <c r="N617" i="1"/>
  <c r="X617" i="1" s="1"/>
  <c r="N580" i="1"/>
  <c r="X580" i="1" s="1"/>
  <c r="N534" i="1"/>
  <c r="X534" i="1" s="1"/>
  <c r="N303" i="1"/>
  <c r="X303" i="1" s="1"/>
  <c r="N209" i="1"/>
  <c r="X209" i="1" s="1"/>
  <c r="N101" i="1"/>
  <c r="X101" i="1" s="1"/>
  <c r="X74" i="1"/>
  <c r="N54" i="1"/>
  <c r="X54" i="1" s="1"/>
  <c r="N438" i="1"/>
  <c r="X438" i="1" s="1"/>
  <c r="X749" i="1"/>
  <c r="AB749" i="1"/>
  <c r="N526" i="1"/>
  <c r="X526" i="1" s="1"/>
  <c r="N14" i="1"/>
  <c r="X14" i="1" s="1"/>
  <c r="N448" i="1"/>
  <c r="X448" i="1" s="1"/>
  <c r="N761" i="1"/>
  <c r="X761" i="1" s="1"/>
  <c r="N268" i="1"/>
  <c r="X268" i="1" s="1"/>
  <c r="N264" i="1"/>
  <c r="X264" i="1" s="1"/>
  <c r="N203" i="1"/>
  <c r="X203" i="1" s="1"/>
  <c r="N146" i="1"/>
  <c r="X146" i="1" s="1"/>
  <c r="N139" i="1"/>
  <c r="X139" i="1" s="1"/>
  <c r="N106" i="1"/>
  <c r="X106" i="1" s="1"/>
  <c r="N626" i="1"/>
  <c r="X626" i="1" s="1"/>
  <c r="N612" i="1"/>
  <c r="X612" i="1" s="1"/>
  <c r="N598" i="1"/>
  <c r="X598" i="1" s="1"/>
  <c r="N516" i="1"/>
  <c r="X516" i="1" s="1"/>
  <c r="N476" i="1"/>
  <c r="X476" i="1" s="1"/>
  <c r="N443" i="1"/>
  <c r="X443" i="1" s="1"/>
  <c r="N230" i="1"/>
  <c r="X230" i="1" s="1"/>
  <c r="N180" i="1"/>
  <c r="X180" i="1" s="1"/>
  <c r="N155" i="1"/>
  <c r="X155" i="1" s="1"/>
  <c r="N148" i="1"/>
  <c r="X148" i="1" s="1"/>
  <c r="N140" i="1"/>
  <c r="X140" i="1" s="1"/>
  <c r="N566" i="1"/>
  <c r="X566" i="1" s="1"/>
  <c r="N265" i="1"/>
  <c r="X265" i="1" s="1"/>
  <c r="N182" i="1"/>
  <c r="X182" i="1" s="1"/>
  <c r="N143" i="1"/>
  <c r="X143" i="1" s="1"/>
  <c r="N137" i="1"/>
  <c r="X137" i="1" s="1"/>
  <c r="N614" i="1"/>
  <c r="X614" i="1" s="1"/>
  <c r="N596" i="1"/>
  <c r="X596" i="1" s="1"/>
  <c r="N540" i="1"/>
  <c r="X540" i="1" s="1"/>
  <c r="N528" i="1"/>
  <c r="X528" i="1" s="1"/>
  <c r="N517" i="1"/>
  <c r="X517" i="1" s="1"/>
  <c r="N455" i="1"/>
  <c r="X455" i="1" s="1"/>
  <c r="N442" i="1"/>
  <c r="X442" i="1" s="1"/>
  <c r="N252" i="1"/>
  <c r="X252" i="1" s="1"/>
  <c r="N238" i="1"/>
  <c r="X238" i="1" s="1"/>
  <c r="N184" i="1"/>
  <c r="X184" i="1" s="1"/>
  <c r="N154" i="1"/>
  <c r="X154" i="1" s="1"/>
  <c r="N145" i="1"/>
  <c r="X145" i="1" s="1"/>
  <c r="N134" i="1"/>
  <c r="X134" i="1" s="1"/>
  <c r="N105" i="1"/>
  <c r="X105" i="1" s="1"/>
  <c r="N53" i="1"/>
  <c r="X53" i="1" s="1"/>
  <c r="N253" i="1"/>
  <c r="X253" i="1" s="1"/>
  <c r="N757" i="1"/>
  <c r="X757" i="1" s="1"/>
  <c r="N195" i="1"/>
  <c r="X195" i="1" s="1"/>
  <c r="N756" i="1"/>
  <c r="X756" i="1" s="1"/>
  <c r="X484" i="1"/>
  <c r="N518" i="1"/>
  <c r="X518" i="1" s="1"/>
  <c r="N313" i="1"/>
  <c r="X313" i="1" s="1"/>
  <c r="N168" i="1"/>
  <c r="X168" i="1" s="1"/>
  <c r="N211" i="1"/>
  <c r="X211" i="1" s="1"/>
  <c r="N314" i="1"/>
  <c r="X314" i="1" s="1"/>
  <c r="N469" i="1"/>
  <c r="X469" i="1" s="1"/>
  <c r="N233" i="1"/>
  <c r="X233" i="1" s="1"/>
  <c r="N578" i="1"/>
  <c r="X578" i="1" s="1"/>
  <c r="N205" i="1"/>
  <c r="X205" i="1" s="1"/>
  <c r="N104" i="1"/>
  <c r="X104" i="1" s="1"/>
  <c r="N52" i="1"/>
  <c r="X52" i="1" s="1"/>
  <c r="N108" i="1"/>
  <c r="X108" i="1" s="1"/>
  <c r="N316" i="1"/>
  <c r="X316" i="1" s="1"/>
  <c r="N266" i="1"/>
  <c r="X266" i="1" s="1"/>
  <c r="N144" i="1"/>
  <c r="X144" i="1" s="1"/>
  <c r="N745" i="1"/>
  <c r="X745" i="1" s="1"/>
  <c r="N738" i="1"/>
  <c r="X738" i="1" s="1"/>
  <c r="N595" i="1"/>
  <c r="X595" i="1" s="1"/>
  <c r="N559" i="1"/>
  <c r="X559" i="1" s="1"/>
  <c r="N531" i="1"/>
  <c r="X531" i="1" s="1"/>
  <c r="N456" i="1"/>
  <c r="X456" i="1" s="1"/>
  <c r="N237" i="1"/>
  <c r="X237" i="1" s="1"/>
  <c r="N214" i="1"/>
  <c r="X214" i="1" s="1"/>
  <c r="N183" i="1"/>
  <c r="X183" i="1" s="1"/>
  <c r="N165" i="1"/>
  <c r="X165" i="1" s="1"/>
  <c r="N153" i="1"/>
  <c r="X153" i="1" s="1"/>
  <c r="N142" i="1"/>
  <c r="X142" i="1" s="1"/>
  <c r="N133" i="1"/>
  <c r="X133" i="1" s="1"/>
  <c r="N567" i="1"/>
  <c r="X567" i="1" s="1"/>
  <c r="N282" i="1"/>
  <c r="X282" i="1" s="1"/>
  <c r="N267" i="1"/>
  <c r="X267" i="1" s="1"/>
  <c r="N204" i="1"/>
  <c r="X204" i="1" s="1"/>
  <c r="N147" i="1"/>
  <c r="X147" i="1" s="1"/>
  <c r="N744" i="1"/>
  <c r="X744" i="1" s="1"/>
  <c r="N616" i="1"/>
  <c r="X616" i="1" s="1"/>
  <c r="N611" i="1"/>
  <c r="X611" i="1" s="1"/>
  <c r="N597" i="1"/>
  <c r="X597" i="1" s="1"/>
  <c r="N594" i="1"/>
  <c r="X594" i="1" s="1"/>
  <c r="N579" i="1"/>
  <c r="X579" i="1" s="1"/>
  <c r="N538" i="1"/>
  <c r="X538" i="1" s="1"/>
  <c r="N527" i="1"/>
  <c r="X527" i="1" s="1"/>
  <c r="N444" i="1"/>
  <c r="X444" i="1" s="1"/>
  <c r="N304" i="1"/>
  <c r="X304" i="1" s="1"/>
  <c r="N208" i="1"/>
  <c r="X208" i="1" s="1"/>
  <c r="N181" i="1"/>
  <c r="X181" i="1" s="1"/>
  <c r="N141" i="1"/>
  <c r="X141" i="1" s="1"/>
  <c r="N78" i="1"/>
  <c r="X78" i="1" s="1"/>
  <c r="X73" i="1"/>
  <c r="N66" i="1"/>
  <c r="X66" i="1" s="1"/>
  <c r="N55" i="1"/>
  <c r="X55" i="1" s="1"/>
  <c r="N51" i="1"/>
  <c r="X51" i="1" s="1"/>
  <c r="N477" i="1"/>
  <c r="X477" i="1" s="1"/>
  <c r="N468" i="1"/>
  <c r="X468" i="1" s="1"/>
  <c r="N755" i="1"/>
  <c r="X755" i="1" s="1"/>
  <c r="N255" i="1"/>
  <c r="X255" i="1" s="1"/>
  <c r="N759" i="1"/>
  <c r="X759" i="1" s="1"/>
  <c r="N254" i="1"/>
  <c r="X254" i="1" s="1"/>
  <c r="N758" i="1"/>
  <c r="X758" i="1" s="1"/>
  <c r="N563" i="1"/>
  <c r="X563" i="1" s="1"/>
  <c r="N170" i="1"/>
  <c r="X170" i="1" s="1"/>
  <c r="N169" i="1"/>
  <c r="X169" i="1" s="1"/>
  <c r="N234" i="1"/>
  <c r="X234" i="1" s="1"/>
  <c r="J12" i="3"/>
  <c r="J1143" i="3" s="1"/>
  <c r="Q12" i="3"/>
  <c r="I12" i="3"/>
  <c r="F12" i="3"/>
  <c r="P12" i="3"/>
  <c r="H12" i="3"/>
  <c r="G12" i="3"/>
  <c r="N12" i="3"/>
  <c r="O1143" i="3"/>
  <c r="E746" i="3"/>
  <c r="N227" i="1"/>
  <c r="X227" i="1" s="1"/>
  <c r="N630" i="1"/>
  <c r="X630" i="1" s="1"/>
  <c r="N192" i="1"/>
  <c r="X192" i="1" s="1"/>
  <c r="N22" i="1"/>
  <c r="X22" i="1" s="1"/>
  <c r="N766" i="1"/>
  <c r="X766" i="1" s="1"/>
  <c r="N475" i="1"/>
  <c r="X475" i="1" s="1"/>
  <c r="N219" i="1"/>
  <c r="X219" i="1" s="1"/>
  <c r="N58" i="1"/>
  <c r="X58" i="1" s="1"/>
  <c r="N555" i="1"/>
  <c r="X555" i="1" s="1"/>
  <c r="N272" i="1"/>
  <c r="X272" i="1" s="1"/>
  <c r="N287" i="1"/>
  <c r="X287" i="1" s="1"/>
  <c r="N91" i="1"/>
  <c r="X91" i="1" s="1"/>
  <c r="N135" i="1"/>
  <c r="X135" i="1" s="1"/>
  <c r="N288" i="1"/>
  <c r="X288" i="1" s="1"/>
  <c r="N119" i="1"/>
  <c r="X119" i="1" s="1"/>
  <c r="N508" i="1"/>
  <c r="X508" i="1" s="1"/>
  <c r="N152" i="1"/>
  <c r="AE152" i="1" s="1"/>
  <c r="N585" i="1"/>
  <c r="X585" i="1" s="1"/>
  <c r="N570" i="1"/>
  <c r="X570" i="1" s="1"/>
  <c r="N507" i="1"/>
  <c r="X507" i="1" s="1"/>
  <c r="N429" i="1"/>
  <c r="AB429" i="1" s="1"/>
  <c r="N277" i="1"/>
  <c r="X277" i="1" s="1"/>
  <c r="N572" i="1"/>
  <c r="X572" i="1" s="1"/>
  <c r="N289" i="1"/>
  <c r="X289" i="1" s="1"/>
  <c r="N128" i="1"/>
  <c r="X128" i="1" s="1"/>
  <c r="N71" i="1"/>
  <c r="X71" i="1" s="1"/>
  <c r="N159" i="1"/>
  <c r="X159" i="1" s="1"/>
  <c r="N161" i="1"/>
  <c r="X161" i="1" s="1"/>
  <c r="N764" i="1"/>
  <c r="AE764" i="1" s="1"/>
  <c r="N380" i="1"/>
  <c r="AE380" i="1" s="1"/>
  <c r="N1090" i="1"/>
  <c r="AE1090" i="1" s="1"/>
  <c r="N25" i="1"/>
  <c r="X25" i="1" s="1"/>
  <c r="N606" i="1"/>
  <c r="X606" i="1" s="1"/>
  <c r="N768" i="1"/>
  <c r="X768" i="1" s="1"/>
  <c r="N550" i="1"/>
  <c r="X550" i="1" s="1"/>
  <c r="N503" i="1"/>
  <c r="X503" i="1" s="1"/>
  <c r="N56" i="1"/>
  <c r="X56" i="1" s="1"/>
  <c r="N89" i="1"/>
  <c r="X89" i="1" s="1"/>
  <c r="N92" i="1"/>
  <c r="X92" i="1" s="1"/>
  <c r="N299" i="1"/>
  <c r="X299" i="1" s="1"/>
  <c r="N286" i="1"/>
  <c r="X286" i="1" s="1"/>
  <c r="N100" i="1"/>
  <c r="X100" i="1" s="1"/>
  <c r="N308" i="1"/>
  <c r="X308" i="1" s="1"/>
  <c r="N504" i="1"/>
  <c r="X504" i="1" s="1"/>
  <c r="N202" i="1"/>
  <c r="X202" i="1" s="1"/>
  <c r="N16" i="1"/>
  <c r="X16" i="1" s="1"/>
  <c r="N569" i="1"/>
  <c r="X569" i="1" s="1"/>
  <c r="N281" i="1"/>
  <c r="X281" i="1" s="1"/>
  <c r="N413" i="1"/>
  <c r="X413" i="1" s="1"/>
  <c r="N15" i="1"/>
  <c r="X15" i="1" s="1"/>
  <c r="N591" i="1"/>
  <c r="X591" i="1" s="1"/>
  <c r="N274" i="1"/>
  <c r="X274" i="1" s="1"/>
  <c r="N717" i="1"/>
  <c r="X717" i="1" s="1"/>
  <c r="N420" i="1"/>
  <c r="X420" i="1" s="1"/>
  <c r="N419" i="1"/>
  <c r="X419" i="1" s="1"/>
  <c r="N506" i="1"/>
  <c r="X506" i="1" s="1"/>
  <c r="N575" i="1"/>
  <c r="X575" i="1" s="1"/>
  <c r="N93" i="1"/>
  <c r="X93" i="1" s="1"/>
  <c r="N129" i="1"/>
  <c r="X129" i="1" s="1"/>
  <c r="N290" i="1"/>
  <c r="X290" i="1" s="1"/>
  <c r="N225" i="1"/>
  <c r="AE225" i="1" s="1"/>
  <c r="N964" i="1"/>
  <c r="AE964" i="1" s="1"/>
  <c r="N623" i="1"/>
  <c r="AE623" i="1" s="1"/>
  <c r="N770" i="1"/>
  <c r="X770" i="1" s="1"/>
  <c r="N284" i="1"/>
  <c r="X284" i="1" s="1"/>
  <c r="N193" i="1"/>
  <c r="X193" i="1" s="1"/>
  <c r="N467" i="1"/>
  <c r="AB467" i="1" s="1"/>
  <c r="N724" i="1"/>
  <c r="X724" i="1" s="1"/>
  <c r="N243" i="1"/>
  <c r="X243" i="1" s="1"/>
  <c r="N421" i="1"/>
  <c r="X421" i="1" s="1"/>
  <c r="N273" i="1"/>
  <c r="X273" i="1" s="1"/>
  <c r="N719" i="1"/>
  <c r="X719" i="1" s="1"/>
  <c r="N425" i="1"/>
  <c r="AB425" i="1" s="1"/>
  <c r="N720" i="1"/>
  <c r="X720" i="1" s="1"/>
  <c r="N118" i="1"/>
  <c r="X118" i="1" s="1"/>
  <c r="N613" i="1"/>
  <c r="X613" i="1" s="1"/>
  <c r="N231" i="1"/>
  <c r="X231" i="1" s="1"/>
  <c r="N458" i="1"/>
  <c r="X458" i="1" s="1"/>
  <c r="N199" i="1"/>
  <c r="X199" i="1" s="1"/>
  <c r="N57" i="1"/>
  <c r="X57" i="1" s="1"/>
  <c r="N409" i="1"/>
  <c r="X409" i="1" s="1"/>
  <c r="N561" i="1"/>
  <c r="X561" i="1" s="1"/>
  <c r="N298" i="1"/>
  <c r="X298" i="1" s="1"/>
  <c r="N285" i="1"/>
  <c r="X285" i="1" s="1"/>
  <c r="N593" i="1"/>
  <c r="X593" i="1" s="1"/>
  <c r="N269" i="1"/>
  <c r="X269" i="1" s="1"/>
  <c r="N769" i="1"/>
  <c r="X769" i="1" s="1"/>
  <c r="N513" i="1"/>
  <c r="AB513" i="1" s="1"/>
  <c r="N401" i="1"/>
  <c r="X401" i="1" s="1"/>
  <c r="N447" i="1"/>
  <c r="X447" i="1" s="1"/>
  <c r="N446" i="1"/>
  <c r="X446" i="1" s="1"/>
  <c r="N754" i="1"/>
  <c r="AB754" i="1" s="1"/>
  <c r="N644" i="1"/>
  <c r="X644" i="1" s="1"/>
  <c r="N464" i="1"/>
  <c r="AB464" i="1" s="1"/>
  <c r="N88" i="1"/>
  <c r="X88" i="1" s="1"/>
  <c r="N279" i="1"/>
  <c r="X279" i="1" s="1"/>
  <c r="N197" i="1"/>
  <c r="X197" i="1" s="1"/>
  <c r="N185" i="1"/>
  <c r="X185" i="1" s="1"/>
  <c r="N716" i="1"/>
  <c r="X716" i="1" s="1"/>
  <c r="N628" i="1"/>
  <c r="X628" i="1" s="1"/>
  <c r="N490" i="1"/>
  <c r="X490" i="1" s="1"/>
  <c r="N582" i="1"/>
  <c r="X582" i="1" s="1"/>
  <c r="N17" i="1"/>
  <c r="X17" i="1" s="1"/>
  <c r="N767" i="1"/>
  <c r="X767" i="1" s="1"/>
  <c r="N283" i="1"/>
  <c r="X283" i="1" s="1"/>
  <c r="N194" i="1"/>
  <c r="X194" i="1" s="1"/>
  <c r="N592" i="1"/>
  <c r="X592" i="1" s="1"/>
  <c r="N422" i="1"/>
  <c r="X422" i="1" s="1"/>
  <c r="N410" i="1"/>
  <c r="X410" i="1" s="1"/>
  <c r="N423" i="1"/>
  <c r="X423" i="1" s="1"/>
  <c r="N162" i="1"/>
  <c r="X162" i="1" s="1"/>
  <c r="N549" i="1"/>
  <c r="X549" i="1" s="1"/>
  <c r="N295" i="1"/>
  <c r="X295" i="1" s="1"/>
  <c r="N206" i="1"/>
  <c r="X206" i="1" s="1"/>
  <c r="N130" i="1"/>
  <c r="X130" i="1" s="1"/>
  <c r="N90" i="1"/>
  <c r="X90" i="1" s="1"/>
  <c r="N132" i="1"/>
  <c r="X132" i="1" s="1"/>
  <c r="N236" i="1"/>
  <c r="X236" i="1" s="1"/>
  <c r="N296" i="1"/>
  <c r="X296" i="1" s="1"/>
  <c r="N207" i="1"/>
  <c r="X207" i="1" s="1"/>
  <c r="N163" i="1"/>
  <c r="X163" i="1" s="1"/>
  <c r="N505" i="1"/>
  <c r="U505" i="1" s="1"/>
  <c r="N741" i="1"/>
  <c r="AB741" i="1" s="1"/>
  <c r="N604" i="1"/>
  <c r="AB604" i="1" s="1"/>
  <c r="N645" i="1"/>
  <c r="AB645" i="1" s="1"/>
  <c r="N515" i="1"/>
  <c r="AB515" i="1" s="1"/>
  <c r="N123" i="1"/>
  <c r="N723" i="1"/>
  <c r="AB723" i="1" s="1"/>
  <c r="N110" i="1"/>
  <c r="AB110" i="1" s="1"/>
  <c r="N732" i="1"/>
  <c r="X732" i="1" s="1"/>
  <c r="N103" i="1"/>
  <c r="AB103" i="1" s="1"/>
  <c r="N99" i="1"/>
  <c r="AB99" i="1" s="1"/>
  <c r="N471" i="1"/>
  <c r="N441" i="1"/>
  <c r="AB441" i="1" s="1"/>
  <c r="N439" i="1"/>
  <c r="AB439" i="1" s="1"/>
  <c r="N113" i="1"/>
  <c r="AB113" i="1" s="1"/>
  <c r="N81" i="1"/>
  <c r="AB81" i="1" s="1"/>
  <c r="N747" i="1"/>
  <c r="AB747" i="1" s="1"/>
  <c r="X525" i="1"/>
  <c r="X522" i="1"/>
  <c r="N523" i="1"/>
  <c r="X523" i="1" s="1"/>
  <c r="N392" i="1"/>
  <c r="N292" i="1"/>
  <c r="N375" i="1"/>
  <c r="AE375" i="1" s="1"/>
  <c r="N687" i="1"/>
  <c r="X687" i="1" s="1"/>
  <c r="N19" i="1"/>
  <c r="X19" i="1" s="1"/>
  <c r="N702" i="1"/>
  <c r="X702" i="1" s="1"/>
  <c r="N621" i="1"/>
  <c r="X621" i="1" s="1"/>
  <c r="N608" i="1"/>
  <c r="X608" i="1" s="1"/>
  <c r="N511" i="1"/>
  <c r="X511" i="1" s="1"/>
  <c r="N403" i="1"/>
  <c r="X403" i="1" s="1"/>
  <c r="N338" i="1"/>
  <c r="X338" i="1" s="1"/>
  <c r="N685" i="1"/>
  <c r="X685" i="1" s="1"/>
  <c r="N588" i="1"/>
  <c r="X588" i="1" s="1"/>
  <c r="N576" i="1"/>
  <c r="X576" i="1" s="1"/>
  <c r="N553" i="1"/>
  <c r="X553" i="1" s="1"/>
  <c r="N384" i="1"/>
  <c r="X384" i="1" s="1"/>
  <c r="N348" i="1"/>
  <c r="X348" i="1" s="1"/>
  <c r="N249" i="1"/>
  <c r="X249" i="1" s="1"/>
  <c r="N121" i="1"/>
  <c r="X121" i="1" s="1"/>
  <c r="N42" i="1"/>
  <c r="X42" i="1" s="1"/>
  <c r="N33" i="1"/>
  <c r="X33" i="1" s="1"/>
  <c r="N23" i="1"/>
  <c r="X23" i="1" s="1"/>
  <c r="N402" i="1"/>
  <c r="X402" i="1" s="1"/>
  <c r="N341" i="1"/>
  <c r="X341" i="1" s="1"/>
  <c r="N622" i="1"/>
  <c r="X622" i="1" s="1"/>
  <c r="N638" i="1"/>
  <c r="X638" i="1" s="1"/>
  <c r="N394" i="1"/>
  <c r="X394" i="1" s="1"/>
  <c r="N672" i="1"/>
  <c r="X672" i="1" s="1"/>
  <c r="N416" i="1"/>
  <c r="X416" i="1" s="1"/>
  <c r="N633" i="1"/>
  <c r="X633" i="1" s="1"/>
  <c r="N667" i="1"/>
  <c r="AE667" i="1" s="1"/>
  <c r="N351" i="1"/>
  <c r="X351" i="1" s="1"/>
  <c r="N250" i="1"/>
  <c r="X250" i="1" s="1"/>
  <c r="N61" i="1"/>
  <c r="X61" i="1" s="1"/>
  <c r="N321" i="1"/>
  <c r="X321" i="1" s="1"/>
  <c r="N248" i="1"/>
  <c r="AB248" i="1" s="1"/>
  <c r="N48" i="1"/>
  <c r="X48" i="1" s="1"/>
  <c r="N39" i="1"/>
  <c r="X39" i="1" s="1"/>
  <c r="N30" i="1"/>
  <c r="X30" i="1" s="1"/>
  <c r="N325" i="1"/>
  <c r="X325" i="1" s="1"/>
  <c r="N735" i="1"/>
  <c r="X735" i="1" s="1"/>
  <c r="N658" i="1"/>
  <c r="X658" i="1" s="1"/>
  <c r="N583" i="1"/>
  <c r="X583" i="1" s="1"/>
  <c r="N547" i="1"/>
  <c r="X547" i="1" s="1"/>
  <c r="N483" i="1"/>
  <c r="X483" i="1" s="1"/>
  <c r="N381" i="1"/>
  <c r="X381" i="1" s="1"/>
  <c r="N330" i="1"/>
  <c r="X330" i="1" s="1"/>
  <c r="N239" i="1"/>
  <c r="X239" i="1" s="1"/>
  <c r="N131" i="1"/>
  <c r="X131" i="1" s="1"/>
  <c r="N390" i="1"/>
  <c r="X390" i="1" s="1"/>
  <c r="N734" i="1"/>
  <c r="X734" i="1" s="1"/>
  <c r="N656" i="1"/>
  <c r="N581" i="1"/>
  <c r="X581" i="1" s="1"/>
  <c r="N382" i="1"/>
  <c r="X382" i="1" s="1"/>
  <c r="N339" i="1"/>
  <c r="X339" i="1" s="1"/>
  <c r="N302" i="1"/>
  <c r="X302" i="1" s="1"/>
  <c r="N247" i="1"/>
  <c r="X247" i="1" s="1"/>
  <c r="N201" i="1"/>
  <c r="X201" i="1" s="1"/>
  <c r="N151" i="1"/>
  <c r="X151" i="1" s="1"/>
  <c r="N75" i="1"/>
  <c r="X75" i="1" s="1"/>
  <c r="N60" i="1"/>
  <c r="X60" i="1" s="1"/>
  <c r="N49" i="1"/>
  <c r="X49" i="1" s="1"/>
  <c r="N40" i="1"/>
  <c r="X40" i="1" s="1"/>
  <c r="N31" i="1"/>
  <c r="X31" i="1" s="1"/>
  <c r="N18" i="1"/>
  <c r="X18" i="1" s="1"/>
  <c r="N364" i="1"/>
  <c r="X364" i="1" s="1"/>
  <c r="N336" i="1"/>
  <c r="X336" i="1" s="1"/>
  <c r="N548" i="1"/>
  <c r="X548" i="1" s="1"/>
  <c r="N636" i="1"/>
  <c r="X636" i="1" s="1"/>
  <c r="N480" i="1"/>
  <c r="X480" i="1" s="1"/>
  <c r="N276" i="1"/>
  <c r="X276" i="1" s="1"/>
  <c r="N399" i="1"/>
  <c r="X399" i="1" s="1"/>
  <c r="N347" i="1"/>
  <c r="X347" i="1" s="1"/>
  <c r="N389" i="1"/>
  <c r="AE389" i="1" s="1"/>
  <c r="N322" i="1"/>
  <c r="AE322" i="1" s="1"/>
  <c r="N41" i="1"/>
  <c r="X41" i="1" s="1"/>
  <c r="N32" i="1"/>
  <c r="X32" i="1" s="1"/>
  <c r="N554" i="1"/>
  <c r="X554" i="1" s="1"/>
  <c r="N387" i="1"/>
  <c r="X387" i="1" s="1"/>
  <c r="N45" i="1"/>
  <c r="X45" i="1" s="1"/>
  <c r="N653" i="1"/>
  <c r="X653" i="1" s="1"/>
  <c r="N510" i="1"/>
  <c r="X510" i="1" s="1"/>
  <c r="N733" i="1"/>
  <c r="AB733" i="1" s="1"/>
  <c r="N629" i="1"/>
  <c r="X629" i="1" s="1"/>
  <c r="N481" i="1"/>
  <c r="X481" i="1" s="1"/>
  <c r="N414" i="1"/>
  <c r="X414" i="1" s="1"/>
  <c r="N371" i="1"/>
  <c r="X371" i="1" s="1"/>
  <c r="N191" i="1"/>
  <c r="X191" i="1" s="1"/>
  <c r="N126" i="1"/>
  <c r="X126" i="1" s="1"/>
  <c r="N353" i="1"/>
  <c r="X353" i="1" s="1"/>
  <c r="N333" i="1"/>
  <c r="X333" i="1" s="1"/>
  <c r="N708" i="1"/>
  <c r="X708" i="1" s="1"/>
  <c r="N631" i="1"/>
  <c r="X631" i="1" s="1"/>
  <c r="N560" i="1"/>
  <c r="X560" i="1" s="1"/>
  <c r="N482" i="1"/>
  <c r="X482" i="1" s="1"/>
  <c r="N412" i="1"/>
  <c r="X412" i="1" s="1"/>
  <c r="N379" i="1"/>
  <c r="X379" i="1" s="1"/>
  <c r="N331" i="1"/>
  <c r="X331" i="1" s="1"/>
  <c r="N270" i="1"/>
  <c r="X270" i="1" s="1"/>
  <c r="N240" i="1"/>
  <c r="X240" i="1" s="1"/>
  <c r="N223" i="1"/>
  <c r="X223" i="1" s="1"/>
  <c r="N198" i="1"/>
  <c r="X198" i="1" s="1"/>
  <c r="N127" i="1"/>
  <c r="X127" i="1" s="1"/>
  <c r="N46" i="1"/>
  <c r="X46" i="1" s="1"/>
  <c r="N38" i="1"/>
  <c r="X38" i="1" s="1"/>
  <c r="N28" i="1"/>
  <c r="X28" i="1" s="1"/>
  <c r="N584" i="1"/>
  <c r="X584" i="1" s="1"/>
  <c r="N212" i="1"/>
  <c r="X212" i="1" s="1"/>
  <c r="N377" i="1"/>
  <c r="X377" i="1" s="1"/>
  <c r="N634" i="1"/>
  <c r="X634" i="1" s="1"/>
  <c r="N676" i="1"/>
  <c r="X676" i="1" s="1"/>
  <c r="N398" i="1"/>
  <c r="X398" i="1" s="1"/>
  <c r="N473" i="1"/>
  <c r="X473" i="1" s="1"/>
  <c r="N637" i="1"/>
  <c r="X637" i="1" s="1"/>
  <c r="N397" i="1"/>
  <c r="X397" i="1" s="1"/>
  <c r="N50" i="1"/>
  <c r="X50" i="1" s="1"/>
  <c r="N662" i="1"/>
  <c r="X662" i="1" s="1"/>
  <c r="N589" i="1"/>
  <c r="X589" i="1" s="1"/>
  <c r="N200" i="1"/>
  <c r="X200" i="1" s="1"/>
  <c r="N69" i="1"/>
  <c r="X69" i="1" s="1"/>
  <c r="N37" i="1"/>
  <c r="X37" i="1" s="1"/>
  <c r="N27" i="1"/>
  <c r="X27" i="1" s="1"/>
  <c r="N587" i="1"/>
  <c r="X587" i="1" s="1"/>
  <c r="N383" i="1"/>
  <c r="X383" i="1" s="1"/>
  <c r="N300" i="1"/>
  <c r="X300" i="1" s="1"/>
  <c r="N222" i="1"/>
  <c r="X222" i="1" s="1"/>
  <c r="N43" i="1"/>
  <c r="X43" i="1" s="1"/>
  <c r="N34" i="1"/>
  <c r="X34" i="1" s="1"/>
  <c r="N24" i="1"/>
  <c r="AE24" i="1" s="1"/>
  <c r="N649" i="1"/>
  <c r="AE649" i="1" s="1"/>
  <c r="N739" i="1"/>
  <c r="AE739" i="1" s="1"/>
  <c r="N707" i="1"/>
  <c r="X707" i="1" s="1"/>
  <c r="N610" i="1"/>
  <c r="AE610" i="1" s="1"/>
  <c r="N411" i="1"/>
  <c r="X411" i="1" s="1"/>
  <c r="N340" i="1"/>
  <c r="AE340" i="1" s="1"/>
  <c r="N271" i="1"/>
  <c r="X271" i="1" s="1"/>
  <c r="N122" i="1"/>
  <c r="AE122" i="1" s="1"/>
  <c r="N324" i="1"/>
  <c r="X324" i="1" s="1"/>
  <c r="N706" i="1"/>
  <c r="AE706" i="1" s="1"/>
  <c r="N627" i="1"/>
  <c r="X627" i="1" s="1"/>
  <c r="N609" i="1"/>
  <c r="AE609" i="1" s="1"/>
  <c r="N590" i="1"/>
  <c r="X590" i="1" s="1"/>
  <c r="N388" i="1"/>
  <c r="AE388" i="1" s="1"/>
  <c r="N370" i="1"/>
  <c r="X370" i="1" s="1"/>
  <c r="N329" i="1"/>
  <c r="AE329" i="1" s="1"/>
  <c r="N218" i="1"/>
  <c r="X218" i="1" s="1"/>
  <c r="N164" i="1"/>
  <c r="AE164" i="1" s="1"/>
  <c r="N125" i="1"/>
  <c r="X125" i="1" s="1"/>
  <c r="N97" i="1"/>
  <c r="AE97" i="1" s="1"/>
  <c r="N67" i="1"/>
  <c r="X67" i="1" s="1"/>
  <c r="N44" i="1"/>
  <c r="AE44" i="1" s="1"/>
  <c r="N35" i="1"/>
  <c r="X35" i="1" s="1"/>
  <c r="N26" i="1"/>
  <c r="AE26" i="1" s="1"/>
  <c r="N405" i="1"/>
  <c r="X405" i="1" s="1"/>
  <c r="N657" i="1"/>
  <c r="AE657" i="1" s="1"/>
  <c r="N346" i="1"/>
  <c r="X346" i="1" s="1"/>
  <c r="N632" i="1"/>
  <c r="AE632" i="1" s="1"/>
  <c r="N674" i="1"/>
  <c r="X674" i="1" s="1"/>
  <c r="N635" i="1"/>
  <c r="AE635" i="1" s="1"/>
  <c r="N326" i="1"/>
  <c r="AE326" i="1" s="1"/>
  <c r="N345" i="1"/>
  <c r="AE345" i="1" s="1"/>
  <c r="S1143" i="3"/>
  <c r="R1143" i="3"/>
  <c r="K1143" i="3"/>
  <c r="M1143" i="3"/>
  <c r="L1143" i="3"/>
  <c r="T1143" i="3"/>
  <c r="E771" i="3"/>
  <c r="E98" i="3"/>
  <c r="E753" i="3"/>
  <c r="E107" i="3"/>
  <c r="E437" i="3"/>
  <c r="E440" i="3"/>
  <c r="E512" i="3"/>
  <c r="E600" i="3"/>
  <c r="E502" i="3"/>
  <c r="E445" i="3"/>
  <c r="E514" i="3"/>
  <c r="E102" i="3"/>
  <c r="E722" i="3"/>
  <c r="E603" i="3"/>
  <c r="E731" i="3"/>
  <c r="E318" i="3"/>
  <c r="E463" i="3"/>
  <c r="E79" i="3"/>
  <c r="E519" i="3"/>
  <c r="E424" i="3"/>
  <c r="E470" i="3"/>
  <c r="E242" i="3"/>
  <c r="E256" i="3"/>
  <c r="E762" i="3"/>
  <c r="E245" i="3"/>
  <c r="E417" i="3"/>
  <c r="E111" i="3"/>
  <c r="E646" i="3"/>
  <c r="E643" i="3"/>
  <c r="E618" i="3"/>
  <c r="AE123" i="1" l="1"/>
  <c r="U123" i="1"/>
  <c r="AE292" i="1"/>
  <c r="U292" i="1"/>
  <c r="AE282" i="1"/>
  <c r="AE515" i="1"/>
  <c r="AE687" i="1"/>
  <c r="AE747" i="1"/>
  <c r="AE662" i="1"/>
  <c r="AE534" i="1"/>
  <c r="AE513" i="1"/>
  <c r="AE284" i="1"/>
  <c r="AE585" i="1"/>
  <c r="AE448" i="1"/>
  <c r="AE142" i="1"/>
  <c r="AE770" i="1"/>
  <c r="AE273" i="1"/>
  <c r="AE458" i="1"/>
  <c r="AE22" i="1"/>
  <c r="AE481" i="1"/>
  <c r="AE212" i="1"/>
  <c r="AE397" i="1"/>
  <c r="AE550" i="1"/>
  <c r="AE754" i="1"/>
  <c r="AE619" i="1"/>
  <c r="AE614" i="1"/>
  <c r="AE238" i="1"/>
  <c r="AE738" i="1"/>
  <c r="AE34" i="1"/>
  <c r="AE589" i="1"/>
  <c r="AE308" i="1"/>
  <c r="AE526" i="1"/>
  <c r="AE370" i="1"/>
  <c r="AE248" i="1"/>
  <c r="AE252" i="1"/>
  <c r="AE299" i="1"/>
  <c r="AE31" i="1"/>
  <c r="AE528" i="1"/>
  <c r="AE38" i="1"/>
  <c r="AE286" i="1"/>
  <c r="AE676" i="1"/>
  <c r="AE707" i="1"/>
  <c r="AE127" i="1"/>
  <c r="AE60" i="1"/>
  <c r="AE264" i="1"/>
  <c r="AE399" i="1"/>
  <c r="AE73" i="1"/>
  <c r="AE633" i="1"/>
  <c r="AE285" i="1"/>
  <c r="AE290" i="1"/>
  <c r="AE218" i="1"/>
  <c r="AE134" i="1"/>
  <c r="AE510" i="1"/>
  <c r="AE236" i="1"/>
  <c r="AE151" i="1"/>
  <c r="AE347" i="1"/>
  <c r="AE302" i="1"/>
  <c r="AE637" i="1"/>
  <c r="AE411" i="1"/>
  <c r="AE339" i="1"/>
  <c r="AE511" i="1"/>
  <c r="AE559" i="1"/>
  <c r="AE276" i="1"/>
  <c r="AE547" i="1"/>
  <c r="AE181" i="1"/>
  <c r="AE442" i="1"/>
  <c r="AE756" i="1"/>
  <c r="AE93" i="1"/>
  <c r="AE16" i="1"/>
  <c r="AE621" i="1"/>
  <c r="AE104" i="1"/>
  <c r="AE240" i="1"/>
  <c r="AE658" i="1"/>
  <c r="AE733" i="1"/>
  <c r="AE576" i="1"/>
  <c r="AE631" i="1"/>
  <c r="AE420" i="1"/>
  <c r="AE203" i="1"/>
  <c r="AE303" i="1"/>
  <c r="AE477" i="1"/>
  <c r="AE379" i="1"/>
  <c r="AE351" i="1"/>
  <c r="AE58" i="1"/>
  <c r="AE54" i="1"/>
  <c r="AE572" i="1"/>
  <c r="AE455" i="1"/>
  <c r="AE192" i="1"/>
  <c r="AE113" i="1"/>
  <c r="AE401" i="1"/>
  <c r="AE538" i="1"/>
  <c r="AE615" i="1"/>
  <c r="AB505" i="1"/>
  <c r="AE505" i="1"/>
  <c r="AE425" i="1"/>
  <c r="AE132" i="1"/>
  <c r="AE412" i="1"/>
  <c r="AE732" i="1"/>
  <c r="AE230" i="1"/>
  <c r="AE222" i="1"/>
  <c r="AE206" i="1"/>
  <c r="AE627" i="1"/>
  <c r="AE269" i="1"/>
  <c r="AE253" i="1"/>
  <c r="AE133" i="1"/>
  <c r="AE25" i="1"/>
  <c r="AE287" i="1"/>
  <c r="AE582" i="1"/>
  <c r="AE251" i="1"/>
  <c r="AE50" i="1"/>
  <c r="AE53" i="1"/>
  <c r="AE760" i="1"/>
  <c r="AE469" i="1"/>
  <c r="AE92" i="1"/>
  <c r="AE517" i="1"/>
  <c r="AE761" i="1"/>
  <c r="AE39" i="1"/>
  <c r="AE314" i="1"/>
  <c r="AE223" i="1"/>
  <c r="AE219" i="1"/>
  <c r="AE398" i="1"/>
  <c r="AE596" i="1"/>
  <c r="AE644" i="1"/>
  <c r="AE518" i="1"/>
  <c r="AE597" i="1"/>
  <c r="AE441" i="1"/>
  <c r="AE100" i="1"/>
  <c r="AE247" i="1"/>
  <c r="AE268" i="1"/>
  <c r="AE193" i="1"/>
  <c r="AE207" i="1"/>
  <c r="AB392" i="1"/>
  <c r="AE392" i="1"/>
  <c r="AE480" i="1"/>
  <c r="AE560" i="1"/>
  <c r="AE735" i="1"/>
  <c r="AE568" i="1"/>
  <c r="AE394" i="1"/>
  <c r="AE333" i="1"/>
  <c r="AE57" i="1"/>
  <c r="AE237" i="1"/>
  <c r="AE563" i="1"/>
  <c r="AE634" i="1"/>
  <c r="AE324" i="1"/>
  <c r="AE32" i="1"/>
  <c r="AE768" i="1"/>
  <c r="AE125" i="1"/>
  <c r="AE745" i="1"/>
  <c r="AE719" i="1"/>
  <c r="AE130" i="1"/>
  <c r="AE590" i="1"/>
  <c r="AE300" i="1"/>
  <c r="AE211" i="1"/>
  <c r="AE348" i="1"/>
  <c r="AE439" i="1"/>
  <c r="AE204" i="1"/>
  <c r="AE734" i="1"/>
  <c r="AE243" i="1"/>
  <c r="AE484" i="1"/>
  <c r="AE744" i="1"/>
  <c r="AE604" i="1"/>
  <c r="AE169" i="1"/>
  <c r="AE382" i="1"/>
  <c r="AE473" i="1"/>
  <c r="AE89" i="1"/>
  <c r="AE56" i="1"/>
  <c r="AE170" i="1"/>
  <c r="AE128" i="1"/>
  <c r="AE616" i="1"/>
  <c r="AE80" i="1"/>
  <c r="AE405" i="1"/>
  <c r="AE622" i="1"/>
  <c r="AE281" i="1"/>
  <c r="AE30" i="1"/>
  <c r="AE18" i="1"/>
  <c r="AE456" i="1"/>
  <c r="AE265" i="1"/>
  <c r="AE758" i="1"/>
  <c r="AE140" i="1"/>
  <c r="AE61" i="1"/>
  <c r="AE41" i="1"/>
  <c r="AE163" i="1"/>
  <c r="AE208" i="1"/>
  <c r="AE197" i="1"/>
  <c r="AE119" i="1"/>
  <c r="AE295" i="1"/>
  <c r="AE110" i="1"/>
  <c r="AE168" i="1"/>
  <c r="AE527" i="1"/>
  <c r="AE88" i="1"/>
  <c r="AE472" i="1"/>
  <c r="AE377" i="1"/>
  <c r="AE143" i="1"/>
  <c r="AE606" i="1"/>
  <c r="AE506" i="1"/>
  <c r="AE147" i="1"/>
  <c r="AE416" i="1"/>
  <c r="AE540" i="1"/>
  <c r="AE154" i="1"/>
  <c r="AE575" i="1"/>
  <c r="AE231" i="1"/>
  <c r="AE651" i="1"/>
  <c r="AE628" i="1"/>
  <c r="AE410" i="1"/>
  <c r="AE131" i="1"/>
  <c r="AE59" i="1"/>
  <c r="AE49" i="1"/>
  <c r="AE255" i="1"/>
  <c r="AE239" i="1"/>
  <c r="AE769" i="1"/>
  <c r="AE296" i="1"/>
  <c r="AE331" i="1"/>
  <c r="AE103" i="1"/>
  <c r="AE40" i="1"/>
  <c r="AE638" i="1"/>
  <c r="AE137" i="1"/>
  <c r="AE421" i="1"/>
  <c r="AE653" i="1"/>
  <c r="AE313" i="1"/>
  <c r="AE594" i="1"/>
  <c r="AE475" i="1"/>
  <c r="AE759" i="1"/>
  <c r="AE254" i="1"/>
  <c r="AE566" i="1"/>
  <c r="AE438" i="1"/>
  <c r="AE419" i="1"/>
  <c r="AE567" i="1"/>
  <c r="AE75" i="1"/>
  <c r="AE672" i="1"/>
  <c r="AE766" i="1"/>
  <c r="AE403" i="1"/>
  <c r="AE183" i="1"/>
  <c r="AE106" i="1"/>
  <c r="AE548" i="1"/>
  <c r="AE267" i="1"/>
  <c r="AE42" i="1"/>
  <c r="AE592" i="1"/>
  <c r="AE443" i="1"/>
  <c r="AE724" i="1"/>
  <c r="AE105" i="1"/>
  <c r="AE144" i="1"/>
  <c r="AE468" i="1"/>
  <c r="AE476" i="1"/>
  <c r="AE554" i="1"/>
  <c r="AE321" i="1"/>
  <c r="AE90" i="1"/>
  <c r="AE482" i="1"/>
  <c r="AE15" i="1"/>
  <c r="AE341" i="1"/>
  <c r="AE390" i="1"/>
  <c r="AE118" i="1"/>
  <c r="AE298" i="1"/>
  <c r="AE708" i="1"/>
  <c r="AE17" i="1"/>
  <c r="AE755" i="1"/>
  <c r="AE155" i="1"/>
  <c r="AE81" i="1"/>
  <c r="AE364" i="1"/>
  <c r="AE165" i="1"/>
  <c r="AE185" i="1"/>
  <c r="AE549" i="1"/>
  <c r="AE48" i="1"/>
  <c r="AB471" i="1"/>
  <c r="AE471" i="1"/>
  <c r="AE316" i="1"/>
  <c r="AE581" i="1"/>
  <c r="AE336" i="1"/>
  <c r="AE126" i="1"/>
  <c r="AE507" i="1"/>
  <c r="AE583" i="1"/>
  <c r="AE767" i="1"/>
  <c r="AE598" i="1"/>
  <c r="AE674" i="1"/>
  <c r="AE508" i="1"/>
  <c r="AE198" i="1"/>
  <c r="AE523" i="1"/>
  <c r="AE23" i="1"/>
  <c r="AE608" i="1"/>
  <c r="AE227" i="1"/>
  <c r="AE561" i="1"/>
  <c r="AE71" i="1"/>
  <c r="AE588" i="1"/>
  <c r="AE702" i="1"/>
  <c r="AE422" i="1"/>
  <c r="AE148" i="1"/>
  <c r="AE37" i="1"/>
  <c r="AE135" i="1"/>
  <c r="AE346" i="1"/>
  <c r="AE413" i="1"/>
  <c r="AE446" i="1"/>
  <c r="AE279" i="1"/>
  <c r="AE272" i="1"/>
  <c r="AE233" i="1"/>
  <c r="AE274" i="1"/>
  <c r="AE371" i="1"/>
  <c r="AE617" i="1"/>
  <c r="AE162" i="1"/>
  <c r="AE182" i="1"/>
  <c r="AE447" i="1"/>
  <c r="AE78" i="1"/>
  <c r="AE271" i="1"/>
  <c r="AE503" i="1"/>
  <c r="AE717" i="1"/>
  <c r="AE214" i="1"/>
  <c r="AE52" i="1"/>
  <c r="AE27" i="1"/>
  <c r="AE200" i="1"/>
  <c r="AE46" i="1"/>
  <c r="AE139" i="1"/>
  <c r="AE553" i="1"/>
  <c r="AE288" i="1"/>
  <c r="AE304" i="1"/>
  <c r="AE429" i="1"/>
  <c r="AE51" i="1"/>
  <c r="AE570" i="1"/>
  <c r="AE611" i="1"/>
  <c r="AE289" i="1"/>
  <c r="AE685" i="1"/>
  <c r="AE108" i="1"/>
  <c r="AE194" i="1"/>
  <c r="AE330" i="1"/>
  <c r="AE74" i="1"/>
  <c r="AE249" i="1"/>
  <c r="AE409" i="1"/>
  <c r="AE490" i="1"/>
  <c r="AE325" i="1"/>
  <c r="AE630" i="1"/>
  <c r="AE33" i="1"/>
  <c r="AE516" i="1"/>
  <c r="AE43" i="1"/>
  <c r="AE35" i="1"/>
  <c r="AE531" i="1"/>
  <c r="AE129" i="1"/>
  <c r="AE423" i="1"/>
  <c r="AE569" i="1"/>
  <c r="AE191" i="1"/>
  <c r="AE19" i="1"/>
  <c r="AE591" i="1"/>
  <c r="AE414" i="1"/>
  <c r="AE205" i="1"/>
  <c r="AE209" i="1"/>
  <c r="AE99" i="1"/>
  <c r="AE741" i="1"/>
  <c r="AE444" i="1"/>
  <c r="AE121" i="1"/>
  <c r="AE146" i="1"/>
  <c r="AE593" i="1"/>
  <c r="AE277" i="1"/>
  <c r="AE636" i="1"/>
  <c r="AE613" i="1"/>
  <c r="AE69" i="1"/>
  <c r="AE159" i="1"/>
  <c r="AE28" i="1"/>
  <c r="AE483" i="1"/>
  <c r="AE250" i="1"/>
  <c r="AE153" i="1"/>
  <c r="AE77" i="1"/>
  <c r="AE66" i="1"/>
  <c r="AE626" i="1"/>
  <c r="AE757" i="1"/>
  <c r="AE67" i="1"/>
  <c r="AE629" i="1"/>
  <c r="AE402" i="1"/>
  <c r="AE180" i="1"/>
  <c r="AE45" i="1"/>
  <c r="AE645" i="1"/>
  <c r="AE266" i="1"/>
  <c r="AE234" i="1"/>
  <c r="AE270" i="1"/>
  <c r="AE595" i="1"/>
  <c r="AE720" i="1"/>
  <c r="AE504" i="1"/>
  <c r="AE184" i="1"/>
  <c r="AE723" i="1"/>
  <c r="AE202" i="1"/>
  <c r="AE91" i="1"/>
  <c r="AE579" i="1"/>
  <c r="AE551" i="1"/>
  <c r="AE161" i="1"/>
  <c r="AE201" i="1"/>
  <c r="AE464" i="1"/>
  <c r="AE383" i="1"/>
  <c r="AE195" i="1"/>
  <c r="AE353" i="1"/>
  <c r="AE578" i="1"/>
  <c r="AE584" i="1"/>
  <c r="AE55" i="1"/>
  <c r="AE612" i="1"/>
  <c r="AE580" i="1"/>
  <c r="AE467" i="1"/>
  <c r="AE199" i="1"/>
  <c r="AE338" i="1"/>
  <c r="AE587" i="1"/>
  <c r="AE141" i="1"/>
  <c r="AE555" i="1"/>
  <c r="AE384" i="1"/>
  <c r="AE145" i="1"/>
  <c r="AE716" i="1"/>
  <c r="AE14" i="1"/>
  <c r="AE283" i="1"/>
  <c r="AE381" i="1"/>
  <c r="AE101" i="1"/>
  <c r="AE387" i="1"/>
  <c r="X656" i="1"/>
  <c r="AE656" i="1"/>
  <c r="AB139" i="1"/>
  <c r="AB146" i="1"/>
  <c r="AB203" i="1"/>
  <c r="AB264" i="1"/>
  <c r="AB268" i="1"/>
  <c r="AB761" i="1"/>
  <c r="AB448" i="1"/>
  <c r="AB14" i="1"/>
  <c r="AB526" i="1"/>
  <c r="AB438" i="1"/>
  <c r="AB54" i="1"/>
  <c r="AB74" i="1"/>
  <c r="AB101" i="1"/>
  <c r="AB209" i="1"/>
  <c r="AB303" i="1"/>
  <c r="AB534" i="1"/>
  <c r="AB580" i="1"/>
  <c r="AB617" i="1"/>
  <c r="AB251" i="1"/>
  <c r="AB568" i="1"/>
  <c r="AB619" i="1"/>
  <c r="AB80" i="1"/>
  <c r="AB472" i="1"/>
  <c r="AB651" i="1"/>
  <c r="AB760" i="1"/>
  <c r="AB59" i="1"/>
  <c r="AB77" i="1"/>
  <c r="AB551" i="1"/>
  <c r="AB615" i="1"/>
  <c r="X345" i="1"/>
  <c r="AB345" i="1"/>
  <c r="X635" i="1"/>
  <c r="AB635" i="1"/>
  <c r="X632" i="1"/>
  <c r="AB632" i="1"/>
  <c r="X657" i="1"/>
  <c r="AB657" i="1"/>
  <c r="X26" i="1"/>
  <c r="AB26" i="1"/>
  <c r="X44" i="1"/>
  <c r="AB44" i="1"/>
  <c r="X97" i="1"/>
  <c r="AB97" i="1"/>
  <c r="X164" i="1"/>
  <c r="AB164" i="1"/>
  <c r="X329" i="1"/>
  <c r="AB329" i="1"/>
  <c r="X388" i="1"/>
  <c r="AB388" i="1"/>
  <c r="X609" i="1"/>
  <c r="AB609" i="1"/>
  <c r="X706" i="1"/>
  <c r="AB706" i="1"/>
  <c r="X122" i="1"/>
  <c r="AB122" i="1"/>
  <c r="X340" i="1"/>
  <c r="AB340" i="1"/>
  <c r="X610" i="1"/>
  <c r="AB610" i="1"/>
  <c r="X739" i="1"/>
  <c r="AB739" i="1"/>
  <c r="X24" i="1"/>
  <c r="AB24" i="1"/>
  <c r="X326" i="1"/>
  <c r="AB326" i="1"/>
  <c r="X649" i="1"/>
  <c r="AB649" i="1"/>
  <c r="X389" i="1"/>
  <c r="AB389" i="1"/>
  <c r="X292" i="1"/>
  <c r="AB292" i="1"/>
  <c r="X123" i="1"/>
  <c r="AB123" i="1"/>
  <c r="X623" i="1"/>
  <c r="AB623" i="1"/>
  <c r="X225" i="1"/>
  <c r="AB225" i="1"/>
  <c r="X1090" i="1"/>
  <c r="AB1090" i="1"/>
  <c r="X764" i="1"/>
  <c r="AB764" i="1"/>
  <c r="X152" i="1"/>
  <c r="AB152" i="1"/>
  <c r="AB504" i="1"/>
  <c r="AB308" i="1"/>
  <c r="AB100" i="1"/>
  <c r="AB286" i="1"/>
  <c r="AB299" i="1"/>
  <c r="AB633" i="1"/>
  <c r="AB92" i="1"/>
  <c r="AB473" i="1"/>
  <c r="AB93" i="1"/>
  <c r="AB398" i="1"/>
  <c r="AB676" i="1"/>
  <c r="AB287" i="1"/>
  <c r="AB394" i="1"/>
  <c r="AB638" i="1"/>
  <c r="AB162" i="1"/>
  <c r="AB622" i="1"/>
  <c r="AB423" i="1"/>
  <c r="AB422" i="1"/>
  <c r="AB584" i="1"/>
  <c r="AB194" i="1"/>
  <c r="AB283" i="1"/>
  <c r="AB23" i="1"/>
  <c r="AB33" i="1"/>
  <c r="AB42" i="1"/>
  <c r="AB127" i="1"/>
  <c r="AB223" i="1"/>
  <c r="AB249" i="1"/>
  <c r="AB331" i="1"/>
  <c r="AB379" i="1"/>
  <c r="AB412" i="1"/>
  <c r="AB553" i="1"/>
  <c r="AB588" i="1"/>
  <c r="AB685" i="1"/>
  <c r="AB15" i="1"/>
  <c r="AB572" i="1"/>
  <c r="AB413" i="1"/>
  <c r="AB490" i="1"/>
  <c r="AB126" i="1"/>
  <c r="AB338" i="1"/>
  <c r="AB403" i="1"/>
  <c r="AB481" i="1"/>
  <c r="AB621" i="1"/>
  <c r="AB702" i="1"/>
  <c r="AB185" i="1"/>
  <c r="AB197" i="1"/>
  <c r="AB277" i="1"/>
  <c r="AB732" i="1"/>
  <c r="AB653" i="1"/>
  <c r="AB325" i="1"/>
  <c r="AB34" i="1"/>
  <c r="AB43" i="1"/>
  <c r="AB69" i="1"/>
  <c r="AB222" i="1"/>
  <c r="AB300" i="1"/>
  <c r="AB383" i="1"/>
  <c r="AB587" i="1"/>
  <c r="AB720" i="1"/>
  <c r="AB550" i="1"/>
  <c r="AB662" i="1"/>
  <c r="AB193" i="1"/>
  <c r="AB284" i="1"/>
  <c r="AB770" i="1"/>
  <c r="AB508" i="1"/>
  <c r="AB399" i="1"/>
  <c r="AB207" i="1"/>
  <c r="AB296" i="1"/>
  <c r="AB135" i="1"/>
  <c r="AB276" i="1"/>
  <c r="AB480" i="1"/>
  <c r="AB71" i="1"/>
  <c r="AB128" i="1"/>
  <c r="AB289" i="1"/>
  <c r="AB561" i="1"/>
  <c r="AB346" i="1"/>
  <c r="AB409" i="1"/>
  <c r="AB336" i="1"/>
  <c r="AB405" i="1"/>
  <c r="AB57" i="1"/>
  <c r="AB199" i="1"/>
  <c r="AB458" i="1"/>
  <c r="AB18" i="1"/>
  <c r="AB31" i="1"/>
  <c r="AB40" i="1"/>
  <c r="AB49" i="1"/>
  <c r="AB67" i="1"/>
  <c r="AB201" i="1"/>
  <c r="AB247" i="1"/>
  <c r="AB370" i="1"/>
  <c r="AB576" i="1"/>
  <c r="AB590" i="1"/>
  <c r="AB627" i="1"/>
  <c r="AB333" i="1"/>
  <c r="AB281" i="1"/>
  <c r="AB390" i="1"/>
  <c r="AB191" i="1"/>
  <c r="AB330" i="1"/>
  <c r="AB381" i="1"/>
  <c r="AB483" i="1"/>
  <c r="AB583" i="1"/>
  <c r="AB658" i="1"/>
  <c r="AB735" i="1"/>
  <c r="AB16" i="1"/>
  <c r="AB56" i="1"/>
  <c r="AB503" i="1"/>
  <c r="AB766" i="1"/>
  <c r="AB22" i="1"/>
  <c r="AB606" i="1"/>
  <c r="AB243" i="1"/>
  <c r="AB27" i="1"/>
  <c r="AB37" i="1"/>
  <c r="AB45" i="1"/>
  <c r="AB61" i="1"/>
  <c r="AB200" i="1"/>
  <c r="AB250" i="1"/>
  <c r="AB387" i="1"/>
  <c r="AB589" i="1"/>
  <c r="AB687" i="1"/>
  <c r="AB202" i="1"/>
  <c r="AB585" i="1"/>
  <c r="X322" i="1"/>
  <c r="AB322" i="1"/>
  <c r="X667" i="1"/>
  <c r="AB667" i="1"/>
  <c r="X375" i="1"/>
  <c r="AB375" i="1"/>
  <c r="X964" i="1"/>
  <c r="AB964" i="1"/>
  <c r="X380" i="1"/>
  <c r="AB380" i="1"/>
  <c r="AB234" i="1"/>
  <c r="AB169" i="1"/>
  <c r="AB170" i="1"/>
  <c r="AB563" i="1"/>
  <c r="AB758" i="1"/>
  <c r="AB254" i="1"/>
  <c r="AB759" i="1"/>
  <c r="AB255" i="1"/>
  <c r="AB755" i="1"/>
  <c r="AB468" i="1"/>
  <c r="AB477" i="1"/>
  <c r="AB51" i="1"/>
  <c r="AB55" i="1"/>
  <c r="AB66" i="1"/>
  <c r="AB73" i="1"/>
  <c r="AB78" i="1"/>
  <c r="AB141" i="1"/>
  <c r="AB181" i="1"/>
  <c r="AB208" i="1"/>
  <c r="AB304" i="1"/>
  <c r="AB444" i="1"/>
  <c r="AB527" i="1"/>
  <c r="AB538" i="1"/>
  <c r="AB579" i="1"/>
  <c r="AB594" i="1"/>
  <c r="AB597" i="1"/>
  <c r="AB611" i="1"/>
  <c r="AB616" i="1"/>
  <c r="AB744" i="1"/>
  <c r="AB147" i="1"/>
  <c r="AB204" i="1"/>
  <c r="AB267" i="1"/>
  <c r="AB282" i="1"/>
  <c r="AB567" i="1"/>
  <c r="AB133" i="1"/>
  <c r="AB142" i="1"/>
  <c r="AB153" i="1"/>
  <c r="AB165" i="1"/>
  <c r="AB183" i="1"/>
  <c r="AB214" i="1"/>
  <c r="AB237" i="1"/>
  <c r="AB456" i="1"/>
  <c r="AB531" i="1"/>
  <c r="AB559" i="1"/>
  <c r="AB595" i="1"/>
  <c r="AB738" i="1"/>
  <c r="AB745" i="1"/>
  <c r="AB144" i="1"/>
  <c r="AB266" i="1"/>
  <c r="AB316" i="1"/>
  <c r="AB108" i="1"/>
  <c r="AB52" i="1"/>
  <c r="AB104" i="1"/>
  <c r="AB205" i="1"/>
  <c r="AB578" i="1"/>
  <c r="AB233" i="1"/>
  <c r="AB469" i="1"/>
  <c r="AB314" i="1"/>
  <c r="AB211" i="1"/>
  <c r="AB168" i="1"/>
  <c r="AB313" i="1"/>
  <c r="AB518" i="1"/>
  <c r="AB484" i="1"/>
  <c r="AB756" i="1"/>
  <c r="AB195" i="1"/>
  <c r="AB757" i="1"/>
  <c r="AB253" i="1"/>
  <c r="AB53" i="1"/>
  <c r="AB105" i="1"/>
  <c r="AB134" i="1"/>
  <c r="AB145" i="1"/>
  <c r="AB154" i="1"/>
  <c r="AB184" i="1"/>
  <c r="AB238" i="1"/>
  <c r="AB252" i="1"/>
  <c r="AB442" i="1"/>
  <c r="AB455" i="1"/>
  <c r="AB517" i="1"/>
  <c r="AB528" i="1"/>
  <c r="AB540" i="1"/>
  <c r="AB596" i="1"/>
  <c r="AB614" i="1"/>
  <c r="AB137" i="1"/>
  <c r="AB143" i="1"/>
  <c r="AB182" i="1"/>
  <c r="AB265" i="1"/>
  <c r="AB566" i="1"/>
  <c r="AB140" i="1"/>
  <c r="AB148" i="1"/>
  <c r="AB155" i="1"/>
  <c r="AB180" i="1"/>
  <c r="AB230" i="1"/>
  <c r="AB443" i="1"/>
  <c r="AB476" i="1"/>
  <c r="AB516" i="1"/>
  <c r="AB598" i="1"/>
  <c r="AB612" i="1"/>
  <c r="AB626" i="1"/>
  <c r="AB106" i="1"/>
  <c r="AB161" i="1"/>
  <c r="AB397" i="1"/>
  <c r="AB159" i="1"/>
  <c r="AB290" i="1"/>
  <c r="AB129" i="1"/>
  <c r="AB637" i="1"/>
  <c r="AB416" i="1"/>
  <c r="AB89" i="1"/>
  <c r="AB130" i="1"/>
  <c r="AB672" i="1"/>
  <c r="AB206" i="1"/>
  <c r="AB295" i="1"/>
  <c r="AB549" i="1"/>
  <c r="AB634" i="1"/>
  <c r="AB377" i="1"/>
  <c r="AB212" i="1"/>
  <c r="AB341" i="1"/>
  <c r="AB410" i="1"/>
  <c r="AB402" i="1"/>
  <c r="AB592" i="1"/>
  <c r="AB272" i="1"/>
  <c r="AB767" i="1"/>
  <c r="AB28" i="1"/>
  <c r="AB38" i="1"/>
  <c r="AB46" i="1"/>
  <c r="AB121" i="1"/>
  <c r="AB151" i="1"/>
  <c r="AB198" i="1"/>
  <c r="AB240" i="1"/>
  <c r="AB270" i="1"/>
  <c r="AB348" i="1"/>
  <c r="AB384" i="1"/>
  <c r="AB482" i="1"/>
  <c r="AB560" i="1"/>
  <c r="AB631" i="1"/>
  <c r="AB708" i="1"/>
  <c r="AB231" i="1"/>
  <c r="AB613" i="1"/>
  <c r="AB353" i="1"/>
  <c r="AB628" i="1"/>
  <c r="AB271" i="1"/>
  <c r="AB371" i="1"/>
  <c r="AB414" i="1"/>
  <c r="AB511" i="1"/>
  <c r="AB629" i="1"/>
  <c r="AB716" i="1"/>
  <c r="AB58" i="1"/>
  <c r="AB219" i="1"/>
  <c r="AB523" i="1"/>
  <c r="AB88" i="1"/>
  <c r="AB475" i="1"/>
  <c r="AB446" i="1"/>
  <c r="AB25" i="1"/>
  <c r="AB30" i="1"/>
  <c r="AB39" i="1"/>
  <c r="AB48" i="1"/>
  <c r="AB321" i="1"/>
  <c r="AB630" i="1"/>
  <c r="AB227" i="1"/>
  <c r="AB570" i="1"/>
  <c r="AB769" i="1"/>
  <c r="AB269" i="1"/>
  <c r="AB593" i="1"/>
  <c r="AB347" i="1"/>
  <c r="AB163" i="1"/>
  <c r="AB119" i="1"/>
  <c r="AB288" i="1"/>
  <c r="AB236" i="1"/>
  <c r="AB132" i="1"/>
  <c r="AB90" i="1"/>
  <c r="AB91" i="1"/>
  <c r="AB674" i="1"/>
  <c r="AB285" i="1"/>
  <c r="AB298" i="1"/>
  <c r="AB575" i="1"/>
  <c r="AB636" i="1"/>
  <c r="AB506" i="1"/>
  <c r="AB548" i="1"/>
  <c r="AB419" i="1"/>
  <c r="AB420" i="1"/>
  <c r="AB364" i="1"/>
  <c r="AB717" i="1"/>
  <c r="AB192" i="1"/>
  <c r="AB274" i="1"/>
  <c r="AB591" i="1"/>
  <c r="AB35" i="1"/>
  <c r="AB60" i="1"/>
  <c r="AB75" i="1"/>
  <c r="AB125" i="1"/>
  <c r="AB218" i="1"/>
  <c r="AB302" i="1"/>
  <c r="AB339" i="1"/>
  <c r="AB382" i="1"/>
  <c r="AB581" i="1"/>
  <c r="AB656" i="1"/>
  <c r="AB734" i="1"/>
  <c r="AB17" i="1"/>
  <c r="AB582" i="1"/>
  <c r="AB324" i="1"/>
  <c r="AB569" i="1"/>
  <c r="AB131" i="1"/>
  <c r="AB239" i="1"/>
  <c r="AB411" i="1"/>
  <c r="AB547" i="1"/>
  <c r="AB608" i="1"/>
  <c r="AB707" i="1"/>
  <c r="AB555" i="1"/>
  <c r="AB279" i="1"/>
  <c r="AB510" i="1"/>
  <c r="AB644" i="1"/>
  <c r="AB421" i="1"/>
  <c r="AB447" i="1"/>
  <c r="AB507" i="1"/>
  <c r="AB118" i="1"/>
  <c r="AB19" i="1"/>
  <c r="AB32" i="1"/>
  <c r="AB41" i="1"/>
  <c r="AB50" i="1"/>
  <c r="AB351" i="1"/>
  <c r="AB554" i="1"/>
  <c r="AB724" i="1"/>
  <c r="AB401" i="1"/>
  <c r="AB719" i="1"/>
  <c r="AB273" i="1"/>
  <c r="AB768" i="1"/>
  <c r="N558" i="1"/>
  <c r="AE558" i="1" s="1"/>
  <c r="R12" i="1"/>
  <c r="R1143" i="1" s="1"/>
  <c r="E12" i="3"/>
  <c r="N743" i="1"/>
  <c r="X464" i="1"/>
  <c r="N465" i="1"/>
  <c r="AE465" i="1" s="1"/>
  <c r="N426" i="1"/>
  <c r="AE426" i="1" s="1"/>
  <c r="X425" i="1"/>
  <c r="N470" i="1"/>
  <c r="X470" i="1" s="1"/>
  <c r="X467" i="1"/>
  <c r="N415" i="1"/>
  <c r="AE415" i="1" s="1"/>
  <c r="N721" i="1"/>
  <c r="AE721" i="1" s="1"/>
  <c r="X754" i="1"/>
  <c r="N762" i="1"/>
  <c r="X762" i="1" s="1"/>
  <c r="N718" i="1"/>
  <c r="AE718" i="1" s="1"/>
  <c r="N1107" i="1"/>
  <c r="AE1107" i="1" s="1"/>
  <c r="N763" i="1"/>
  <c r="N908" i="1"/>
  <c r="N319" i="1"/>
  <c r="N95" i="1"/>
  <c r="AE95" i="1" s="1"/>
  <c r="X429" i="1"/>
  <c r="X513" i="1"/>
  <c r="N514" i="1"/>
  <c r="X514" i="1" s="1"/>
  <c r="N418" i="1"/>
  <c r="N520" i="1"/>
  <c r="N457" i="1"/>
  <c r="AE457" i="1" s="1"/>
  <c r="N620" i="1"/>
  <c r="N1005" i="1"/>
  <c r="N647" i="1"/>
  <c r="AE647" i="1" s="1"/>
  <c r="N13" i="1"/>
  <c r="X248" i="1"/>
  <c r="N427" i="1"/>
  <c r="X99" i="1"/>
  <c r="N102" i="1"/>
  <c r="X102" i="1" s="1"/>
  <c r="N742" i="1"/>
  <c r="X741" i="1"/>
  <c r="N244" i="1"/>
  <c r="N752" i="1"/>
  <c r="N601" i="1"/>
  <c r="N450" i="1"/>
  <c r="N96" i="1"/>
  <c r="AE96" i="1" s="1"/>
  <c r="X81" i="1"/>
  <c r="N87" i="1"/>
  <c r="AE87" i="1" s="1"/>
  <c r="X439" i="1"/>
  <c r="N440" i="1"/>
  <c r="X440" i="1" s="1"/>
  <c r="N1063" i="1"/>
  <c r="N731" i="1"/>
  <c r="X731" i="1" s="1"/>
  <c r="X723" i="1"/>
  <c r="N519" i="1"/>
  <c r="X519" i="1" s="1"/>
  <c r="X515" i="1"/>
  <c r="X604" i="1"/>
  <c r="N605" i="1"/>
  <c r="AE605" i="1" s="1"/>
  <c r="N524" i="1"/>
  <c r="U524" i="1" s="1"/>
  <c r="N607" i="1"/>
  <c r="N94" i="1"/>
  <c r="X747" i="1"/>
  <c r="N748" i="1"/>
  <c r="AE748" i="1" s="1"/>
  <c r="X733" i="1"/>
  <c r="N246" i="1"/>
  <c r="AE246" i="1" s="1"/>
  <c r="X392" i="1"/>
  <c r="N648" i="1"/>
  <c r="X113" i="1"/>
  <c r="N445" i="1"/>
  <c r="X445" i="1" s="1"/>
  <c r="X441" i="1"/>
  <c r="X471" i="1"/>
  <c r="N502" i="1"/>
  <c r="AB502" i="1" s="1"/>
  <c r="N107" i="1"/>
  <c r="X107" i="1" s="1"/>
  <c r="X103" i="1"/>
  <c r="X110" i="1"/>
  <c r="N111" i="1"/>
  <c r="X111" i="1" s="1"/>
  <c r="X645" i="1"/>
  <c r="N646" i="1"/>
  <c r="X646" i="1" s="1"/>
  <c r="X505" i="1"/>
  <c r="N512" i="1"/>
  <c r="X512" i="1" s="1"/>
  <c r="N323" i="1"/>
  <c r="AE323" i="1" s="1"/>
  <c r="N355" i="1"/>
  <c r="AE355" i="1" s="1"/>
  <c r="N682" i="1"/>
  <c r="AE682" i="1" s="1"/>
  <c r="N1064" i="1"/>
  <c r="AE1064" i="1" s="1"/>
  <c r="Q1143" i="3"/>
  <c r="P1143" i="3"/>
  <c r="I1143" i="3"/>
  <c r="G1143" i="3"/>
  <c r="N1143" i="3"/>
  <c r="H1143" i="3"/>
  <c r="E737" i="3"/>
  <c r="AE514" i="1" l="1"/>
  <c r="AB742" i="1"/>
  <c r="AE742" i="1"/>
  <c r="AE102" i="1"/>
  <c r="AB418" i="1"/>
  <c r="AE418" i="1"/>
  <c r="AB244" i="1"/>
  <c r="AE244" i="1"/>
  <c r="AE762" i="1"/>
  <c r="AE512" i="1"/>
  <c r="AE646" i="1"/>
  <c r="AB520" i="1"/>
  <c r="AE520" i="1"/>
  <c r="AB427" i="1"/>
  <c r="AE427" i="1"/>
  <c r="AB94" i="1"/>
  <c r="AE94" i="1"/>
  <c r="AB319" i="1"/>
  <c r="AE319" i="1"/>
  <c r="AE519" i="1"/>
  <c r="AB648" i="1"/>
  <c r="AE648" i="1"/>
  <c r="AB607" i="1"/>
  <c r="AE607" i="1"/>
  <c r="AB13" i="1"/>
  <c r="AE13" i="1"/>
  <c r="AB908" i="1"/>
  <c r="AE908" i="1"/>
  <c r="AE440" i="1"/>
  <c r="AE731" i="1"/>
  <c r="AB524" i="1"/>
  <c r="AE524" i="1"/>
  <c r="AB763" i="1"/>
  <c r="AE763" i="1"/>
  <c r="AE502" i="1"/>
  <c r="AE111" i="1"/>
  <c r="AB1005" i="1"/>
  <c r="AE1005" i="1"/>
  <c r="AE470" i="1"/>
  <c r="AE445" i="1"/>
  <c r="AB450" i="1"/>
  <c r="AE450" i="1"/>
  <c r="AB743" i="1"/>
  <c r="AE743" i="1"/>
  <c r="AB601" i="1"/>
  <c r="AE601" i="1"/>
  <c r="AB620" i="1"/>
  <c r="AE620" i="1"/>
  <c r="AB752" i="1"/>
  <c r="AE752" i="1"/>
  <c r="AE107" i="1"/>
  <c r="AB1063" i="1"/>
  <c r="AE1063" i="1"/>
  <c r="X682" i="1"/>
  <c r="AB682" i="1"/>
  <c r="X323" i="1"/>
  <c r="AB323" i="1"/>
  <c r="X246" i="1"/>
  <c r="AB246" i="1"/>
  <c r="X748" i="1"/>
  <c r="AB748" i="1"/>
  <c r="X87" i="1"/>
  <c r="AB87" i="1"/>
  <c r="X96" i="1"/>
  <c r="AB96" i="1"/>
  <c r="X647" i="1"/>
  <c r="AB647" i="1"/>
  <c r="X718" i="1"/>
  <c r="AB718" i="1"/>
  <c r="X415" i="1"/>
  <c r="AB415" i="1"/>
  <c r="X1064" i="1"/>
  <c r="AB1064" i="1"/>
  <c r="X355" i="1"/>
  <c r="AB355" i="1"/>
  <c r="X605" i="1"/>
  <c r="AB605" i="1"/>
  <c r="X457" i="1"/>
  <c r="AB457" i="1"/>
  <c r="X95" i="1"/>
  <c r="AB95" i="1"/>
  <c r="X1107" i="1"/>
  <c r="AB1107" i="1"/>
  <c r="X721" i="1"/>
  <c r="AB721" i="1"/>
  <c r="X465" i="1"/>
  <c r="AB465" i="1"/>
  <c r="AB470" i="1"/>
  <c r="AB111" i="1"/>
  <c r="AB107" i="1"/>
  <c r="AB102" i="1"/>
  <c r="AB762" i="1"/>
  <c r="AB646" i="1"/>
  <c r="X426" i="1"/>
  <c r="AB426" i="1"/>
  <c r="X558" i="1"/>
  <c r="AB558" i="1"/>
  <c r="AB512" i="1"/>
  <c r="AB514" i="1"/>
  <c r="AB731" i="1"/>
  <c r="AB519" i="1"/>
  <c r="AB440" i="1"/>
  <c r="AB445" i="1"/>
  <c r="X502" i="1"/>
  <c r="X743" i="1"/>
  <c r="N746" i="1"/>
  <c r="AE746" i="1" s="1"/>
  <c r="X908" i="1"/>
  <c r="N980" i="1"/>
  <c r="AE980" i="1" s="1"/>
  <c r="N771" i="1"/>
  <c r="AE771" i="1" s="1"/>
  <c r="X763" i="1"/>
  <c r="N432" i="1"/>
  <c r="X520" i="1"/>
  <c r="N521" i="1"/>
  <c r="AE521" i="1" s="1"/>
  <c r="X418" i="1"/>
  <c r="N424" i="1"/>
  <c r="AE424" i="1" s="1"/>
  <c r="X319" i="1"/>
  <c r="N320" i="1"/>
  <c r="AE320" i="1" s="1"/>
  <c r="S12" i="1"/>
  <c r="N257" i="1"/>
  <c r="X607" i="1"/>
  <c r="N618" i="1"/>
  <c r="AE618" i="1" s="1"/>
  <c r="X524" i="1"/>
  <c r="N600" i="1"/>
  <c r="AE600" i="1" s="1"/>
  <c r="X1063" i="1"/>
  <c r="N1108" i="1"/>
  <c r="AE1108" i="1" s="1"/>
  <c r="X450" i="1"/>
  <c r="N463" i="1"/>
  <c r="AE463" i="1" s="1"/>
  <c r="X752" i="1"/>
  <c r="N753" i="1"/>
  <c r="AE753" i="1" s="1"/>
  <c r="N417" i="1"/>
  <c r="N256" i="1"/>
  <c r="AE256" i="1" s="1"/>
  <c r="X620" i="1"/>
  <c r="N643" i="1"/>
  <c r="AE643" i="1" s="1"/>
  <c r="X94" i="1"/>
  <c r="N98" i="1"/>
  <c r="AE98" i="1" s="1"/>
  <c r="N263" i="1"/>
  <c r="X601" i="1"/>
  <c r="N603" i="1"/>
  <c r="AE603" i="1" s="1"/>
  <c r="X244" i="1"/>
  <c r="N245" i="1"/>
  <c r="AE245" i="1" s="1"/>
  <c r="X742" i="1"/>
  <c r="N722" i="1"/>
  <c r="AE722" i="1" s="1"/>
  <c r="X648" i="1"/>
  <c r="X427" i="1"/>
  <c r="N428" i="1"/>
  <c r="AE428" i="1" s="1"/>
  <c r="X13" i="1"/>
  <c r="N79" i="1"/>
  <c r="X1005" i="1"/>
  <c r="N1035" i="1"/>
  <c r="E740" i="3"/>
  <c r="F1143" i="3"/>
  <c r="AB417" i="1" l="1"/>
  <c r="AE417" i="1"/>
  <c r="AB257" i="1"/>
  <c r="AE257" i="1"/>
  <c r="AB1035" i="1"/>
  <c r="AE1035" i="1"/>
  <c r="AB263" i="1"/>
  <c r="AE263" i="1"/>
  <c r="AB432" i="1"/>
  <c r="AE432" i="1"/>
  <c r="AB79" i="1"/>
  <c r="AE79" i="1"/>
  <c r="X722" i="1"/>
  <c r="AB722" i="1"/>
  <c r="X245" i="1"/>
  <c r="AB245" i="1"/>
  <c r="X603" i="1"/>
  <c r="AB603" i="1"/>
  <c r="X980" i="1"/>
  <c r="AB980" i="1"/>
  <c r="X746" i="1"/>
  <c r="AB746" i="1"/>
  <c r="X428" i="1"/>
  <c r="AB428" i="1"/>
  <c r="X98" i="1"/>
  <c r="AB98" i="1"/>
  <c r="X643" i="1"/>
  <c r="AB643" i="1"/>
  <c r="X256" i="1"/>
  <c r="AB256" i="1"/>
  <c r="X753" i="1"/>
  <c r="AB753" i="1"/>
  <c r="X463" i="1"/>
  <c r="AB463" i="1"/>
  <c r="X1108" i="1"/>
  <c r="AB1108" i="1"/>
  <c r="X600" i="1"/>
  <c r="AB600" i="1"/>
  <c r="X618" i="1"/>
  <c r="AB618" i="1"/>
  <c r="X320" i="1"/>
  <c r="AB320" i="1"/>
  <c r="X424" i="1"/>
  <c r="AB424" i="1"/>
  <c r="X521" i="1"/>
  <c r="AB521" i="1"/>
  <c r="X771" i="1"/>
  <c r="AB771" i="1"/>
  <c r="E466" i="3"/>
  <c r="X79" i="1"/>
  <c r="S1143" i="1"/>
  <c r="N112" i="1"/>
  <c r="P12" i="1"/>
  <c r="X257" i="1"/>
  <c r="N258" i="1"/>
  <c r="AE258" i="1" s="1"/>
  <c r="N1047" i="1"/>
  <c r="N832" i="1"/>
  <c r="U832" i="1" s="1"/>
  <c r="X432" i="1"/>
  <c r="N437" i="1"/>
  <c r="AE437" i="1" s="1"/>
  <c r="X263" i="1"/>
  <c r="N318" i="1"/>
  <c r="AE318" i="1" s="1"/>
  <c r="N737" i="1"/>
  <c r="X1035" i="1"/>
  <c r="X417" i="1"/>
  <c r="AB832" i="1" l="1"/>
  <c r="AE832" i="1"/>
  <c r="AB1047" i="1"/>
  <c r="AE1047" i="1"/>
  <c r="AB737" i="1"/>
  <c r="AE737" i="1"/>
  <c r="AB112" i="1"/>
  <c r="AE112" i="1"/>
  <c r="X437" i="1"/>
  <c r="AB437" i="1"/>
  <c r="X258" i="1"/>
  <c r="AB258" i="1"/>
  <c r="X318" i="1"/>
  <c r="AB318" i="1"/>
  <c r="P1143" i="1"/>
  <c r="N836" i="1"/>
  <c r="X832" i="1"/>
  <c r="X1047" i="1"/>
  <c r="N1048" i="1"/>
  <c r="AE1048" i="1" s="1"/>
  <c r="X112" i="1"/>
  <c r="N242" i="1"/>
  <c r="X737" i="1"/>
  <c r="N740" i="1"/>
  <c r="AE740" i="1" s="1"/>
  <c r="E1143" i="3"/>
  <c r="AB242" i="1" l="1"/>
  <c r="AE242" i="1"/>
  <c r="AB836" i="1"/>
  <c r="AE836" i="1"/>
  <c r="X1048" i="1"/>
  <c r="AB1048" i="1"/>
  <c r="N466" i="1"/>
  <c r="X466" i="1" s="1"/>
  <c r="AB740" i="1"/>
  <c r="N772" i="1"/>
  <c r="X772" i="1" s="1"/>
  <c r="X242" i="1"/>
  <c r="N12" i="1"/>
  <c r="X836" i="1"/>
  <c r="X740" i="1"/>
  <c r="X12" i="1" l="1"/>
  <c r="AE12" i="1"/>
  <c r="AB772" i="1"/>
  <c r="AE772" i="1"/>
  <c r="AB466" i="1"/>
  <c r="AE466" i="1"/>
  <c r="N1143" i="1"/>
  <c r="AB1143" i="1" l="1"/>
  <c r="AE1143" i="1"/>
</calcChain>
</file>

<file path=xl/sharedStrings.xml><?xml version="1.0" encoding="utf-8"?>
<sst xmlns="http://schemas.openxmlformats.org/spreadsheetml/2006/main" count="9790" uniqueCount="1220">
  <si>
    <t>№ п/п</t>
  </si>
  <si>
    <t>Наименование муниципального образования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</si>
  <si>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</si>
  <si>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</si>
  <si>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</si>
  <si>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</si>
  <si>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</si>
  <si>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</si>
  <si>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в МКД</t>
  </si>
  <si>
    <t>Количество жителей</t>
  </si>
  <si>
    <t>Стоимость капитального ремонта с разбивкой по источникам финансирования</t>
  </si>
  <si>
    <t>Удельная стоимость капитального ремонта 1 кв.м. общей площади помещений МКД</t>
  </si>
  <si>
    <t>Предельная стоимость капитального ремонта 1 кв.м. общей площади помещений МКД</t>
  </si>
  <si>
    <t>Сроки проведения работ по капитальному ремонту</t>
  </si>
  <si>
    <t>Ввода в эксплуатацию</t>
  </si>
  <si>
    <t>Последнего капитального ремонта</t>
  </si>
  <si>
    <t>в том числе жилых помещений (квартир)</t>
  </si>
  <si>
    <t>в том числе нежилых помещений</t>
  </si>
  <si>
    <t>Всего</t>
  </si>
  <si>
    <t>в том числе</t>
  </si>
  <si>
    <t>За счет федеральных средств</t>
  </si>
  <si>
    <t>За счет средств государственного бюджета Республики Саха (Якутия)</t>
  </si>
  <si>
    <t>За счет средств местного бюджета</t>
  </si>
  <si>
    <t>За счет средств собственников помещений</t>
  </si>
  <si>
    <t>Заимствованные средства</t>
  </si>
  <si>
    <t>Иные источники</t>
  </si>
  <si>
    <t>кв.м</t>
  </si>
  <si>
    <t>чел.</t>
  </si>
  <si>
    <t>руб.</t>
  </si>
  <si>
    <t>руб./кв.м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</si>
  <si>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</si>
  <si>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</si>
  <si>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</si>
  <si>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</si>
  <si>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</si>
  <si>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</si>
  <si>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</si>
  <si>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</si>
  <si>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</si>
  <si>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</si>
  <si>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</si>
  <si>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</si>
  <si>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</si>
  <si>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</si>
  <si>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</si>
  <si>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</si>
  <si>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</si>
  <si>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</si>
  <si>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</si>
  <si>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</si>
  <si>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</si>
  <si>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</si>
  <si>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Алданский муниципальный район</t>
  </si>
  <si>
    <t>Алданский у, г. Алдан, пер. Спортивный, д. 2</t>
  </si>
  <si>
    <t>1970</t>
  </si>
  <si>
    <t>Каменные</t>
  </si>
  <si>
    <t>2022</t>
  </si>
  <si>
    <t>Алданский у, г. Алдан, ул. 10 лет Якутии, д. 46</t>
  </si>
  <si>
    <t>1964</t>
  </si>
  <si>
    <t>Деревянные</t>
  </si>
  <si>
    <t>Алданский у, г. Алдан, ул. 50 лет ВЛКСМ, д. 5</t>
  </si>
  <si>
    <t>1966</t>
  </si>
  <si>
    <t>Алданский у, г. Алдан, ул. 50 лет ВЛКСМ, д. 6</t>
  </si>
  <si>
    <t>Алданский у, г. Алдан, ул. 50 лет ВЛКСМ, д. 8</t>
  </si>
  <si>
    <t>1971</t>
  </si>
  <si>
    <t>Алданский у, г. Алдан, ул. Алданская, д. 7</t>
  </si>
  <si>
    <t>1972</t>
  </si>
  <si>
    <t>Алданский у, г. Алдан, ул. Алданская, д. 9</t>
  </si>
  <si>
    <t>1969</t>
  </si>
  <si>
    <t>Алданский у, г. Алдан, ул. Алданская, д. 13</t>
  </si>
  <si>
    <t>Алданский у, г. Алдан, ул. Алданская, д. 20</t>
  </si>
  <si>
    <t>Алданский у, г. Алдан, ул. Гагарина, д. 3</t>
  </si>
  <si>
    <t>1963</t>
  </si>
  <si>
    <t>Алданский у, г. Алдан, ул. Гагарина, д. 5</t>
  </si>
  <si>
    <t>Алданский у, г. Алдан, ул. Гагарина, д. 7</t>
  </si>
  <si>
    <t>Алданский у, г. Алдан, ул. Гагарина, д. 8</t>
  </si>
  <si>
    <t>Алданский у, г. Алдан, ул. Гагарина, д. 9</t>
  </si>
  <si>
    <t>Алданский у, г. Алдан, ул. Гагарина, д. 11</t>
  </si>
  <si>
    <t>Алданский у, г. Алдан, ул. Гагарина, д. 13</t>
  </si>
  <si>
    <t>1967</t>
  </si>
  <si>
    <t>Алданский у, г. Алдан, ул. Гагарина, д. 15</t>
  </si>
  <si>
    <t>Алданский у, г. Алдан, ул. Гагарина, д. 17</t>
  </si>
  <si>
    <t>1968</t>
  </si>
  <si>
    <t>Алданский у, г. Алдан, ул. Гагарина, д. 19</t>
  </si>
  <si>
    <t>Алданский у, г. Алдан, ул. Гагарина, д. 21</t>
  </si>
  <si>
    <t>Алданский у, г. Алдан, ул. Гагарина, д. 23</t>
  </si>
  <si>
    <t>Алданский у, г. Алдан, ул. Гагарина, д. 25</t>
  </si>
  <si>
    <t>Алданский у, г. Алдан, ул. Гагарина, д. 29</t>
  </si>
  <si>
    <t>Алданский у, г. Алдан, ул. Дзержинского, д. 34</t>
  </si>
  <si>
    <t>1955</t>
  </si>
  <si>
    <t>Алданский у, г. Алдан, ул. Достовалова, д. 8</t>
  </si>
  <si>
    <t>1974</t>
  </si>
  <si>
    <t>Алданский у, г. Алдан, ул. Комарова, д. 25</t>
  </si>
  <si>
    <t>Алданский у, г. Алдан, ул. Ленина, д. 22</t>
  </si>
  <si>
    <t>Алданский у, г. Алдан, ул. Ленина, д. 24</t>
  </si>
  <si>
    <t>Алданский у, г. Алдан, ул. Ленина, д. 33</t>
  </si>
  <si>
    <t>1962</t>
  </si>
  <si>
    <t>Алданский у, г. Алдан, ул. Ленина, д. 47</t>
  </si>
  <si>
    <t>Алданский у, г. Алдан, ул. Октябрьская, д. 6</t>
  </si>
  <si>
    <t>Алданский у, г. Алдан, ул. Октябрьская, д. 9</t>
  </si>
  <si>
    <t>Алданский у, г. Алдан, ул. Пролетарская, д. 12</t>
  </si>
  <si>
    <t>1973</t>
  </si>
  <si>
    <t>Алданский у, г. Алдан, ул. Семенова, д. 9</t>
  </si>
  <si>
    <t>Алданский у, г. Алдан, ул. Стрельцова, д. 2</t>
  </si>
  <si>
    <t>Алданский у, г. Алдан, ул. Тополиная, д. 57</t>
  </si>
  <si>
    <t>Алданский у, г. Томмот, пер. Якутский, д. 16</t>
  </si>
  <si>
    <t>1993</t>
  </si>
  <si>
    <t>Алданский у, г. Томмот, пер. Якутский, д. 18</t>
  </si>
  <si>
    <t>1990</t>
  </si>
  <si>
    <t>Алданский у, г. Томмот, ул. Геологическая, д. 4</t>
  </si>
  <si>
    <t>Алданский у, г. Томмот, ул. Геологическая, д. 6</t>
  </si>
  <si>
    <t>1994</t>
  </si>
  <si>
    <t>Алданский у, г. Томмот, ул. Геологическая, д. 7</t>
  </si>
  <si>
    <t>Алданский у, г. Томмот, ул. Геологическая, д. 8</t>
  </si>
  <si>
    <t>Алданский у, г. Томмот, ул. Октябрьская, д. 21</t>
  </si>
  <si>
    <t>Алданский у, г. Томмот, ул. Отечественная, д. 5</t>
  </si>
  <si>
    <t>Алданский у, г. Томмот, ул. Отечественная, д. 7</t>
  </si>
  <si>
    <t>Алданский у, г. Томмот, ул. Отечественная, д. 9</t>
  </si>
  <si>
    <t>Алданский у, г. Томмот, ул. Тимирязева, д. 12</t>
  </si>
  <si>
    <t>1992</t>
  </si>
  <si>
    <t>Алданский у, п Ленинский, п. Ленинский, ул. Карла Маркса, д. 18</t>
  </si>
  <si>
    <t>Алданский у, п Ленинский, п. Ленинский, ул. Ленина, д. 22 кор.А</t>
  </si>
  <si>
    <t>Алданский у, п Ленинский, п. Ленинский, ул. Стрельцова, д. 39</t>
  </si>
  <si>
    <t>Алданский у, п. Нижний Куранах, мкр. 1-й, д. 12</t>
  </si>
  <si>
    <t>Алданский у, п. Нижний Куранах, пер. Школьный, д. 4</t>
  </si>
  <si>
    <t>1961</t>
  </si>
  <si>
    <t>Алданский у, п. Нижний Куранах, пер. Школьный, д. 6</t>
  </si>
  <si>
    <t>Алданский у, п. Нижний Куранах, ул. Нагорная, д. 96</t>
  </si>
  <si>
    <t>1988</t>
  </si>
  <si>
    <t>1985</t>
  </si>
  <si>
    <t>Алданский у, п. Нижний Куранах, ул. Строительная, д. 1В</t>
  </si>
  <si>
    <t>1989</t>
  </si>
  <si>
    <t>Алданский у, п. Нижний Куранах, ул. Строительная, д. 1Г</t>
  </si>
  <si>
    <t>Алданский у, п. Нижний Куранах, ул. Федоренко, д. 95</t>
  </si>
  <si>
    <t>Алданский у, п. Нижний Куранах, ул. Школьная, д. 15</t>
  </si>
  <si>
    <t>Алданский у, п. Нижний Куранах, ул. Школьная, д. 21</t>
  </si>
  <si>
    <t>Алданский у, п. Нижний Куранах, ул. Школьная, д. 23</t>
  </si>
  <si>
    <t>Алданский у, п. Нижний Куранах, ул. Школьная, д. 40</t>
  </si>
  <si>
    <t>1987</t>
  </si>
  <si>
    <t>Алданский у, п. Нижний Куранах, ул. Школьная, д. 42</t>
  </si>
  <si>
    <t>1986</t>
  </si>
  <si>
    <t>Алданский у, п. Нижний Куранах, ул. Юбилейная, д. 15</t>
  </si>
  <si>
    <t>Алданский у, п. Нижний Куранах, с. Верхний Куранах, ул. Нагорная, д. 24</t>
  </si>
  <si>
    <t>Алданский у, п. Нижний Куранах, с. Верхний Куранах, ул. Нагорная, д. 27</t>
  </si>
  <si>
    <t>Алданский у, п. Нижний Куранах, с. Верхний Куранах, ул. Нагорная, д. 31</t>
  </si>
  <si>
    <t>Итого по Алданский муниципальный район</t>
  </si>
  <si>
    <t>Аллаиховский муниципальный район</t>
  </si>
  <si>
    <t>Аллаиховский у, п. Чокурдах, пер. С.Дежнева, д. 1</t>
  </si>
  <si>
    <t>1981</t>
  </si>
  <si>
    <t>Аллаиховский у, п. Чокурдах, ул. им Ю.Гагарина, д. 7Б</t>
  </si>
  <si>
    <t>1984</t>
  </si>
  <si>
    <t>Аллаиховский у, п. Чокурдах, ул. им Ю.Гагарина, д. 11А</t>
  </si>
  <si>
    <t>1982</t>
  </si>
  <si>
    <t>Аллаиховский у, п. Чокурдах, ул. им Ю.Гагарина, д. 15Г</t>
  </si>
  <si>
    <t>1983</t>
  </si>
  <si>
    <t>Аллаиховский у, п. Чокурдах, ул. им Ю.Гагарина, д. 17</t>
  </si>
  <si>
    <t>1980</t>
  </si>
  <si>
    <t>Аллаиховский у, п. Чокурдах, ул. О.Кальвица, д. 20</t>
  </si>
  <si>
    <t>Аллаиховский у, п. Чокурдах, ул. О.Кальвица, д. 28</t>
  </si>
  <si>
    <t>Итого по Аллаиховский муниципальный район</t>
  </si>
  <si>
    <t>Амгинский муниципальный район</t>
  </si>
  <si>
    <t>Итого по Амгинский муниципальный район</t>
  </si>
  <si>
    <t>Булунский муниципальный район</t>
  </si>
  <si>
    <t>Булунский у, п. Тикси, ул. Академика Федорова, д. 26А</t>
  </si>
  <si>
    <t>Булунский у, п. Тикси, ул. Академика Федорова, д. 28</t>
  </si>
  <si>
    <t>Булунский у, п. Тикси, ул. Академика Федорова, д. 30</t>
  </si>
  <si>
    <t>Булунский у, п. Тикси, ул. Академика Федорова, д. 36А</t>
  </si>
  <si>
    <t>Булунский у, п. Тикси, ул. Гагарина, д. 2</t>
  </si>
  <si>
    <t>Булунский у, п. Тикси, ул. Гагарина, д. 4</t>
  </si>
  <si>
    <t>Булунский у, п. Тикси, ул. Морская, д. 35А</t>
  </si>
  <si>
    <t>Булунский у, п. Тикси, ул. Трусова, д. 2</t>
  </si>
  <si>
    <t>Булунский у, п. Тикси, ул. Трусова, д. 9</t>
  </si>
  <si>
    <t>Булунский у, п. Тикси, п. Тикси 3-й, ул. Полярной Авиации, д. 8А</t>
  </si>
  <si>
    <t>Итого по Булунский муниципальный район</t>
  </si>
  <si>
    <t>Верхнеколымский муниципальный район</t>
  </si>
  <si>
    <t>Верхнеколымский у, п. Зырянка, ул. Пристанская, д. 3А</t>
  </si>
  <si>
    <t>Верхнеколымский у, п. Зырянка, ул. Стадухина, д. 7</t>
  </si>
  <si>
    <t>Верхнеколымский у, п. Зырянка, ул. Транспортная, д. 5</t>
  </si>
  <si>
    <t>Итого по Верхнеколымский муниципальный район</t>
  </si>
  <si>
    <t>Верхоянский муниципальный район</t>
  </si>
  <si>
    <t>Верхоянский у, г. Верхоянск, ул. Кирова, д. 21</t>
  </si>
  <si>
    <t>Верхоянский у, г. Верхоянск, ул. Кирова, д. 29</t>
  </si>
  <si>
    <t>Верхоянский у, п. Батагай, пгт Батагай, ул. Спортивная, д. 7</t>
  </si>
  <si>
    <t>Верхоянский у, п. Батагай, пгт Батагай, ул. Шадрина, д. 7</t>
  </si>
  <si>
    <t>1978</t>
  </si>
  <si>
    <t>Итого по Верхоянский муниципальный район</t>
  </si>
  <si>
    <t>Горный муниципальный район</t>
  </si>
  <si>
    <t>Горный у, Бердигестяхский н-г, с. Бердигестях, ул. Сергеляхская, д. 9</t>
  </si>
  <si>
    <t>1975</t>
  </si>
  <si>
    <t>Горный у, Кировский н-г, с. Асыма, ул. Лесная, д. 20</t>
  </si>
  <si>
    <t>Горный у, Одунунский н-г, с. Магарас, ул. Мира, д. 12</t>
  </si>
  <si>
    <t>Итого по Горный муниципальный район</t>
  </si>
  <si>
    <t>город Якутск</t>
  </si>
  <si>
    <t>г. Якутск, мкр. 202-й, д. 5</t>
  </si>
  <si>
    <t>Крупнопанельные блоки</t>
  </si>
  <si>
    <t>г. Якутск, мкр. Борисовка 1, д. 7</t>
  </si>
  <si>
    <t>1996</t>
  </si>
  <si>
    <t>г. Якутск, мкр. Борисовка 1, д. 20</t>
  </si>
  <si>
    <t>г. Якутск, мкр. Борисовка 1, д. 23</t>
  </si>
  <si>
    <t>г. Якутск, мкр. Борисовка 1, д. 60</t>
  </si>
  <si>
    <t>г. Якутск, мкр. Борисовка 1, д. 61</t>
  </si>
  <si>
    <t>г. Якутск, пр-кт Ленина, д. 9</t>
  </si>
  <si>
    <t>г. Якутск, пр-кт Ленина, д. 11</t>
  </si>
  <si>
    <t>г. Якутск, пр-кт Ленина, д. 16</t>
  </si>
  <si>
    <t>г. Якутск, пр-кт Ленина, д. 21</t>
  </si>
  <si>
    <t>1954</t>
  </si>
  <si>
    <t>г. Якутск, пр-кт Ленина, д. 23</t>
  </si>
  <si>
    <t>г. Якутск, пр-кт Ленина, д. 25</t>
  </si>
  <si>
    <t>г. Якутск, пр-кт Ленина, д. 29</t>
  </si>
  <si>
    <t>г. Якутск, пр-кт Ленина, д. 34</t>
  </si>
  <si>
    <t>1959</t>
  </si>
  <si>
    <t>г. Якутск, пр-кт Ленина, д. 35</t>
  </si>
  <si>
    <t>г. Якутск, пр-кт Ленина, д. 36</t>
  </si>
  <si>
    <t>г. Якутск, пр-кт Ленина, д. 37</t>
  </si>
  <si>
    <t>г. Якутск, пр-кт Ленина, д. 38</t>
  </si>
  <si>
    <t>1965</t>
  </si>
  <si>
    <t>г. Якутск, пр-кт Ленина, д. 44</t>
  </si>
  <si>
    <t>г. Якутск, пр-кт Ленина, д. 46</t>
  </si>
  <si>
    <t>г. Якутск, пр-кт Ленина, д. 63</t>
  </si>
  <si>
    <t>г. Якутск, ул. 50 лет Советской Армии, д. 4</t>
  </si>
  <si>
    <t>г. Якутск, ул. 50 лет Советской Армии, д. 6</t>
  </si>
  <si>
    <t>г. Якутск, ул. 50 лет Советской Армии, д. 8</t>
  </si>
  <si>
    <t>г. Якутск, ул. 50 лет Советской Армии, д. 27</t>
  </si>
  <si>
    <t>г. Якутск, ул. Автодорожная, д. 28 кор.10</t>
  </si>
  <si>
    <t>г. Якутск, ул. Автодорожная, д. 36 кор.2</t>
  </si>
  <si>
    <t>г. Якутск, ул. Бабушкина, д. 6 кор.1</t>
  </si>
  <si>
    <t>г. Якутск, ул. Бабушкина, д. 8 кор.1</t>
  </si>
  <si>
    <t>г. Якутск, ул. Бабушкина, д. 10</t>
  </si>
  <si>
    <t>1977</t>
  </si>
  <si>
    <t>г. Якутск, ул. Бабушкина, д. 10 кор.1</t>
  </si>
  <si>
    <t>г. Якутск, ул. Дежнева, д. 2</t>
  </si>
  <si>
    <t>г. Якутск, ул. Дежнева, д. 4</t>
  </si>
  <si>
    <t>г. Якутск, ул. Дежнева, д. 81 кор.3</t>
  </si>
  <si>
    <t>г. Якутск, ул. Дежнева, д. 81 кор.4</t>
  </si>
  <si>
    <t>г. Якутск, ул. Дежнева, д. 85</t>
  </si>
  <si>
    <t>г. Якутск, ул. Дежнева, д. 85 кор.2</t>
  </si>
  <si>
    <t>г. Якутск, ул. Дежнева, д. 89 кор.2</t>
  </si>
  <si>
    <t>1979</t>
  </si>
  <si>
    <t>г. Якутск, ул. Дежнева, д. 91</t>
  </si>
  <si>
    <t>г. Якутск, ул. Дзержинского, д. 16</t>
  </si>
  <si>
    <t>г. Якутск, ул. Дзержинского, д. 40 кор.1</t>
  </si>
  <si>
    <t>г. Якутск, ул. Каландаришвили, д. 25 кор.3</t>
  </si>
  <si>
    <t>г. Якутск, ул. Каландаришвили, д. 25 кор.4</t>
  </si>
  <si>
    <t>г. Якутск, ул. Каландаришвили, д. 25 кор.5</t>
  </si>
  <si>
    <t>г. Якутск, ул. Кальвица, д. 1 кор.1</t>
  </si>
  <si>
    <t>г. Якутск, ул. Кальвица, д. 5</t>
  </si>
  <si>
    <t>г. Якутск, ул. Кирова, д. 31 кор.1</t>
  </si>
  <si>
    <t>г. Якутск, ул. Крупской, д. 21</t>
  </si>
  <si>
    <t>г. Якутск, ул. Курашова, д. 19</t>
  </si>
  <si>
    <t>г. Якутск, ул. Лермонтова, д. 20</t>
  </si>
  <si>
    <t>г. Якутск, ул. Лермонтова, д. 22</t>
  </si>
  <si>
    <t>г. Якутск, ул. Лермонтова, д. 27 кор.1</t>
  </si>
  <si>
    <t>г. Якутск, ул. Лермонтова, д. 29</t>
  </si>
  <si>
    <t>г. Якутск, ул. Лермонтова, д. 99</t>
  </si>
  <si>
    <t>г. Якутск, ул. Лермонтова, д. 101</t>
  </si>
  <si>
    <t>г. Якутск, ул. Лермонтова, д. 103</t>
  </si>
  <si>
    <t>г. Якутск, ул. Лермонтова, д. 105</t>
  </si>
  <si>
    <t>г. Якутск, ул. Лермонтова, д. 107</t>
  </si>
  <si>
    <t>г. Якутск, ул. Лермонтова, д. 109</t>
  </si>
  <si>
    <t>г. Якутск, ул. Лермонтова, д. 113</t>
  </si>
  <si>
    <t>г. Якутск, ул. Лермонтова, д. 138 кор.1</t>
  </si>
  <si>
    <t>г. Якутск, ул. Лермонтова, д. 138 кор.2</t>
  </si>
  <si>
    <t>г. Якутск, ул. Лермонтова, д. 138 кор.3</t>
  </si>
  <si>
    <t>г. Якутск, ул. Лермонтова, д. 138 кор.4</t>
  </si>
  <si>
    <t>г. Якутск, ул. Лермонтова, д. 140</t>
  </si>
  <si>
    <t>г. Якутск, ул. Лермонтова, д. 166 кор.2</t>
  </si>
  <si>
    <t>г. Якутск, ул. Лонгинова, д. 32 кор.3</t>
  </si>
  <si>
    <t>г. Якутск, ул. Лонгинова, д. 36 кор.2</t>
  </si>
  <si>
    <t>г. Якутск, ул. Матросова, д. 1 кор.1</t>
  </si>
  <si>
    <t>г. Якутск, ул. Матросова, д. 1 кор.2</t>
  </si>
  <si>
    <t>г. Якутск, ул. Матросова, д. 1 кор.3</t>
  </si>
  <si>
    <t>г. Якутск, ул. Маяковского, д. 79</t>
  </si>
  <si>
    <t>г. Якутск, ул. Маяковского, д. 87</t>
  </si>
  <si>
    <t>г. Якутск, ул. Маяковского, д. 98</t>
  </si>
  <si>
    <t>г. Якутск, ул. Маяковского, д. 104 кор.1</t>
  </si>
  <si>
    <t>г. Якутск, ул. Маяковского, д. 110 кор.1</t>
  </si>
  <si>
    <t>г. Якутск, ул. Маяковского, д. 110 кор.2</t>
  </si>
  <si>
    <t>г. Якутск, ул. Маяковского, д. 112</t>
  </si>
  <si>
    <t>г. Якутск, ул. Маяковского, д. 114</t>
  </si>
  <si>
    <t>г. Якутск, ул. Мерзлотная, д. 28</t>
  </si>
  <si>
    <t>г. Якутск, ул. Можайского, д. 19 кор.1</t>
  </si>
  <si>
    <t>г. Якутск, ул. Можайского, д. 21</t>
  </si>
  <si>
    <t>г. Якутск, ул. Можайского, д. 21 кор.1</t>
  </si>
  <si>
    <t>г. Якутск, ул. Нагорная, д. 11</t>
  </si>
  <si>
    <t>г. Якутск, ул. Ойунского, д. 25</t>
  </si>
  <si>
    <t>г. Якутск, ул. Ойунского, д. 41</t>
  </si>
  <si>
    <t>1997</t>
  </si>
  <si>
    <t>г. Якутск, ул. Октябрьская, д. 5</t>
  </si>
  <si>
    <t>г. Якутск, ул. Октябрьская, д. 21</t>
  </si>
  <si>
    <t>1960</t>
  </si>
  <si>
    <t>г. Якутск, ул. Орджоникидзе, д. 33</t>
  </si>
  <si>
    <t>г. Якутск, ул. Орджоникидзе, д. 37</t>
  </si>
  <si>
    <t>г. Якутск, ул. Орджоникидзе, д. 39</t>
  </si>
  <si>
    <t>г. Якутск, ул. Орджоникидзе, д. 45</t>
  </si>
  <si>
    <t>г. Якутск, ул. Очиченко, д. 17 кор.5</t>
  </si>
  <si>
    <t>г. Якутск, ул. Очиченко, д. 24</t>
  </si>
  <si>
    <t>г. Якутск, ул. Очиченко, д. 26</t>
  </si>
  <si>
    <t>г. Якутск, ул. Петра Алексеева, д. 4 кор.1</t>
  </si>
  <si>
    <t>г. Якутск, ул. Петра Алексеева, д. 4 кор.2</t>
  </si>
  <si>
    <t>г. Якутск, ул. Полины Осипенко, д. 8 кор.2</t>
  </si>
  <si>
    <t>г. Якутск, ул. Пристанская 2-я, д. 2 кор.1</t>
  </si>
  <si>
    <t>г. Якутск, ул. Рихарда Зорге, д. 13 кор.3</t>
  </si>
  <si>
    <t>г. Якутск, ул. Рихарда Зорге, д. 15 кор.2</t>
  </si>
  <si>
    <t>г. Якутск, ул. Семена Данилова, д. 30</t>
  </si>
  <si>
    <t>г. Якутск, ул. Сергеляхская, д. 10 кор.2</t>
  </si>
  <si>
    <t>г. Якутск, ул. Сергеляхская, д. 12</t>
  </si>
  <si>
    <t>г. Якутск, ул. Тимирязева, д. 31</t>
  </si>
  <si>
    <t>г. Якутск, ул. Федора Попова, д. 14 кор.4</t>
  </si>
  <si>
    <t>г. Якутск, ул. Федора Попова, д. 16 кор.5</t>
  </si>
  <si>
    <t>г. Якутск, ул. Хабарова, д. 19</t>
  </si>
  <si>
    <t>г. Якутск, ул. Хабарова, д. 21</t>
  </si>
  <si>
    <t>г. Якутск, ул. Хабарова, д. 23 кор.1</t>
  </si>
  <si>
    <t>г. Якутск, ул. Хабарова, д. 50</t>
  </si>
  <si>
    <t>г. Якутск, ул. Чернышевского, д. 8</t>
  </si>
  <si>
    <t>г. Якутск, ул. Чернышевского, д. 8 кор.1</t>
  </si>
  <si>
    <t>г. Якутск, ул. Чернышевского, д. 12 кор.1</t>
  </si>
  <si>
    <t>г. Якутск, ул. Якова Потапова, д. 6</t>
  </si>
  <si>
    <t>г. Якутск, ул. Якова Потапова, д. 6 кор.1</t>
  </si>
  <si>
    <t>г. Якутск, ул. Ярославского, д. 35</t>
  </si>
  <si>
    <t>г. Якутск, ш. Сергеляхское 11 км, д. 6</t>
  </si>
  <si>
    <t>г. Якутск, ш. Сергеляхское 12 км, д. 7</t>
  </si>
  <si>
    <t>г. Якутск, мкр. Кангалассы, ул. Комсомольская, д. 4</t>
  </si>
  <si>
    <t>1949</t>
  </si>
  <si>
    <t>г. Якутск, мкр. Марха, ул. Есенина, д. 5 кор.1</t>
  </si>
  <si>
    <t>1999</t>
  </si>
  <si>
    <t>г. Якутск, с. Маган, ул. Кухто, д. 5</t>
  </si>
  <si>
    <t>г. Якутск, с. Маган, ул. Лесная, д. 2</t>
  </si>
  <si>
    <t>г. Якутск, с. Табага, ул. Каландарашвили, д. 17</t>
  </si>
  <si>
    <t>г. Якутск, с. Табага, ул. Комсомольская, д. 7</t>
  </si>
  <si>
    <t>г. Якутск, с. Табага, ул. Комсомольская, д. 16</t>
  </si>
  <si>
    <t>г. Якутск, с. Табага, ул. Пеледуйская, д. 4А</t>
  </si>
  <si>
    <t>г. Якутск, с. Табага, ул. Строительная, д. 10</t>
  </si>
  <si>
    <t>г. Якутск, с. Тулагино, ул. Связистов, д. 1</t>
  </si>
  <si>
    <t>г. Якутск, с. Тулагино, ул. Связистов, д. 2</t>
  </si>
  <si>
    <t>г. Якутск, с. Хатассы, ул. Ленина, д. 67 кор.1</t>
  </si>
  <si>
    <t>Итого по город Якутск</t>
  </si>
  <si>
    <t>городской округ Жатай</t>
  </si>
  <si>
    <t>ГО Жатай, п. Жатай, ул. Северная, д. 21</t>
  </si>
  <si>
    <t>ГО Жатай, п. Жатай, ул. Северная, д. 23/1</t>
  </si>
  <si>
    <t>Итого по городской округ Жатай</t>
  </si>
  <si>
    <t>Ленский муниципальный район</t>
  </si>
  <si>
    <t>Ленский у, г. Ленск, ул. Ойунского, д. 24</t>
  </si>
  <si>
    <t>Ленский у, г. Ленск, ул. Орджоникидзе, д. 7</t>
  </si>
  <si>
    <t>Ленский у, г. Ленск, ул. Первомайская, д. 22</t>
  </si>
  <si>
    <t>Ленский у, г. Ленск, ул. Первомайская, д. 26</t>
  </si>
  <si>
    <t>Ленский у, г. Ленск, ул. Пролетарская, д. 15</t>
  </si>
  <si>
    <t>Ленский у, п. Пеледуй, ул. Мира, д. 1</t>
  </si>
  <si>
    <t>Ленский у, п. Пеледуй, ул. Октябрьская, д. 31</t>
  </si>
  <si>
    <t>Ленский у, п. Пеледуй, ул. Октябрьская, д. 33</t>
  </si>
  <si>
    <t>Ленский у, п. Пеледуй, ул. Октябрьская, д. 35</t>
  </si>
  <si>
    <t>Ленский у, п. Пеледуй, ул. Почтовая, д. 7</t>
  </si>
  <si>
    <t>Итого по Ленский муниципальный район</t>
  </si>
  <si>
    <t>Мегино-Кангаласский муниципальный район</t>
  </si>
  <si>
    <t>Мегино-Кангаласский у, п. Нижний Бестях, кв-л Нефтяников, д. 1</t>
  </si>
  <si>
    <t>Итого по Мегино-Кангаласский муниципальный район</t>
  </si>
  <si>
    <t>Мирнинский муниципальный район</t>
  </si>
  <si>
    <t>Мирнинский у, г. Мирный, пр-кт Ленинградский, д. 42 кор.Б</t>
  </si>
  <si>
    <t>Мирнинский у, г. Мирный, ул. 40 лет Октября, д. 30 кор.Б</t>
  </si>
  <si>
    <t>Мирнинский у, г. Мирный, ул. 40 лет Октября, д. 36</t>
  </si>
  <si>
    <t>Мирнинский у, г. Мирный, ул. 40 лет Октября, д. 40</t>
  </si>
  <si>
    <t>Мирнинский у, г. Мирный, ул. Аммосова, д. 98 кор.1</t>
  </si>
  <si>
    <t>Мирнинский у, г. Мирный, ул. Звездная, д. 16</t>
  </si>
  <si>
    <t>Мирнинский у, г. Мирный, ул. Комсомольская, д. 7</t>
  </si>
  <si>
    <t>Мирнинский у, г. Мирный, ул. Комсомольская, д. 9 кор.А</t>
  </si>
  <si>
    <t>Мирнинский у, г. Мирный, ул. Комсомольская, д. 9 кор.Б</t>
  </si>
  <si>
    <t>Мирнинский у, г. Мирный, ул. Комсомольская, д. 11 кор.А</t>
  </si>
  <si>
    <t>Мирнинский у, г. Мирный, ул. Комсомольская, д. 25</t>
  </si>
  <si>
    <t>Мирнинский у, г. Мирный, ул. Комсомольская, д. 25 кор.А</t>
  </si>
  <si>
    <t>Мирнинский у, г. Мирный, ул. Комсомольская, д. 29</t>
  </si>
  <si>
    <t>Мирнинский у, г. Мирный, ул. Ленина, д. 10</t>
  </si>
  <si>
    <t>Мирнинский у, г. Мирный, ул. Ленина, д. 11</t>
  </si>
  <si>
    <t>Мирнинский у, г. Мирный, ул. Ленина, д. 12</t>
  </si>
  <si>
    <t>Мирнинский у, г. Мирный, ул. Ленина, д. 20</t>
  </si>
  <si>
    <t>Мирнинский у, г. Мирный, ул. Ленина, д. 20 кор.А</t>
  </si>
  <si>
    <t>Мирнинский у, г. Мирный, ул. Ленина, д. 21</t>
  </si>
  <si>
    <t>Мирнинский у, г. Мирный, ул. Ленина, д. 22</t>
  </si>
  <si>
    <t>Мирнинский у, г. Мирный, ул. Ленина, д. 23</t>
  </si>
  <si>
    <t>Мирнинский у, г. Мирный, ул. Ленина, д. 26</t>
  </si>
  <si>
    <t>Мирнинский у, г. Мирный, ул. Ленина, д. 34</t>
  </si>
  <si>
    <t>Мирнинский у, г. Мирный, ул. Ленина, д. 34 кор.Б</t>
  </si>
  <si>
    <t>Мирнинский у, г. Мирный, ул. Ленина, д. 35</t>
  </si>
  <si>
    <t>Мирнинский у, г. Мирный, ул. Ленина, д. 38</t>
  </si>
  <si>
    <t>Мирнинский у, г. Мирный, ул. Московская, д. 2</t>
  </si>
  <si>
    <t>Мирнинский у, г. Мирный, ул. Московская, д. 4</t>
  </si>
  <si>
    <t>Мирнинский у, г. Мирный, ул. Московская, д. 6</t>
  </si>
  <si>
    <t>Мирнинский у, г. Мирный, ул. Московская, д. 8</t>
  </si>
  <si>
    <t>Мирнинский у, г. Мирный, ул. Московская, д. 10</t>
  </si>
  <si>
    <t>Мирнинский у, г. Мирный, ул. Московская, д. 12</t>
  </si>
  <si>
    <t>Мирнинский у, г. Мирный, ул. Московская, д. 20</t>
  </si>
  <si>
    <t>Мирнинский у, г. Мирный, ул. Ойунского, д. 13</t>
  </si>
  <si>
    <t>Мирнинский у, г. Мирный, ул. Ойунского, д. 15</t>
  </si>
  <si>
    <t>Мирнинский у, г. Мирный, ул. Ойунского, д. 21</t>
  </si>
  <si>
    <t>Мирнинский у, г. Мирный, ул. Ойунского, д. 36</t>
  </si>
  <si>
    <t>Мирнинский у, г. Мирный, ул. Ойунского, д. 41</t>
  </si>
  <si>
    <t>Мирнинский у, г. Мирный, ул. Соболева, д. 13</t>
  </si>
  <si>
    <t>Мирнинский у, г. Мирный, ул. Советская, д. 8</t>
  </si>
  <si>
    <t>Мирнинский у, г. Мирный, ул. Советская, д. 14</t>
  </si>
  <si>
    <t>Мирнинский у, г. Мирный, ул. Тихонова, д. 3 кор.1</t>
  </si>
  <si>
    <t>Мирнинский у, г. Мирный, ш. Кирова, д. 2 кор.Б</t>
  </si>
  <si>
    <t>Мирнинский у, г. Удачный, мкр. Новый город, д. 1</t>
  </si>
  <si>
    <t>Мирнинский у, г. Удачный, ул. Мира, д. 12</t>
  </si>
  <si>
    <t>Мирнинский у, г. Удачный, ул. Мира, д. 14</t>
  </si>
  <si>
    <t>Мирнинский у, п. Светлый, ул. Гидростроителей, д. 4</t>
  </si>
  <si>
    <t>Мирнинский у, п. Светлый, ул. Гидростроителей, д. 5</t>
  </si>
  <si>
    <t>Мирнинский у, Чуонинский н-г, п. Заря, ул. Лесная, д. 2</t>
  </si>
  <si>
    <t>Мирнинский у, Чуонинский н-г, с. Арылах, ул. Центральная, д. 32</t>
  </si>
  <si>
    <t>Мирнинский у, Чуонинский н-г, с. Арылах, ул. Центральная, д. 33</t>
  </si>
  <si>
    <t>Мирнинский у, Чуонинский н-г, с. Арылах, ул. Центральная, д. 34</t>
  </si>
  <si>
    <t>Мирнинский у, Чуонинский н-г, с. Арылах, ул. Центральная, д. 35</t>
  </si>
  <si>
    <t>Мирнинский у, Чуонинский н-г, с. Арылах, ул. Центральная, д. 39</t>
  </si>
  <si>
    <t>Мирнинский у, Чуонинский н-г, с. Арылах, ул. Центральная, д. 42</t>
  </si>
  <si>
    <t>Мирнинский у, Чуонинский н-г, с. Арылах, ул. Центральная, д. 44</t>
  </si>
  <si>
    <t>Мирнинский у, Чуонинский н-г, с. Арылах, ул. Центральная, д. 47</t>
  </si>
  <si>
    <t>Мирнинский у, Чуонинский н-г, с. Арылах, ул. Центральная, д. 48</t>
  </si>
  <si>
    <t>Мирнинский у, Чуонинский н-г, с. Арылах, ул. Центральная, д. 49</t>
  </si>
  <si>
    <t>Итого по Мирнинский муниципальный район</t>
  </si>
  <si>
    <t>Намский муниципальный район</t>
  </si>
  <si>
    <t>Намский у, Ленский н-г, с. Намцы, ул. Чернышевского, д. 22</t>
  </si>
  <si>
    <t>Итого по Намский муниципальный район</t>
  </si>
  <si>
    <t>Нерюнгринский муниципальный район</t>
  </si>
  <si>
    <t>г. Нерюнгри, пр-кт Геологов, д. 6 кор.1</t>
  </si>
  <si>
    <t>г. Нерюнгри, пр-кт Геологов, д. 39</t>
  </si>
  <si>
    <t>г. Нерюнгри, пр-кт Геологов, д. 39 кор.1</t>
  </si>
  <si>
    <t>г. Нерюнгри, пр-кт Геологов, д. 43</t>
  </si>
  <si>
    <t>1991</t>
  </si>
  <si>
    <t>г. Нерюнгри, пр-кт Геологов, д. 51</t>
  </si>
  <si>
    <t>г. Нерюнгри, пр-кт Геологов, д. 59 кор.1</t>
  </si>
  <si>
    <t>г. Нерюнгри, пр-кт Геологов, д. 67</t>
  </si>
  <si>
    <t>г. Нерюнгри, пр-кт Дружбы Народов, д. 6 кор.1</t>
  </si>
  <si>
    <t>г. Нерюнгри, пр-кт Дружбы Народов, д. 10 кор.1</t>
  </si>
  <si>
    <t>г. Нерюнгри, пр-кт Дружбы Народов, д. 14 кор.1</t>
  </si>
  <si>
    <t>г. Нерюнгри, пр-кт Дружбы Народов, д. 15 кор.1</t>
  </si>
  <si>
    <t>г. Нерюнгри, пр-кт Дружбы Народов, д. 16 кор.2</t>
  </si>
  <si>
    <t>г. Нерюнгри, пр-кт Дружбы Народов, д. 18 кор.2</t>
  </si>
  <si>
    <t>2001</t>
  </si>
  <si>
    <t>г. Нерюнгри, пр-кт Дружбы Народов, д. 27 кор.1</t>
  </si>
  <si>
    <t>г. Нерюнгри, пр-кт Дружбы Народов, д. 35</t>
  </si>
  <si>
    <t>г. Нерюнгри, пр-кт Дружбы Народов, д. 37</t>
  </si>
  <si>
    <t>г. Нерюнгри, пр-кт Ленина, д. 1 кор.3</t>
  </si>
  <si>
    <t>г. Нерюнгри, пр-кт Ленина, д. 6 кор.1</t>
  </si>
  <si>
    <t>г. Нерюнгри, пр-кт Ленина, д. 6 кор.2</t>
  </si>
  <si>
    <t>г. Нерюнгри, пр-кт Ленина, д. 6 кор.3</t>
  </si>
  <si>
    <t>г. Нерюнгри, пр-кт Ленина, д. 7 кор.1</t>
  </si>
  <si>
    <t>г. Нерюнгри, пр-кт Ленина, д. 13 кор.1</t>
  </si>
  <si>
    <t>г. Нерюнгри, пр-кт Ленина, д. 14 кор.1</t>
  </si>
  <si>
    <t>г. Нерюнгри, пр-кт Ленина, д. 18</t>
  </si>
  <si>
    <t>г. Нерюнгри, пр-кт Ленина, д. 19 кор.1</t>
  </si>
  <si>
    <t>г. Нерюнгри, пр-кт Мира, д. 3</t>
  </si>
  <si>
    <t>г. Нерюнгри, пр-кт Мира, д. 5</t>
  </si>
  <si>
    <t>г. Нерюнгри, пр-кт Мира, д. 15 кор.1</t>
  </si>
  <si>
    <t>г. Нерюнгри, пр-кт Мира, д. 17</t>
  </si>
  <si>
    <t>г. Нерюнгри, пр-кт Мира, д. 17 кор.2</t>
  </si>
  <si>
    <t>г. Нерюнгри, пр-кт Мира, д. 25 кор.1</t>
  </si>
  <si>
    <t>г. Нерюнгри, пр-кт Мира, д. 27 кор.1</t>
  </si>
  <si>
    <t>г. Нерюнгри, пр-кт Мира, д. 31</t>
  </si>
  <si>
    <t>г. Нерюнгри, ул. Аммосова, д. 8 кор.1</t>
  </si>
  <si>
    <t>г. Нерюнгри, ул. Аммосова, д. 10 кор.2</t>
  </si>
  <si>
    <t>г. Нерюнгри, ул. им Кравченко, д. 4</t>
  </si>
  <si>
    <t>г. Нерюнгри, ул. им Кравченко, д. 6</t>
  </si>
  <si>
    <t>г. Нерюнгри, ул. им Кравченко, д. 8</t>
  </si>
  <si>
    <t>г. Нерюнгри, ул. им Кравченко, д. 10</t>
  </si>
  <si>
    <t>г. Нерюнгри, ул. им Кравченко, д. 12</t>
  </si>
  <si>
    <t>г. Нерюнгри, ул. им Кравченко, д. 17 кор.2</t>
  </si>
  <si>
    <t>г. Нерюнгри, ул. им Кравченко, д. 19</t>
  </si>
  <si>
    <t>г. Нерюнгри, ул. им Кравченко, д. 20 кор.1</t>
  </si>
  <si>
    <t>г. Нерюнгри, ул. им Кравченко, д. 21 кор.1</t>
  </si>
  <si>
    <t>г. Нерюнгри, ул. Карла Маркса, д. 1</t>
  </si>
  <si>
    <t>г. Нерюнгри, ул. Карла Маркса, д. 3 кор.2</t>
  </si>
  <si>
    <t>г. Нерюнгри, ул. Карла Маркса, д. 3 кор.3</t>
  </si>
  <si>
    <t>г. Нерюнгри, ул. Карла Маркса, д. 5 кор.1</t>
  </si>
  <si>
    <t>г. Нерюнгри, ул. Карла Маркса, д. 16</t>
  </si>
  <si>
    <t>г. Нерюнгри, ул. Карла Маркса, д. 16 кор.1</t>
  </si>
  <si>
    <t>г. Нерюнгри, ул. Карла Маркса, д. 19 кор.1</t>
  </si>
  <si>
    <t>г. Нерюнгри, ул. Карла Маркса, д. 25 кор.1</t>
  </si>
  <si>
    <t>г. Нерюнгри, ул. Карла Маркса, д. 27</t>
  </si>
  <si>
    <t>г. Нерюнгри, ул. Карла Маркса, д. 27 кор.1</t>
  </si>
  <si>
    <t>г. Нерюнгри, ул. Карла Маркса, д. 27 кор.2</t>
  </si>
  <si>
    <t>г. Нерюнгри, ул. Карла Маркса, д. 29 кор.1</t>
  </si>
  <si>
    <t>г. Нерюнгри, ул. Лужников, д. 5</t>
  </si>
  <si>
    <t>г. Нерюнгри, ул. Новостроевская, д. 3</t>
  </si>
  <si>
    <t>г. Нерюнгри, ул. Новостроевская, д. 5</t>
  </si>
  <si>
    <t>г. Нерюнгри, ул. Платона Ойунского, д. 1</t>
  </si>
  <si>
    <t>г. Нерюнгри, ул. Сосновая, д. 4</t>
  </si>
  <si>
    <t>г. Нерюнгри, ул. Строителей, д. 1</t>
  </si>
  <si>
    <t>г. Нерюнгри, ул. Строителей, д. 3 кор.1</t>
  </si>
  <si>
    <t>1995</t>
  </si>
  <si>
    <t>г. Нерюнгри, ул. Строителей, д. 3 кор.2</t>
  </si>
  <si>
    <t>г. Нерюнгри, ул. Тимптонская, д. 3</t>
  </si>
  <si>
    <t>г. Нерюнгри, ул. Чурапчинская, д. 40</t>
  </si>
  <si>
    <t>г. Нерюнгри, ул. Чурапчинская, д. 46</t>
  </si>
  <si>
    <t>г. Нерюнгри, ул. Южно-Якутская, д. 25 кор.1</t>
  </si>
  <si>
    <t>г. Нерюнгри, ул. Южно-Якутская, д. 28</t>
  </si>
  <si>
    <t>г. Нерюнгри, ул. Южно-Якутская, д. 30</t>
  </si>
  <si>
    <t>г. Нерюнгри, ул. Южно-Якутская, д. 36 кор.2</t>
  </si>
  <si>
    <t>г. Нерюнгри, ул. Южно-Якутская, д. 36 кор.3</t>
  </si>
  <si>
    <t>г. Нерюнгри, ул. Южно-Якутская, д. 38</t>
  </si>
  <si>
    <t>г. Нерюнгри, ул. Южно-Якутская, д. 40</t>
  </si>
  <si>
    <t>г. Нерюнгри, ул. Южно-Якутская, д. 43</t>
  </si>
  <si>
    <t>п. Золотинка, п. Золотинка (г Нерюнгри), ул. Железнодорожная, д. 1</t>
  </si>
  <si>
    <t>п. Золотинка, п. Золотинка (г Нерюнгри), ул. Железнодорожная, д. 2</t>
  </si>
  <si>
    <t>п. Золотинка, п. Золотинка (г Нерюнгри), ул. Железнодорожная, д. 3</t>
  </si>
  <si>
    <t>п. Золотинка, п. Золотинка (г Нерюнгри), ул. Железнодорожная, д. 4</t>
  </si>
  <si>
    <t>п. Серебряный Бор, п. Серебряный Бор (г Нерюнгри), д. 14</t>
  </si>
  <si>
    <t>п. Серебряный Бор, п. Серебряный Бор (г Нерюнгри), д. 118</t>
  </si>
  <si>
    <t>п. Серебряный Бор, п. Серебряный Бор (г Нерюнгри), д. 120</t>
  </si>
  <si>
    <t>п. Серебряный Бор, п. Серебряный Бор (г Нерюнгри), д. 197</t>
  </si>
  <si>
    <t>п. Серебряный Бор, п. Серебряный Бор (г Нерюнгри), д. 208</t>
  </si>
  <si>
    <t>0</t>
  </si>
  <si>
    <t>п. Серебряный Бор, п. Серебряный Бор (г Нерюнгри), д. 277</t>
  </si>
  <si>
    <t>п. Хани, п. Хани (г Нерюнгри), ул. 70 лет Октября, д. 1</t>
  </si>
  <si>
    <t>п. Хани, п. Хани (г Нерюнгри), ул. 70 лет Октября, д. 2</t>
  </si>
  <si>
    <t>п. Хани, п. Хани (г Нерюнгри), ул. 70 лет Октября, д. 3</t>
  </si>
  <si>
    <t>п. Чульман, п. Чульман (г Нерюнгри), ул. Островского, д. 4</t>
  </si>
  <si>
    <t>п. Чульман, п. Чульман (г Нерюнгри), ул. Островского, д. 6</t>
  </si>
  <si>
    <t>п. Чульман, п. Чульман (г Нерюнгри), ул. Островского, д. 8</t>
  </si>
  <si>
    <t>п. Чульман, п. Чульман (г Нерюнгри), ул. Островского, д. 10</t>
  </si>
  <si>
    <t>п. Чульман, п. Чульман (г Нерюнгри), ул. Островского, д. 16</t>
  </si>
  <si>
    <t>п. Чульман, п. Чульман (г Нерюнгри), ул. Советская, д. 38</t>
  </si>
  <si>
    <t>п. Чульман, п. Чульман (г Нерюнгри), ул. Циолковского, д. 2</t>
  </si>
  <si>
    <t>п. Чульман, п. Чульман (г Нерюнгри), ул. Циолковского, д. 7</t>
  </si>
  <si>
    <t>2000</t>
  </si>
  <si>
    <t>Итого по Нерюнгринский муниципальный район</t>
  </si>
  <si>
    <t>Нижнеколымский муниципальный район</t>
  </si>
  <si>
    <t>Нижнеколымский у, п. Черский, ул. Молодежная, д. 8 кор.1</t>
  </si>
  <si>
    <t>Нижнеколымский у, п. Черский, ул. Молодежная, д. 10 кор.1</t>
  </si>
  <si>
    <t>Нижнеколымский у, п. Черский, ул. Молодежная, д. 16 кор.1</t>
  </si>
  <si>
    <t>Нижнеколымский у, п. Черский, ул. Октябрьская, д. 19</t>
  </si>
  <si>
    <t>Нижнеколымский у, п. Черский, ул. Пушкина, д. 37</t>
  </si>
  <si>
    <t>Нижнеколымский у, п. Черский, ул. Таврата, д. 3</t>
  </si>
  <si>
    <t>Итого по Нижнеколымский муниципальный район</t>
  </si>
  <si>
    <t>Нюрбинский муниципальный район</t>
  </si>
  <si>
    <t>Нюрбинский у, г. Нюрба, ул. Менделеева, д. 2</t>
  </si>
  <si>
    <t>Итого по Нюрбинский муниципальный район</t>
  </si>
  <si>
    <t>Оймяконский муниципальный район</t>
  </si>
  <si>
    <t>Оймяконский у, п. Усть-Нера, пгт Усть-Нера, ул. Ленина, д. 27</t>
  </si>
  <si>
    <t>Итого по Оймяконский муниципальный район</t>
  </si>
  <si>
    <t>Томпонский муниципальный район</t>
  </si>
  <si>
    <t>Томпонский у, п. Хандыга, пер. С.А.Буянова, д. 1</t>
  </si>
  <si>
    <t>Томпонский у, п. Хандыга, пер. С.А.Буянова, д. 3</t>
  </si>
  <si>
    <t>Томпонский у, п. Хандыга, пер. С.А.Буянова, д. 5</t>
  </si>
  <si>
    <t>Томпонский у, п. Хандыга, ул. Геолога Кудрявого, д. 32</t>
  </si>
  <si>
    <t>Томпонский у, п. Хандыга, ул. Магаданская, д. 30</t>
  </si>
  <si>
    <t>Томпонский у, п. Хандыга, ул. Строда, д. 4</t>
  </si>
  <si>
    <t>Томпонский у, п. Хандыга, ул. Строда, д. 8</t>
  </si>
  <si>
    <t>Томпонский у, п. Хандыга, ул. Строда, д. 17</t>
  </si>
  <si>
    <t>Итого по Томпонский муниципальный район</t>
  </si>
  <si>
    <t>Усть-Алданский муниципальный район</t>
  </si>
  <si>
    <t>Усть-Алданский у, Мюрюнский н-г, с. Борогонцы, ул. Ленина, д. 46 кор.4</t>
  </si>
  <si>
    <t>Усть-Алданский у, Суоттунский н-г, с. Огородтах, ул. С.Г.Охлопкова, д. 15</t>
  </si>
  <si>
    <t>Итого по Усть-Алданский муниципальный район</t>
  </si>
  <si>
    <t>Усть-Майский муниципальный район</t>
  </si>
  <si>
    <t>Усть-Майский у, п. Солнечный, ул. Октябрьская, д. 8А</t>
  </si>
  <si>
    <t>Усть-Майский у, п. Солнечный, ул. Советская, д. 11</t>
  </si>
  <si>
    <t>Усть-Майский у, п. Усть-Мая, ул. Первомайская, д. 1</t>
  </si>
  <si>
    <t>Усть-Майский у, п. Эльдикан, ул. Рабочая, д. 20</t>
  </si>
  <si>
    <t>Итого по Усть-Майский муниципальный район</t>
  </si>
  <si>
    <t>Хангаласский муниципальный район</t>
  </si>
  <si>
    <t>Хангаласский у, Бестяхский н-г, с. Бестях, ул. Центральная, д. 53</t>
  </si>
  <si>
    <t>Хангаласский у, г. Покровск, ул. Братьев Ксенофонтовых, д. 10</t>
  </si>
  <si>
    <t>Хангаласский у, г. Покровск, ул. Братьев Ксенофонтовых, д. 101</t>
  </si>
  <si>
    <t>Хангаласский у, г. Покровск, ул. Орджоникидзе, д. 22</t>
  </si>
  <si>
    <t>Хангаласский у, г. Покровск, ул. Притузова, д. 11</t>
  </si>
  <si>
    <t>Хангаласский у, г. Покровск, ул. Таежная, д. 2</t>
  </si>
  <si>
    <t>Хангаласский у, Качикатский н-г, с. Качикатцы, ул. ДРСУ, д. 1</t>
  </si>
  <si>
    <t>Хангаласский у, Качикатский н-г, с. Качикатцы, ул. ДРСУ, д. 2</t>
  </si>
  <si>
    <t>Хангаласский у, Немюгинский н-г, с. Ой, ул. Горького, д. 22</t>
  </si>
  <si>
    <t>Хангаласский у, Немюгинский н-г, с. Ой, ул. Эркээни, д. 40</t>
  </si>
  <si>
    <t>Хангаласский у, Немюгинский н-г, с. Ой, ул. Эркээни, д. 41</t>
  </si>
  <si>
    <t>Хангаласский у, Октёмский н-г, с. Октемцы, пер. Моисеева, д. 15</t>
  </si>
  <si>
    <t>Хангаласский у, п. Мохсоголлох, ул. Соколиная, д. 1</t>
  </si>
  <si>
    <t>Хангаласский у, п. Мохсоголлох, ул. Соколиная, д. 7</t>
  </si>
  <si>
    <t>Хангаласский у, п. Мохсоголлох, ул. Соколиная, д. 9</t>
  </si>
  <si>
    <t>Хангаласский у, п. Мохсоголлох, ул. Соколиная, д. 17</t>
  </si>
  <si>
    <t>Хангаласский у, п. Мохсоголлох, ул. Соколиная, д. 19</t>
  </si>
  <si>
    <t>Итого по Хангаласский муниципальный район</t>
  </si>
  <si>
    <t>Эвено-Бытантайский национальный муниципальный район</t>
  </si>
  <si>
    <t>Эвено-Бытантайский Национальный у, Тюгесирский н-г, с. Батагай-Алыта, ул. Строителей, д. 11</t>
  </si>
  <si>
    <t>Итого по Эвено-Бытантайский национальный муниципальный район</t>
  </si>
  <si>
    <t>Абыйский муниципальный район</t>
  </si>
  <si>
    <t>Абыйский у, п. Белая Гора, пгт Белая Гора, ул. Строителей, д. 7 кор.2</t>
  </si>
  <si>
    <t>2023</t>
  </si>
  <si>
    <t>Абыйский у, п. Белая Гора, пгт Белая Гора, ул. Строителей, д. 13</t>
  </si>
  <si>
    <t>Абыйский у, п. Белая Гора, пгт Белая Гора, ул. Строителей, д. 14 кор.5</t>
  </si>
  <si>
    <t>Итого по Абыйский муниципальный район</t>
  </si>
  <si>
    <t>Алданский у, г. Алдан, ул. Кузнецова, д. 39</t>
  </si>
  <si>
    <t>Алданский у, г. Алдан, ул. Тарабукина, д. 54</t>
  </si>
  <si>
    <t>Алданский у, г. Томмот, ул. Транспортная, д. 5 кор.1</t>
  </si>
  <si>
    <t>Алданский у, г. Томмот, с. Улу, ул. Центральная, д. 7</t>
  </si>
  <si>
    <t>Алданский у, п. Нижний Куранах, мкр. 1-й, д. 2СЕКЦ.А</t>
  </si>
  <si>
    <t>Алданский у, п. Нижний Куранах, мкр. 1-й, д. 4</t>
  </si>
  <si>
    <t>Алданский у, п. Нижний Куранах, мкр. 1-й, д. 7</t>
  </si>
  <si>
    <t>Алданский у, п. Нижний Куранах, мкр. 1-й, д. 8</t>
  </si>
  <si>
    <t>Алданский у, п. Нижний Куранах, мкр. 1-й, д. 10</t>
  </si>
  <si>
    <t>Алданский у, п. Нижний Куранах, мкр. Солнечный, д. 6</t>
  </si>
  <si>
    <t>Алданский у, п. Нижний Куранах, мкр. Солнечный, д. 7</t>
  </si>
  <si>
    <t>Алданский у, п. Нижний Куранах, ул. Нагорная, д. 103</t>
  </si>
  <si>
    <t>Алданский у, п. Нижний Куранах, ул. Нагорная, д. 109СЕКЦ.А</t>
  </si>
  <si>
    <t>Алданский у, п. Нижний Куранах, ул. Новая, д. 96</t>
  </si>
  <si>
    <t>Алданский у, п. Нижний Куранах, ул. Старательская, д. 84</t>
  </si>
  <si>
    <t>Алданский у, п. Нижний Куранах, ул. Строительная, д. 7</t>
  </si>
  <si>
    <t>Алданский у, п. Нижний Куранах, ул. Строительная, д. 9</t>
  </si>
  <si>
    <t>Алданский у, п. Нижний Куранах, ул. Строительная, д. 17</t>
  </si>
  <si>
    <t>Алданский у, п. Нижний Куранах, ул. Строительная, д. 19</t>
  </si>
  <si>
    <t>Алданский у, п. Нижний Куранах, ул. Федоренко, д. 103</t>
  </si>
  <si>
    <t>Алданский у, п. Нижний Куранах, ул. Шахтерская, д. 95</t>
  </si>
  <si>
    <t>Алданский у, п. Нижний Куранах, ул. Школьная, д. 3</t>
  </si>
  <si>
    <t>Алданский у, п. Нижний Куранах, ул. Школьная, д. 31</t>
  </si>
  <si>
    <t>Алданский у, п. Нижний Куранах, ул. Юбилейная, д. 15СЕКЦ.А</t>
  </si>
  <si>
    <t>1998</t>
  </si>
  <si>
    <t>Булунский у, п. Тикси, ул. 50 лет Севморпути, д. 23</t>
  </si>
  <si>
    <t>Булунский у, п. Тикси, ул. Академика Федорова, д. 24</t>
  </si>
  <si>
    <t>Булунский у, п. Тикси, ул. Академика Федорова, д. 26</t>
  </si>
  <si>
    <t>Булунский у, п. Тикси, ул. Гагарина, д. 8</t>
  </si>
  <si>
    <t>Булунский у, п. Тикси, ул. Ленинская, д. 27</t>
  </si>
  <si>
    <t>Булунский у, п. Тикси, ул. Морская, д. 18</t>
  </si>
  <si>
    <t>Булунский у, п. Тикси, ул. Морская, д. 46</t>
  </si>
  <si>
    <t>Булунский у, п. Тикси, ул. Морская, д. 46А</t>
  </si>
  <si>
    <t>Верхнеколымский у, п. Зырянка, ул. Транспортная, д. 6</t>
  </si>
  <si>
    <t>Верхоянский у, г. Верхоянск, ул. Кирова, д. 31</t>
  </si>
  <si>
    <t>Верхоянский у, п. Батагай, пгт Батагай, ул. Ленина, д. 2</t>
  </si>
  <si>
    <t>Верхоянский у, п. Батагай, пгт Батагай, ул. Спортивная, д. 5</t>
  </si>
  <si>
    <t>Вилюйский муниципальный район</t>
  </si>
  <si>
    <t>Вилюйский у, г. Вилюйск, ул. Мира, д. 70 кор.А</t>
  </si>
  <si>
    <t>Итого по Вилюйский муниципальный район</t>
  </si>
  <si>
    <t>г. Якутск, мкр. 202-й, д. 16</t>
  </si>
  <si>
    <t>г. Якутск, мкр. 202-й, д. 19</t>
  </si>
  <si>
    <t>г. Якутск, мкр. Борисовка 1, д. 10</t>
  </si>
  <si>
    <t>г. Якутск, мкр. Борисовка 1, д. 13</t>
  </si>
  <si>
    <t>г. Якутск, мкр. Борисовка 1, д. 16</t>
  </si>
  <si>
    <t>г. Якутск, мкр. Борисовка 1, д. 17</t>
  </si>
  <si>
    <t>г. Якутск, мкр. Борисовка 1, д. 18</t>
  </si>
  <si>
    <t>г. Якутск, мкр. Борисовка 1, д. 21</t>
  </si>
  <si>
    <t>г. Якутск, мкр. Борисовка 1, д. 25</t>
  </si>
  <si>
    <t>г. Якутск, мкр. Борисовка 1, д. 29</t>
  </si>
  <si>
    <t>г. Якутск, мкр. Борисовка 1, д. 31</t>
  </si>
  <si>
    <t>г. Якутск, мкр. Борисовка 1, д. 34</t>
  </si>
  <si>
    <t>г. Якутск, мкр. Борисовка 1, д. 35</t>
  </si>
  <si>
    <t>г. Якутск, мкр. Борисовка 1, д. 39</t>
  </si>
  <si>
    <t>г. Якутск, мкр. Борисовка 1, д. 40</t>
  </si>
  <si>
    <t>г. Якутск, мкр. Борисовка 1, д. 43</t>
  </si>
  <si>
    <t>г. Якутск, мкр. Борисовка 1, д. 47</t>
  </si>
  <si>
    <t>г. Якутск, мкр. Борисовка 1, д. 49</t>
  </si>
  <si>
    <t>г. Якутск, мкр. Борисовка 1, д. 51</t>
  </si>
  <si>
    <t>г. Якутск, мкр. Борисовка 1, д. 53</t>
  </si>
  <si>
    <t>г. Якутск, мкр. Борисовка 1, д. 55</t>
  </si>
  <si>
    <t>г. Якутск, мкр. Борисовка 1, д. 57</t>
  </si>
  <si>
    <t>г. Якутск, мкр. Борисовка 1, д. 58</t>
  </si>
  <si>
    <t>г. Якутск, пр-кт Ленина, д. 6</t>
  </si>
  <si>
    <t>1976</t>
  </si>
  <si>
    <t>г. Якутск, пр-кт Ленина, д. 10</t>
  </si>
  <si>
    <t>1957</t>
  </si>
  <si>
    <t>г. Якутск, ул. Бабушкина, д. 8 кор.2</t>
  </si>
  <si>
    <t>г. Якутск, ул. Билибина, д. 12 кор.3</t>
  </si>
  <si>
    <t>г. Якутск, ул. Дзержинского, д. 7</t>
  </si>
  <si>
    <t>г. Якутск, ул. Дзержинского, д. 7 кор.1</t>
  </si>
  <si>
    <t>г. Якутск, ул. Дзержинского, д. 8</t>
  </si>
  <si>
    <t>г. Якутск, ул. Дзержинского, д. 15</t>
  </si>
  <si>
    <t>г. Якутск, ул. Дзержинского, д. 15 кор.1</t>
  </si>
  <si>
    <t>г. Якутск, ул. Жорницкого, д. 24 кор.1</t>
  </si>
  <si>
    <t>г. Якутск, ул. Жорницкого, д. 38</t>
  </si>
  <si>
    <t>г. Якутск, ул. Каландаришвили, д. 38 кор.1</t>
  </si>
  <si>
    <t>г. Якутск, ул. Каландаришвили, д. 40</t>
  </si>
  <si>
    <t>г. Якутск, ул. Кулаковского, д. 30</t>
  </si>
  <si>
    <t>г. Якутск, ул. Лермонтова, д. 23 кор.2</t>
  </si>
  <si>
    <t>г. Якутск, ул. Лермонтова, д. 29 кор.1</t>
  </si>
  <si>
    <t>г. Якутск, ул. Можайского, д. 15</t>
  </si>
  <si>
    <t>г. Якутск, ул. Можайского, д. 17 кор.6</t>
  </si>
  <si>
    <t>г. Якутск, ул. Можайского, д. 19</t>
  </si>
  <si>
    <t>г. Якутск, ул. Орджоникидзе, д. 44</t>
  </si>
  <si>
    <t>г. Якутск, ул. Очиченко, д. 25 кор.2</t>
  </si>
  <si>
    <t>г. Якутск, ул. Петра Алексеева, д. 4 кор.3</t>
  </si>
  <si>
    <t>г. Якутск, ул. Пионерская, д. 31 кор.3</t>
  </si>
  <si>
    <t>г. Якутск, ул. Пионерская, д. 38 кор.1</t>
  </si>
  <si>
    <t>г. Якутск, ул. Пионерская, д. 48 кор.1</t>
  </si>
  <si>
    <t>г. Якутск, ул. Пояркова, д. 8</t>
  </si>
  <si>
    <t>г. Якутск, ул. Стадухина, д. 84</t>
  </si>
  <si>
    <t>г. Якутск, ул. Стадухина, д. 86</t>
  </si>
  <si>
    <t>г. Якутск, ул. Хабарова, д. 7</t>
  </si>
  <si>
    <t>г. Якутск, ул. Хабарова, д. 9</t>
  </si>
  <si>
    <t>г. Якутск, ул. Хабарова, д. 27 кор.1</t>
  </si>
  <si>
    <t>г. Якутск, ул. Хабарова, д. 27 кор.3</t>
  </si>
  <si>
    <t>г. Якутск, ул. Чернышевского, д. 12</t>
  </si>
  <si>
    <t>г. Якутск, ул. Чиряева, д. 1</t>
  </si>
  <si>
    <t>г. Якутск, ул. Ярославского, д. 4</t>
  </si>
  <si>
    <t>г. Якутск, мкр. Кангалассы, ул. 26 партсъезда, д. 2</t>
  </si>
  <si>
    <t>г. Якутск, с. Капитоновка, ул. Заречная, д. 25</t>
  </si>
  <si>
    <t>г. Якутск, с. Капитоновка, ул. Заречная, д. 26</t>
  </si>
  <si>
    <t>г. Якутск, с. Тулагино, ул. Николаева, д. 17</t>
  </si>
  <si>
    <t>г. Якутск, с. Тулагино, ул. Октябрьская, д. 3</t>
  </si>
  <si>
    <t>г. Якутск, с. Тулагино, ул. Совхозная, д. 4</t>
  </si>
  <si>
    <t>г. Якутск, с. Хатассы, ул. Ленина, д. 67 кор.2</t>
  </si>
  <si>
    <t>ГО Жатай, п. Жатай, ул. Северная, д. 19</t>
  </si>
  <si>
    <t>Жиганский национальный эвенкийский МР</t>
  </si>
  <si>
    <t>Жиганский у, Жиганский н-г, с. Жиганск, ул. Кычкина, д. 18 кор.А</t>
  </si>
  <si>
    <t>Итого по Жиганский национальный эвенкийский МР</t>
  </si>
  <si>
    <t>Ленский у, г. Ленск, ул. Дзержинского, д. 15</t>
  </si>
  <si>
    <t>Ленский у, г. Ленск, ул. Дзержинского, д. 23</t>
  </si>
  <si>
    <t>Ленский у, г. Ленск, ул. Ленина, д. 64</t>
  </si>
  <si>
    <t>Ленский у, г. Ленск, ул. Ленина, д. 66</t>
  </si>
  <si>
    <t>Ленский у, г. Ленск, ул. Ойунского, д. 34</t>
  </si>
  <si>
    <t>Ленский у, г. Ленск, ул. Орджоникидзе, д. 16</t>
  </si>
  <si>
    <t>Ленский у, п. Пеледуй, ул. Майская, д. 29</t>
  </si>
  <si>
    <t>Ленский у, п. Пеледуй, ул. Майская, д. 31</t>
  </si>
  <si>
    <t>Ленский у, п. Пеледуй, ул. Майская, д. 42</t>
  </si>
  <si>
    <t>Ленский у, п. Пеледуй, ул. Пионерская, д. 4</t>
  </si>
  <si>
    <t>Ленский у, п. Пеледуй, ул. Пионерская, д. 9</t>
  </si>
  <si>
    <t>Ленский у, п. Пеледуй, ул. Советская, д. 72 кор.А</t>
  </si>
  <si>
    <t>Мирнинский у, г. Мирный, пр-кт Ленинградский, д. 3 кор.Б</t>
  </si>
  <si>
    <t>Мирнинский у, г. Мирный, ул. Аммосова, д. 16</t>
  </si>
  <si>
    <t>Мирнинский у, г. Мирный, ул. Ленина, д. 10 кор.А</t>
  </si>
  <si>
    <t>Мирнинский у, г. Мирный, ул. Ленина, д. 14</t>
  </si>
  <si>
    <t>Мирнинский у, г. Мирный, ул. Ленина, д. 36</t>
  </si>
  <si>
    <t>Мирнинский у, г. Мирный, ул. Московская, д. 22 кор.А</t>
  </si>
  <si>
    <t>Мирнинский у, г. Мирный, ул. Московская, д. 24</t>
  </si>
  <si>
    <t>Мирнинский у, г. Мирный, ул. Ойунского, д. 7</t>
  </si>
  <si>
    <t>Мирнинский у, г. Мирный, ул. Советская, д. 7</t>
  </si>
  <si>
    <t>Мирнинский у, г. Мирный, ул. Советская, д. 17 кор.А</t>
  </si>
  <si>
    <t>Мирнинский у, г. Мирный, ш. 50 лет Октября, д. 3</t>
  </si>
  <si>
    <t>Мирнинский у, г. Мирный, ш. 50 лет Октября, д. 5</t>
  </si>
  <si>
    <t>Мирнинский у, п. Айхал, ул. Советская, д. 15 кор.Б</t>
  </si>
  <si>
    <t>Мирнинский у, п. Светлый, ул. Дружбы Народов, д. 3</t>
  </si>
  <si>
    <t>Мирнинский у, п. Светлый, ул. Дружбы Народов, д. 5</t>
  </si>
  <si>
    <t>Мирнинский у, п. Светлый, ул. Дружбы Народов, д. 7</t>
  </si>
  <si>
    <t>Мирнинский у, п. Светлый, ул. Дружбы Народов, д. 9</t>
  </si>
  <si>
    <t>Мирнинский у, п. Светлый, ул. Дружбы Народов, д. 13</t>
  </si>
  <si>
    <t>Мирнинский у, п. Светлый, ул. Молодежная, д. 25</t>
  </si>
  <si>
    <t>Мирнинский у, п. Чернышевский, ул. 30 лет Победы, д. 4</t>
  </si>
  <si>
    <t>Мирнинский у, п. Чернышевский, ул. 30 лет Победы, д. 6</t>
  </si>
  <si>
    <t>Мирнинский у, п. Чернышевский, ул. 30 лет Победы, д. 12</t>
  </si>
  <si>
    <t>Мирнинский у, п. Чернышевский, ул. Вилюйская, д. 10</t>
  </si>
  <si>
    <t>Намский у, Ленский н-г, с. Намцы, ул. Ржевская, д. 5</t>
  </si>
  <si>
    <t>Намский у, Хомустахский 2-й н-г, с. Хатас, ул. Полевая, д. 19</t>
  </si>
  <si>
    <t>г. Нерюнгри, пр-кт Геологов, д. 71</t>
  </si>
  <si>
    <t>г. Нерюнгри, пр-кт Геологов, д. 81 кор.3</t>
  </si>
  <si>
    <t>г. Нерюнгри, пр-кт Дружбы Народов, д. 8</t>
  </si>
  <si>
    <t>г. Нерюнгри, пр-кт Дружбы Народов, д. 8 кор.2</t>
  </si>
  <si>
    <t>г. Нерюнгри, пр-кт Дружбы Народов, д. 9 кор.3</t>
  </si>
  <si>
    <t>г. Нерюнгри, пр-кт Дружбы Народов, д. 10</t>
  </si>
  <si>
    <t>г. Нерюнгри, пр-кт Дружбы Народов, д. 10 кор.2</t>
  </si>
  <si>
    <t>г. Нерюнгри, пр-кт Дружбы Народов, д. 18</t>
  </si>
  <si>
    <t>г. Нерюнгри, пр-кт Дружбы Народов, д. 20</t>
  </si>
  <si>
    <t>г. Нерюнгри, пр-кт Дружбы Народов, д. 25</t>
  </si>
  <si>
    <t>г. Нерюнгри, пр-кт Дружбы Народов, д. 27 кор.2</t>
  </si>
  <si>
    <t>г. Нерюнгри, пр-кт Ленина, д. 1 кор.1</t>
  </si>
  <si>
    <t>г. Нерюнгри, пр-кт Ленина, д. 1 кор.2</t>
  </si>
  <si>
    <t>г. Нерюнгри, пр-кт Мира, д. 15</t>
  </si>
  <si>
    <t>г. Нерюнгри, пр-кт Мира, д. 15 кор.2</t>
  </si>
  <si>
    <t>г. Нерюнгри, пр-кт Мира, д. 15 кор.3</t>
  </si>
  <si>
    <t>г. Нерюнгри, пр-кт Мира, д. 19 кор.1</t>
  </si>
  <si>
    <t>г. Нерюнгри, пр-кт Мира, д. 19 кор.2</t>
  </si>
  <si>
    <t>г. Нерюнгри, пр-кт Мира, д. 21 кор.2</t>
  </si>
  <si>
    <t>г. Нерюнгри, пр-кт Мира, д. 27 кор.2</t>
  </si>
  <si>
    <t>г. Нерюнгри, пр-кт Мира, д. 29</t>
  </si>
  <si>
    <t>г. Нерюнгри, ул. Аммосова, д. 4</t>
  </si>
  <si>
    <t>г. Нерюнгри, ул. Аммосова, д. 6 кор.1</t>
  </si>
  <si>
    <t>г. Нерюнгри, ул. Аммосова, д. 10 кор.1</t>
  </si>
  <si>
    <t>г. Нерюнгри, ул. Аммосова, д. 12</t>
  </si>
  <si>
    <t>г. Нерюнгри, ул. им Кравченко, д. 9 кор.1</t>
  </si>
  <si>
    <t>г. Нерюнгри, ул. им Кравченко, д. 14</t>
  </si>
  <si>
    <t>г. Нерюнгри, ул. им Кравченко, д. 25</t>
  </si>
  <si>
    <t>г. Нерюнгри, ул. Карла Маркса, д. 1 кор.3</t>
  </si>
  <si>
    <t>г. Нерюнгри, ул. Карла Маркса, д. 1 кор.4</t>
  </si>
  <si>
    <t>г. Нерюнгри, ул. Карла Маркса, д. 20</t>
  </si>
  <si>
    <t>г. Нерюнгри, ул. Лужников, д. 3 кор.1</t>
  </si>
  <si>
    <t>г. Нерюнгри, ул. Чурапчинская, д. 39</t>
  </si>
  <si>
    <t>г. Нерюнгри, ул. Чурапчинская, д. 44</t>
  </si>
  <si>
    <t>г. Нерюнгри, ул. Чурапчинская, д. 48</t>
  </si>
  <si>
    <t>г. Нерюнгри, ул. Чурапчинская, д. 50</t>
  </si>
  <si>
    <t>г. Нерюнгри, ул. Южно-Якутская, д. 24</t>
  </si>
  <si>
    <t>г. Нерюнгри, ул. Южно-Якутская, д. 39 кор.1</t>
  </si>
  <si>
    <t>г. Нерюнгри, ул. Южно-Якутская, д. 45</t>
  </si>
  <si>
    <t>г. Нерюнгри, ул. Южно-Якутская, д. 47</t>
  </si>
  <si>
    <t>п. Беркакит, п. Беркакит (г Нерюнгри), ул. Мусы Джалиля, д. 3</t>
  </si>
  <si>
    <t>п. Беркакит, п. Беркакит (г Нерюнгри), ул. Мусы Джалиля, д. 5</t>
  </si>
  <si>
    <t>п. Беркакит, п. Беркакит (г Нерюнгри), ул. Мусы Джалиля, д. 13</t>
  </si>
  <si>
    <t>п. Хани, п. Хани (г Нерюнгри), ул. 70 лет Октября, д. 4</t>
  </si>
  <si>
    <t>п. Хани, п. Хани (г Нерюнгри), ул. 70 лет Октября, д. 5</t>
  </si>
  <si>
    <t>п. Хани, п. Хани (г Нерюнгри), ул. 70 лет Октября, д. 6</t>
  </si>
  <si>
    <t>п. Чульман, п. Чульман (г Нерюнгри), ул. Гагарина, д. 27</t>
  </si>
  <si>
    <t>п. Чульман, п. Чульман (г Нерюнгри), ул. Островского, д. 15</t>
  </si>
  <si>
    <t>п. Чульман, п. Чульман (г Нерюнгри), ул. Островского, д. 18А</t>
  </si>
  <si>
    <t>п. Чульман, п. Чульман (г Нерюнгри), ул. Островского, д. 18Б</t>
  </si>
  <si>
    <t>п. Чульман, п. Чульман (г Нерюнгри), ул. Советская, д. 30</t>
  </si>
  <si>
    <t>Нижнеколымский у, Олёринский н-г, с. Андрюшкино, ул. Курилова, д. 10</t>
  </si>
  <si>
    <t>Нижнеколымский у, п. Черский, ул. Молодежная, д. 4</t>
  </si>
  <si>
    <t>Оймяконский у, Борогонский 2-й н-г, с. Куйдусун, д. 4</t>
  </si>
  <si>
    <t>Оймяконский у, п. Усть-Нера, пгт Усть-Нера, ул. Андрианова, д. 2</t>
  </si>
  <si>
    <t>Оймяконский у, п. Усть-Нера, пгт Усть-Нера, ул. Андрианова, д. 6</t>
  </si>
  <si>
    <t>Оймяконский у, п. Усть-Нера, пгт Усть-Нера, ул. Мацкепладзе, д. 20</t>
  </si>
  <si>
    <t>Оймяконский у, п. Усть-Нера, пгт Усть-Нера, ул. Молодежная, д. 2</t>
  </si>
  <si>
    <t>Оймяконский у, п. Усть-Нера, пгт Усть-Нера, ул. Молодежная, д. 3</t>
  </si>
  <si>
    <t>Оймяконский у, п. Усть-Нера, пгт Усть-Нера, ул. Семена Дежнева, д. 4</t>
  </si>
  <si>
    <t>Оймяконский у, п. Усть-Нера, пгт Усть-Нера, ул. Цареградского, д. 18</t>
  </si>
  <si>
    <t>Олекминский муниципальный район</t>
  </si>
  <si>
    <t>Олекминский у, г. Олёкминск, г. Олекминск, пер. Солнечный, д. 10</t>
  </si>
  <si>
    <t>Итого по Олекминский муниципальный район</t>
  </si>
  <si>
    <t>Среднеколымский муниципальный район</t>
  </si>
  <si>
    <t>Среднеколымский у, Алазейский н-г, с. Аргахтах, ул. Октябрьская, д. 19</t>
  </si>
  <si>
    <t>Среднеколымский у, г. Среднеколымск, ул. Романовского, д. 28</t>
  </si>
  <si>
    <t>Среднеколымский у, г. Среднеколымск, ул. Степанова-Ламутского, д. 7</t>
  </si>
  <si>
    <t>Итого по Среднеколымский муниципальный район</t>
  </si>
  <si>
    <t>Таттинский муниципальный район</t>
  </si>
  <si>
    <t>Таттинский у, Средне-Амгинский н-г, с. Харбалах, ул. Амгинская, д. 5</t>
  </si>
  <si>
    <t>Итого по Таттинский муниципальный район</t>
  </si>
  <si>
    <t>Томпонский у, п Джебарики-Хая, п. Джебарики-Хая, ул. Советская, д. 28Б</t>
  </si>
  <si>
    <t>Томпонский у, п. Хандыга, ул. Лесная, д. 39</t>
  </si>
  <si>
    <t>Томпонский у, п. Хандыга, ул. Олимпийская, д. 1</t>
  </si>
  <si>
    <t>Томпонский у, п. Хандыга, ул. П.Алексеева, д. 2</t>
  </si>
  <si>
    <t>Усть-Янский муниципальный район</t>
  </si>
  <si>
    <t>Усть-Янский у, п. Депутатский, пгт Депутатский, мкр. Арктика, д. 13</t>
  </si>
  <si>
    <t>Усть-Янский у, п. Депутатский, пгт Депутатский, мкр. Арктика, д. 15</t>
  </si>
  <si>
    <t>Усть-Янский у, п. Депутатский, пгт Депутатский, мкр. Арктика, д. 21</t>
  </si>
  <si>
    <t>Усть-Янский у, п. Депутатский, пгт Депутатский, мкр. Арктика, д. 22</t>
  </si>
  <si>
    <t>Усть-Янский у, п. Депутатский, пгт Депутатский, мкр. Арктика, д. 23</t>
  </si>
  <si>
    <t>Усть-Янский у, п. Депутатский, пгт Депутатский, мкр. Арктика, д. 25</t>
  </si>
  <si>
    <t>Усть-Янский у, п. Усть-Куйга, ул. Зеленая, д. 28 кор.Б</t>
  </si>
  <si>
    <t>Усть-Янский у, п. Усть-Куйга, ул. Зеленая, д. 30</t>
  </si>
  <si>
    <t>Итого по Усть-Янский муниципальный район</t>
  </si>
  <si>
    <t>Хангаласский у, г. Покровск, ул. Братьев Ксенофонтовых, д. 9</t>
  </si>
  <si>
    <t>Хангаласский у, г. Покровск, ул. Южная, д. 6</t>
  </si>
  <si>
    <t>Хангаласский у, Немюгинский н-г, с. Ой, ул. Горького, д. 22 кор.1</t>
  </si>
  <si>
    <t>2005</t>
  </si>
  <si>
    <t>Хангаласский у, п. Мохсоголлох, ул. Молодежная, д. 18</t>
  </si>
  <si>
    <t>Хангаласский у, п. Мохсоголлох, ул. Соколиная, д. 3</t>
  </si>
  <si>
    <t>Хангаласский у, п. Мохсоголлох, ул. Соколиная, д. 5</t>
  </si>
  <si>
    <t>Хангаласский у, п. Мохсоголлох, ул. Соколиная, д. 6</t>
  </si>
  <si>
    <t>Хангаласский у, п. Мохсоголлох, ул. Соколиная, д. 21</t>
  </si>
  <si>
    <t>Стоимость капитального ремонта, всего</t>
  </si>
  <si>
    <t>Виды работ, установленные ч.1 ст.19 Закона Республики Саха (Якутия) от 24.06.2013 года 1201-З №1329-IV 'Об организации проведения капитального ремонта общего имущества в многоквартирных домах на территории Республики Саха (Якутия)'</t>
  </si>
  <si>
    <t>Ремонт внутридомовых инженерных систем</t>
  </si>
  <si>
    <t>Ремонт крыши</t>
  </si>
  <si>
    <t>Ремонт подвальных помещений, относящихся к общему имуществу в многоквартирном доме</t>
  </si>
  <si>
    <t>Утепление и ремонт фасада, стыков полносборных зданий, ремонт балконов, лоджий, входных крылец с установкой пандусов (при наличии технической возможности такой установки) и козырьков над входами в подъезды, ремонт или замена входных наружных дверей, окон и балконных дверей в местах общего пользования</t>
  </si>
  <si>
    <t>Ремонт фундамента многоквартирного дома, цокольных балок и перекрытий, включая утепление цокольного перекрытия</t>
  </si>
  <si>
    <t>Разработка проектной документации на проведение капитального ремонта</t>
  </si>
  <si>
    <t>Проведение экспертизы проектной документации на проведение капитального ремонта, проверки достоверности определения сметной стоимости</t>
  </si>
  <si>
    <t>Проведение строительного контроля (технического надзора)</t>
  </si>
  <si>
    <t>Теплоснабжение</t>
  </si>
  <si>
    <t>Система водоснабжения</t>
  </si>
  <si>
    <t>Электроснабжение</t>
  </si>
  <si>
    <t>Водоотведение</t>
  </si>
  <si>
    <t>Газоснабжение</t>
  </si>
  <si>
    <t>Вентиляция</t>
  </si>
  <si>
    <t>установка автоматизированных информационно-измерительных систем учета потребления коммунальных ресурсов и коммунальных услуг, 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</t>
  </si>
  <si>
    <t>2023 год</t>
  </si>
  <si>
    <t>средства собственников</t>
  </si>
  <si>
    <t>Абыйский у, п. Белая Гора, пгт Белая Гора, ул. И.Н.Ефимова, д. 3 кор.2</t>
  </si>
  <si>
    <t>Абыйский у, п. Белая Гора, пгт Белая Гора, ул. И.Н.Ефимова, д. 9</t>
  </si>
  <si>
    <t>Абыйский у, п. Белая Гора, пгт Белая Гора, ул. Строителей, д. 10</t>
  </si>
  <si>
    <t>Алданский у, г. Алдан, ул. 40 лет Победы, д. 1</t>
  </si>
  <si>
    <t>Алданский у, г. Алдан, ул. 40 лет Победы, д. 2</t>
  </si>
  <si>
    <t>Алданский у, г. Алдан, ул. 50 лет ВЛКСМ, д. 119</t>
  </si>
  <si>
    <t>Алданский у, г. Алдан, ул. 50 лет ВЛКСМ, д. 121</t>
  </si>
  <si>
    <t>Алданский у, г. Алдан, ул. Дзержинского, д. 32</t>
  </si>
  <si>
    <t>Алданский у, г. Алдан, ул. Маяковского, д. 35</t>
  </si>
  <si>
    <t>Алданский у, г. Томмот, с. Улу, ул. Центральная, д. 3</t>
  </si>
  <si>
    <t>Алданский у, п. Нижний Куранах, мкр. 1-й, д. 15</t>
  </si>
  <si>
    <t>Алданский у, п. Нижний Куранах, мкр. Солнечный, д. 3</t>
  </si>
  <si>
    <t>Алданский у, п. Нижний Куранах, мкр. Солнечный, д. 5</t>
  </si>
  <si>
    <t>Алданский у, п. Нижний Куранах, ул. Нагорная, д. 97СЕКЦ.А</t>
  </si>
  <si>
    <t>Алданский у, п. Нижний Куранах, ул. Строительная, д. 7А</t>
  </si>
  <si>
    <t>Алданский у, п. Нижний Куранах, ул. Федоренко, д. 87</t>
  </si>
  <si>
    <t>Алданский у, п. Нижний Куранах, ул. Федоренко, д. 89</t>
  </si>
  <si>
    <t>Алданский у, п. Нижний Куранах, ул. Федоренко, д. 93</t>
  </si>
  <si>
    <t>Аллаиховский у, п. Чокурдах, пер. С.Дежнева, д. 11</t>
  </si>
  <si>
    <t>Аллаиховский у, п. Чокурдах, ул. им Ленина, д. 1А</t>
  </si>
  <si>
    <t>Аллаиховский у, п. Чокурдах, ул. им Ленина, д. 31</t>
  </si>
  <si>
    <t>Аллаиховский у, п. Чокурдах, ул. Советская, д. 7</t>
  </si>
  <si>
    <t>Амгинский у, Чапчылганский н-г, с. Чапчылган, ул. Расторгуева, д. 48</t>
  </si>
  <si>
    <t>Анабарский национальный муниципальный район</t>
  </si>
  <si>
    <t>Анабарский у, Саскылахский национальный н-г, с. Саскылах, ул. Октябрьская, д. 3</t>
  </si>
  <si>
    <t>Итого по Анабарский национальный муниципальный район</t>
  </si>
  <si>
    <t>Булунский у, п. Тикси, ул. Академика Федорова, д. 38</t>
  </si>
  <si>
    <t>Булунский у, п. Тикси, ул. Гагарина, д. 3</t>
  </si>
  <si>
    <t>Булунский у, п. Тикси, ул. Ленинская, д. 2А</t>
  </si>
  <si>
    <t>Булунский у, п. Тикси, ул. Ленинская, д. 17</t>
  </si>
  <si>
    <t>Булунский у, п. Тикси, ул. Ленинская, д. 21</t>
  </si>
  <si>
    <t>Булунский у, п. Тикси, ул. Морская, д. 32</t>
  </si>
  <si>
    <t>Булунский у, п. Тикси, ул. Морская, д. 33</t>
  </si>
  <si>
    <t>Булунский у, п. Тикси, ул. Морская, д. 33А</t>
  </si>
  <si>
    <t>Булунский у, п. Тикси, ул. Трусова, д. 13</t>
  </si>
  <si>
    <t>Булунский у, п. Тикси, п. Тикси 3-й, ул. Полярной Авиации, д. 6</t>
  </si>
  <si>
    <t>Верхнеколымский у, п. Зырянка, ул. Заводская, д. 11</t>
  </si>
  <si>
    <t>Верхнеколымский у, п. Зырянка, ул. Заводская, д. 13</t>
  </si>
  <si>
    <t>Верхнеколымский у, п. Зырянка, ул. Леликова, д. 2А</t>
  </si>
  <si>
    <t>Верхнеколымский у, п. Зырянка, ул. Леликова, д. 2Б</t>
  </si>
  <si>
    <t>Верхнеколымский у, п. Зырянка, ул. Леликова, д. 9</t>
  </si>
  <si>
    <t>Верхоянский у, п. Батагай, пгт Батагай, ул. Октябрьская, д. 40</t>
  </si>
  <si>
    <t>Верхоянский у, п. Батагай, пгт Батагай, ул. Спортивная, д. 2</t>
  </si>
  <si>
    <t>Вилюйский у, г. Вилюйск, ул. Аммосова, д. 20</t>
  </si>
  <si>
    <t>Вилюйский у, г. Вилюйск, ул. Аммосова, д. 22</t>
  </si>
  <si>
    <t>Вилюйский у, г. Вилюйск, ул. им Марка Жиркова, д. 36 кор.А</t>
  </si>
  <si>
    <t>Вилюйский у, г. Вилюйск, с. Сосновка, ул. им В.Степанова, д. 1</t>
  </si>
  <si>
    <t>Вилюйский у, п. Кысыл-Сыр, ул. Мичурина, д. 34</t>
  </si>
  <si>
    <t>г. Якутск, мкр. 202-й, д. 18</t>
  </si>
  <si>
    <t>г. Якутск, мкр. Борисовка 1, д. 6</t>
  </si>
  <si>
    <t>г. Якутск, мкр. Борисовка 1, д. 8</t>
  </si>
  <si>
    <t>г. Якутск, мкр. Борисовка 1, д. 27</t>
  </si>
  <si>
    <t>г. Якутск, мкр. Борисовка 1, д. 48</t>
  </si>
  <si>
    <t>г. Якутск, мкр. Птицефабрика, д. 7</t>
  </si>
  <si>
    <t>г. Якутск, пр-кт Ленина, д. 11 кор.1</t>
  </si>
  <si>
    <t>г. Якутск, ул. 50 лет Советской Армии, д. 31</t>
  </si>
  <si>
    <t>г. Якутск, ул. 50 лет Советской Армии, д. 31 кор.1</t>
  </si>
  <si>
    <t>г. Якутск, ул. 50 лет Советской Армии, д. 31 кор.2</t>
  </si>
  <si>
    <t>г. Якутск, ул. 50 лет Советской Армии, д. 31 кор.6</t>
  </si>
  <si>
    <t>г. Якутск, ул. Автодорожная, д. 28 кор.1</t>
  </si>
  <si>
    <t>г. Якутск, ул. Автодорожная, д. 36 кор.6</t>
  </si>
  <si>
    <t>г. Якутск, ул. Билибина, д. 32</t>
  </si>
  <si>
    <t>г. Якутск, ул. Билибина, д. 34</t>
  </si>
  <si>
    <t>г. Якутск, ул. Билибина, д. 42 кор.7</t>
  </si>
  <si>
    <t>г. Якутск, ул. Дежнева, д. 75</t>
  </si>
  <si>
    <t>г. Якутск, ул. Дежнева, д. 81 кор.5</t>
  </si>
  <si>
    <t>г. Якутск, ул. Дежнева, д. 81 кор.6</t>
  </si>
  <si>
    <t>г. Якутск, ул. Дежнева, д. 87</t>
  </si>
  <si>
    <t>г. Якутск, ул. Дзержинского, д. 8 кор.2</t>
  </si>
  <si>
    <t>г. Якутск, ул. Дзержинского, д. 8 кор.3</t>
  </si>
  <si>
    <t>г. Якутск, ул. Дзержинского, д. 13 кор.1</t>
  </si>
  <si>
    <t>г. Якутск, ул. Дзержинского, д. 19</t>
  </si>
  <si>
    <t>г. Якутск, ул. Дзержинского, д. 22</t>
  </si>
  <si>
    <t>г. Якутск, ул. Дзержинского, д. 22 кор.1</t>
  </si>
  <si>
    <t>г. Якутск, ул. Дзержинского, д. 22 кор.4</t>
  </si>
  <si>
    <t>г. Якутск, ул. Дзержинского, д. 26</t>
  </si>
  <si>
    <t>г. Якутск, ул. Дзержинского, д. 28</t>
  </si>
  <si>
    <t>г. Якутск, ул. Дзержинского, д. 31 кор.1</t>
  </si>
  <si>
    <t>г. Якутск, ул. Дзержинского, д. 36 кор.1</t>
  </si>
  <si>
    <t>г. Якутск, ул. Ильменская, д. 33</t>
  </si>
  <si>
    <t>г. Якутск, ул. Ильменская, д. 63</t>
  </si>
  <si>
    <t>г. Якутск, ул. им. Д.Д.Красильникова, д. 9 кор.5</t>
  </si>
  <si>
    <t>г. Якутск, ул. Каландаришвили, д. 25 кор.1</t>
  </si>
  <si>
    <t>г. Якутск, ул. Каландаришвили, д. 25 кор.2</t>
  </si>
  <si>
    <t>г. Якутск, ул. Каландаришвили, д. 25 кор.6</t>
  </si>
  <si>
    <t>г. Якутск, ул. Кальвица, д. 2 кор.3</t>
  </si>
  <si>
    <t>г. Якутск, ул. Кальвица, д. 14/2А</t>
  </si>
  <si>
    <t>г. Якутск, ул. Кеши Алексеева, д. 11</t>
  </si>
  <si>
    <t>г. Якутск, ул. Кеши Алексеева, д. 13 кор.4</t>
  </si>
  <si>
    <t>г. Якутск, ул. Кирова, д. 27 кор.1</t>
  </si>
  <si>
    <t>г. Якутск, ул. Курашова, д. 1 кор.1</t>
  </si>
  <si>
    <t>г. Якутск, ул. Лермонтова, д. 24</t>
  </si>
  <si>
    <t>г. Якутск, ул. Лермонтова, д. 31 кор.1</t>
  </si>
  <si>
    <t>г. Якутск, ул. Лермонтова, д. 103 кор.1</t>
  </si>
  <si>
    <t>г. Якутск, ул. Лермонтова, д. 138 кор.5</t>
  </si>
  <si>
    <t>г. Якутск, ул. Лонгинова, д. 38 кор.1</t>
  </si>
  <si>
    <t>г. Якутск, ул. Лонгинова, д. 40 кор.2</t>
  </si>
  <si>
    <t>г. Якутск, ул. Лонгинова, д. 42 кор.5</t>
  </si>
  <si>
    <t>г. Якутск, ул. Можайского, д. 17</t>
  </si>
  <si>
    <t>г. Якутск, ул. Можайского, д. 17 кор.1</t>
  </si>
  <si>
    <t>г. Якутск, ул. Можайского, д. 17 кор.5</t>
  </si>
  <si>
    <t>г. Якутск, ул. Можайского, д. 19 кор.2</t>
  </si>
  <si>
    <t>г. Якутск, ул. Некрасова, д. 2 кор.5</t>
  </si>
  <si>
    <t>г. Якутск, ул. Некрасова, д. 3</t>
  </si>
  <si>
    <t>г. Якутск, ул. Октябрьская, д. 26 кор.1</t>
  </si>
  <si>
    <t>г. Якутск, ул. Октябрьская, д. 26 кор.2</t>
  </si>
  <si>
    <t>г. Якутск, ул. Октябрьская, д. 26 кор.3</t>
  </si>
  <si>
    <t>г. Якутск, ул. Орджоникидзе, д. 5 кор.1</t>
  </si>
  <si>
    <t>г. Якутск, ул. Орджоникидзе, д. 7</t>
  </si>
  <si>
    <t>г. Якутск, ул. Орджоникидзе, д. 7 кор.1</t>
  </si>
  <si>
    <t>г. Якутск, ул. Очиченко, д. 3 кор.4</t>
  </si>
  <si>
    <t>г. Якутск, ул. Очиченко, д. 5 кор.1</t>
  </si>
  <si>
    <t>г. Якутск, ул. Петра Алексеева, д. 4</t>
  </si>
  <si>
    <t>г. Якутск, ул. Петра Алексеева, д. 6</t>
  </si>
  <si>
    <t>г. Якутск, ул. Петра Алексеева, д. 8</t>
  </si>
  <si>
    <t>г. Якутск, ул. Петра Алексеева, д. 8 кор.1</t>
  </si>
  <si>
    <t>г. Якутск, ул. Петра Алексеева, д. 10</t>
  </si>
  <si>
    <t>г. Якутск, ул. Петра Алексеева, д. 12</t>
  </si>
  <si>
    <t>г. Якутск, ул. Петра Алексеева, д. 12 кор.1</t>
  </si>
  <si>
    <t>г. Якутск, ул. Петра Алексеева, д. 12 кор.2</t>
  </si>
  <si>
    <t>г. Якутск, ул. Петра Алексеева, д. 95</t>
  </si>
  <si>
    <t>г. Якутск, ул. Пионерская, д. 22</t>
  </si>
  <si>
    <t>г. Якутск, ул. Пионерская, д. 36</t>
  </si>
  <si>
    <t>г. Якутск, ул. Пионерская, д. 40</t>
  </si>
  <si>
    <t>г. Якутск, ул. Пионерская, д. 42</t>
  </si>
  <si>
    <t>г. Якутск, ул. Пионерская, д. 52</t>
  </si>
  <si>
    <t>г. Якутск, ул. Рихарда Зорге, д. 3 кор.1</t>
  </si>
  <si>
    <t>г. Якутск, ул. Рихарда Зорге, д. 5 кор.1</t>
  </si>
  <si>
    <t>г. Якутск, ул. Северная, д. 7</t>
  </si>
  <si>
    <t>г. Якутск, ул. Стадухина, д. 80</t>
  </si>
  <si>
    <t>г. Якутск, ул. Стадухина, д. 82</t>
  </si>
  <si>
    <t>г. Якутск, ул. Труда, д. 1</t>
  </si>
  <si>
    <t>г. Якутск, ул. Федора Попова, д. 7 кор.3</t>
  </si>
  <si>
    <t>г. Якутск, ул. Федора Попова, д. 14 кор.1</t>
  </si>
  <si>
    <t>г. Якутск, ул. Федора Попова, д. 16 кор.2</t>
  </si>
  <si>
    <t>г. Якутск, ул. Федора Попова, д. 18 кор.1</t>
  </si>
  <si>
    <t>г. Якутск, ул. Хабарова, д. 3</t>
  </si>
  <si>
    <t>г. Якутск, ул. Хабарова, д. 5</t>
  </si>
  <si>
    <t>г. Якутск, ул. Хабарова, д. 27</t>
  </si>
  <si>
    <t>г. Якутск, ул. Хабарова, д. 46 кор.1</t>
  </si>
  <si>
    <t>г. Якутск, ул. Халтурина, д. 2</t>
  </si>
  <si>
    <t>г. Якутск, ул. Халтурина, д. 7 кор.2</t>
  </si>
  <si>
    <t>г. Якутск, ул. Челюскина, д. 8 кор.4</t>
  </si>
  <si>
    <t>г. Якутск, ул. Челюскина, д. 39 кор.1</t>
  </si>
  <si>
    <t>г. Якутск, ул. Челюскина, д. 39 кор.2</t>
  </si>
  <si>
    <t>г. Якутск, ул. Чиряева, д. 1 кор.1</t>
  </si>
  <si>
    <t>г. Якутск, ул. Чиряева, д. 4</t>
  </si>
  <si>
    <t>г. Якутск, ул. Шавкунова, д. 103 кор.1</t>
  </si>
  <si>
    <t>г. Якутск, ул. Якова Потапова, д. 16</t>
  </si>
  <si>
    <t>г. Якутск, ул. Якова Потапова, д. 19 кор.1</t>
  </si>
  <si>
    <t>г. Якутск, ул. Якутская, д. 59 кор.1</t>
  </si>
  <si>
    <t>г. Якутск, ул. Ярославского, д. 2</t>
  </si>
  <si>
    <t>г. Якутск, ул. Ярославского, д. 32</t>
  </si>
  <si>
    <t>г. Якутск, ул. Ярославского, д. 39 кор.1</t>
  </si>
  <si>
    <t>г. Якутск, мкр. Кангалассы, ул. 26 партсъезда, д. 3</t>
  </si>
  <si>
    <t>г. Якутск, мкр. Кангалассы, ул. Молодежная, д. 14</t>
  </si>
  <si>
    <t>г. Якутск, с. Маган, ул. Алымова, д. 43</t>
  </si>
  <si>
    <t>г. Якутск, с. Сырдах, ул. Мира, д. 11</t>
  </si>
  <si>
    <t>г. Якутск, с. Табага, ул. Березовая, д. 30</t>
  </si>
  <si>
    <t>г. Якутск, с. Табага, ул. Березовая, д. 32 кор.2</t>
  </si>
  <si>
    <t>г. Якутск, с. Тулагино, ул. Николаева, д. 39</t>
  </si>
  <si>
    <t>г. Якутск, с. Тулагино, ул. Совхозная, д. 2</t>
  </si>
  <si>
    <t>ГО Жатай, п. Жатай, ул. Северная, д. 25</t>
  </si>
  <si>
    <t>ГО Жатай, п. Жатай, ул. Строда, д. 4</t>
  </si>
  <si>
    <t>Жиганский национальный эвенкийский муниципальный район</t>
  </si>
  <si>
    <t>Жиганский у, Жиганский н-г, с. Жиганск, ул. Кычкина, д. 11</t>
  </si>
  <si>
    <t>Итого по Жиганский национальный эвенкийский муниципальный район</t>
  </si>
  <si>
    <t>Ленский у, г. Ленск, ул. Ленина, д. 64 кор.Б</t>
  </si>
  <si>
    <t>Ленский у, п. Витим, ул. 40 лет Победы, д. 4</t>
  </si>
  <si>
    <t>Ленский у, п. Витим, ул. Набережная, д. 106</t>
  </si>
  <si>
    <t>Ленский у, п. Витим, ул. Набережная, д. 108</t>
  </si>
  <si>
    <t>Ленский у, п. Витим, ул. Набережная, д. 109</t>
  </si>
  <si>
    <t>Ленский у, п. Витим, ул. Набережная, д. 110</t>
  </si>
  <si>
    <t>Ленский у, п. Витим, ул. Спортивная, д. 14</t>
  </si>
  <si>
    <t>Ленский у, п. Пеледуй, ул. Мира, д. 3</t>
  </si>
  <si>
    <t>Ленский у, п. Пеледуй, ул. Октябрьская, д. 37</t>
  </si>
  <si>
    <t>Ленский у, п. Пеледуй, ул. Советская, д. 76</t>
  </si>
  <si>
    <t>Ленский у, п. Пеледуй, ул. Советская, д. 76 кор.А</t>
  </si>
  <si>
    <t>Ленский у, п. Пеледуй, ул. Советская, д. 79</t>
  </si>
  <si>
    <t>Мирнинский у, г. Мирный, пр-кт Ленинградский, д. 1 кор.Б</t>
  </si>
  <si>
    <t>Мирнинский у, г. Мирный, ул. 40 лет Октября, д. 46 кор.Б</t>
  </si>
  <si>
    <t>Мирнинский у, г. Мирный, ул. Бобкова, д. 1</t>
  </si>
  <si>
    <t>Мирнинский у, г. Мирный, ул. Бобкова, д. 7</t>
  </si>
  <si>
    <t>Мирнинский у, г. Мирный, ул. Павлова, д. 10</t>
  </si>
  <si>
    <t>Мирнинский у, г. Мирный, ул. Советская, д. 18 кор.А</t>
  </si>
  <si>
    <t>Мирнинский у, г. Мирный, ул. Тихонова, д. 2</t>
  </si>
  <si>
    <t>Мирнинский у, г. Мирный, ул. Тихонова, д. 4</t>
  </si>
  <si>
    <t>Мирнинский у, г. Мирный, ш. 50 лет Октября, д. 1</t>
  </si>
  <si>
    <t>Мирнинский у, г. Мирный, ш. 50 лет Октября, д. 7</t>
  </si>
  <si>
    <t>Мирнинский у, г. Мирный, ш. 50 лет Октября, д. 14 кор.1</t>
  </si>
  <si>
    <t>Мирнинский у, г. Мирный, ш. Кирова, д. 12</t>
  </si>
  <si>
    <t>Мирнинский у, г. Мирный, ш. Кирова, д. 18</t>
  </si>
  <si>
    <t>Мирнинский у, г. Удачный, ул. Монтажников, д. 11</t>
  </si>
  <si>
    <t>Мирнинский у, п. Айхал, ул. Советская, д. 15</t>
  </si>
  <si>
    <t>Мирнинский у, п. Айхал, ул. Энтузиастов, д. 4</t>
  </si>
  <si>
    <t>Мирнинский у, п. Алмазный, ул. Гагарина, д. 10</t>
  </si>
  <si>
    <t>Мирнинский у, п. Светлый, ул. Молодежная, д. 19</t>
  </si>
  <si>
    <t>Мирнинский у, п. Светлый, ул. Молодежная, д. 21</t>
  </si>
  <si>
    <t>Мирнинский у, п. Светлый, ул. Молодежная, д. 23</t>
  </si>
  <si>
    <t>Мирнинский у, п. Чернышевский, кв-л Монтажников, д. 8</t>
  </si>
  <si>
    <t>Мирнинский у, п. Чернышевский, кв-л Таежный, д. 3</t>
  </si>
  <si>
    <t>Мирнинский у, п. Чернышевский, ул. 30 лет Победы, д. 10</t>
  </si>
  <si>
    <t>Мирнинский у, п. Чернышевский, ул. Вилюйская, д. 4</t>
  </si>
  <si>
    <t>Мирнинский у, п. Чернышевский, ул. Вилюйская, д. 6</t>
  </si>
  <si>
    <t>Мирнинский у, п. Чернышевский, ул. Гидростроителей, д. 21</t>
  </si>
  <si>
    <t>Мирнинский у, п. Чернышевский, ул. Гидростроителей, д. 23</t>
  </si>
  <si>
    <t>Мирнинский у, п. Чернышевский, ул. Космонавтов, д. 12/1</t>
  </si>
  <si>
    <t>Мирнинский у, п. Чернышевский, ул. Космонавтов, д. 12/2</t>
  </si>
  <si>
    <t>Мирнинский у, Чуонинский н-г, п. Заря, ул. Лесная, д. 4</t>
  </si>
  <si>
    <t>Мирнинский у, Чуонинский н-г, п. Заря, ул. Лесная, д. 6</t>
  </si>
  <si>
    <t>Мирнинский у, Чуонинский н-г, с. Арылах, ул. Центральная, д. 56</t>
  </si>
  <si>
    <t>Момский муниципальный район</t>
  </si>
  <si>
    <t>Момский у, Момский национальный н-г, с. Хонуу, мкр. Спортивный, д. 17</t>
  </si>
  <si>
    <t>Момский у, Момский национальный н-г, с. Хонуу, мкр. Спортивный, д. 19</t>
  </si>
  <si>
    <t>Момский у, Момский национальный н-г, с. Хонуу, мкр. Спортивный, д. 21</t>
  </si>
  <si>
    <t>Момский у, Момский национальный н-г, с. Хонуу, ул. Молодежная, д. 41</t>
  </si>
  <si>
    <t>Момский у, Момский национальный н-г, с. Хонуу, ул. Молодежная, д. 44</t>
  </si>
  <si>
    <t>Момский у, Момский национальный н-г, с. Хонуу, ул. Советская, д. 11</t>
  </si>
  <si>
    <t>Момский у, Момский национальный н-г, с. Хонуу, ул. Советская, д. 50</t>
  </si>
  <si>
    <t>Момский у, Момский национальный н-г, с. Хонуу, ул. Советская, д. 52</t>
  </si>
  <si>
    <t>Итого по Момский муниципальный район</t>
  </si>
  <si>
    <t>Намский у, Ленский н-г, с. Намцы, ул. Ржевская, д. 5/1</t>
  </si>
  <si>
    <t>Намский у, Ленский н-г, с. Намцы, ул. Чернышевского, д. 3</t>
  </si>
  <si>
    <t>г. Нерюнгри, пр-кт Геологов, д. 61</t>
  </si>
  <si>
    <t>г. Нерюнгри, пр-кт Геологов, д. 61 кор.1</t>
  </si>
  <si>
    <t>г. Нерюнгри, пр-кт Геологов, д. 61 кор.2</t>
  </si>
  <si>
    <t>г. Нерюнгри, пр-кт Геологов, д. 77</t>
  </si>
  <si>
    <t>г. Нерюнгри, пр-кт Геологов, д. 79</t>
  </si>
  <si>
    <t>г. Нерюнгри, пр-кт Геологов, д. 81</t>
  </si>
  <si>
    <t>г. Нерюнгри, пр-кт Дружбы Народов, д. 8 кор.1</t>
  </si>
  <si>
    <t>г. Нерюнгри, пр-кт Дружбы Народов, д. 9 кор.1</t>
  </si>
  <si>
    <t>г. Нерюнгри, пр-кт Дружбы Народов, д. 25 кор.2</t>
  </si>
  <si>
    <t>г. Нерюнгри, пр-кт Дружбы Народов, д. 29</t>
  </si>
  <si>
    <t>г. Нерюнгри, пр-кт Дружбы Народов, д. 33</t>
  </si>
  <si>
    <t>г. Нерюнгри, пр-кт Ленина, д. 2</t>
  </si>
  <si>
    <t>г. Нерюнгри, ул. им Кравченко, д. 17 кор.1</t>
  </si>
  <si>
    <t>г. Нерюнгри, ул. им Кравченко, д. 20</t>
  </si>
  <si>
    <t>г. Нерюнгри, ул. Карла Маркса, д. 1 кор.1</t>
  </si>
  <si>
    <t>г. Нерюнгри, ул. Карла Маркса, д. 5</t>
  </si>
  <si>
    <t>г. Нерюнгри, ул. Карла Маркса, д. 8</t>
  </si>
  <si>
    <t>г. Нерюнгри, ул. Карла Маркса, д. 9 кор.1</t>
  </si>
  <si>
    <t>г. Нерюнгри, ул. Карла Маркса, д. 9 кор.2</t>
  </si>
  <si>
    <t>г. Нерюнгри, ул. Карла Маркса, д. 9 кор.3</t>
  </si>
  <si>
    <t>г. Нерюнгри, ул. Карла Маркса, д. 9 кор.4</t>
  </si>
  <si>
    <t>г. Нерюнгри, ул. Карла Маркса, д. 13</t>
  </si>
  <si>
    <t>г. Нерюнгри, ул. Карла Маркса, д. 17 кор.1</t>
  </si>
  <si>
    <t>г. Нерюнгри, ул. Карла Маркса, д. 25</t>
  </si>
  <si>
    <t>г. Нерюнгри, ул. Карла Маркса, д. 25 кор.3</t>
  </si>
  <si>
    <t>г. Нерюнгри, ул. Платона Ойунского, д. 2</t>
  </si>
  <si>
    <t>г. Нерюнгри, ул. Платона Ойунского, д. 3</t>
  </si>
  <si>
    <t>г. Нерюнгри, ул. Платона Ойунского, д. 3 кор.1</t>
  </si>
  <si>
    <t>г. Нерюнгри, ул. Южно-Якутская, д. 31</t>
  </si>
  <si>
    <t>г. Нерюнгри, ул. Южно-Якутская, д. 31 кор.1</t>
  </si>
  <si>
    <t>г. Нерюнгри, ул. Южно-Якутская, д. 31 кор.2</t>
  </si>
  <si>
    <t>п. Беркакит, п. Беркакит (г Нерюнгри), ул. Башарина, д. 3</t>
  </si>
  <si>
    <t>п. Беркакит, п. Беркакит (г Нерюнгри), ул. Мусы Джалиля, д. 1</t>
  </si>
  <si>
    <t>п. Беркакит, п. Беркакит (г Нерюнгри), ул. Мусы Джалиля, д. 7</t>
  </si>
  <si>
    <t>п. Беркакит, п. Беркакит (г Нерюнгри), ул. Мусы Джалиля, д. 9</t>
  </si>
  <si>
    <t>п. Беркакит, п. Беркакит (г Нерюнгри), ул. Мусы Джалиля, д. 11</t>
  </si>
  <si>
    <t>п. Беркакит, п. Беркакит (г Нерюнгри), ул. Октябрьская, д. 2</t>
  </si>
  <si>
    <t>п. Беркакит, п. Беркакит (г Нерюнгри), ул. Оптимистов, д. 1</t>
  </si>
  <si>
    <t>п. Беркакит, п. Беркакит (г Нерюнгри), ул. Оптимистов, д. 3</t>
  </si>
  <si>
    <t>п. Беркакит, п. Беркакит (г Нерюнгри), ул. Школьная, д. 7</t>
  </si>
  <si>
    <t>Нижнеколымский у, п. Черский, ул. Котельникова, д. 11</t>
  </si>
  <si>
    <t>Нижнеколымский у, п. Черский, ул. Молодежная, д. 6 кор.1</t>
  </si>
  <si>
    <t>Нижнеколымский у, п. Черский, ул. Молодежная, д. 8 кор.2</t>
  </si>
  <si>
    <t>Нижнеколымский у, п. Черский, ул. Молодежная, д. 10 кор.2</t>
  </si>
  <si>
    <t>Нижнеколымский у, п. Черский, ул. Ойунского, д. 11</t>
  </si>
  <si>
    <t>Нижнеколымский у, п. Черский, ул. Октябрьская, д. 22</t>
  </si>
  <si>
    <t>Нижнеколымский у, п. Черский, ул. Пушкина, д. 3</t>
  </si>
  <si>
    <t>Нижнеколымский у, п. Черский, ул. Пушкина, д. 5</t>
  </si>
  <si>
    <t>Нижнеколымский у, п. Черский, ул. Пушкина, д. 32</t>
  </si>
  <si>
    <t>Нижнеколымский у, п. Черский, ул. Пушкина, д. 34</t>
  </si>
  <si>
    <t>Нижнеколымский у, п. Черский, ул. Пушкина, д. 39</t>
  </si>
  <si>
    <t>Нижнеколымский у, п. Черский, ул. Таврата, д. 5</t>
  </si>
  <si>
    <t>Олекминский у, г. Олёкминск, г. Олекминск, ул. Молодежная, д. 25</t>
  </si>
  <si>
    <t>Таттинский у, Таттинский н-г, с. Ытык-Кюель, ул. Ойунского, д. 26</t>
  </si>
  <si>
    <t>Томпонский у, Теплоключевский н-г, с. Теплый Ключ, ул. Октябрьская, д. 3</t>
  </si>
  <si>
    <t>Усть-Алданский у, Мюрюнский н-г, с. Мындаба, ул. им Ленина, д. 2</t>
  </si>
  <si>
    <t>Усть-Алданский у, Суоттунский н-г, с. Огородтах, ул. С.Г.Охлопкова, д. 13</t>
  </si>
  <si>
    <t>Хангаласский у, Бестяхский н-г, с. Бестях, ул. Центральная, д. 57</t>
  </si>
  <si>
    <t>Хангаласский у, г. Покровск, ул. Заводская, д. 2</t>
  </si>
  <si>
    <t>Хангаласский у, г. Покровск, ул. Орджоникидзе, д. 20</t>
  </si>
  <si>
    <t>Хангаласский у, г. Покровск, ул. Таежная, д. 3</t>
  </si>
  <si>
    <t>Хангаласский у, Качикатский н-г, с. Качикатцы, ул. ДРСУ, д. 4</t>
  </si>
  <si>
    <t>Эвено-Бытантайский Национальный у, Тюгесирский н-г, с. Батагай-Алыта, ул. Школьная, д. 4</t>
  </si>
  <si>
    <t>2024</t>
  </si>
  <si>
    <t>2008</t>
  </si>
  <si>
    <t>2009</t>
  </si>
  <si>
    <t>2004</t>
  </si>
  <si>
    <t>взносы за 2021 год</t>
  </si>
  <si>
    <t>Адресный перечень многоквартирных домов, в отношении которых в 2022-2024 гг. планируется проведение капитального ремонта общего имущества в многоквартирных домах, с разбивкой по видам работ</t>
  </si>
  <si>
    <t>Адресный перечень многоквартирных домов, в отношении которых в 2022-2024 гг. планируется проведение капитального ремонта общего имущества в многоквартирных домах, с разбивкой по источникам финансирования</t>
  </si>
  <si>
    <t>230</t>
  </si>
  <si>
    <t>Итого за 2022-2024 годы</t>
  </si>
  <si>
    <t>+('Приложение №1'!J98+9</t>
  </si>
  <si>
    <t>Респ. Саха /Якутия/, г. Якутск, пр-кт. Ленина, д. 7, корп. 2</t>
  </si>
  <si>
    <t>Камень</t>
  </si>
  <si>
    <t>Верхнеколымский у, п. Зырянка, ул. Ленина, д. 18</t>
  </si>
  <si>
    <t>МО "Город Алдан"</t>
  </si>
  <si>
    <t>МО "Город Томмот"</t>
  </si>
  <si>
    <t>МО "Поселок Ленинский"</t>
  </si>
  <si>
    <t>МО "Поселок Нижний Куранах"</t>
  </si>
  <si>
    <t>МО "Поселок Чокурдах"</t>
  </si>
  <si>
    <t>МО "Поселок Тикси"</t>
  </si>
  <si>
    <t>МО "Поселок Зырянка"</t>
  </si>
  <si>
    <t>МО "Город Верхоянск"</t>
  </si>
  <si>
    <t>МО "Поселок Батагай"</t>
  </si>
  <si>
    <t>МО "Бердигестяхский наслег"</t>
  </si>
  <si>
    <t>СП "Кировский наслег"</t>
  </si>
  <si>
    <t>МО "Одунунский наслег"</t>
  </si>
  <si>
    <t>МО "Город Ленск"</t>
  </si>
  <si>
    <t>МО "Поселок Пеледуй"</t>
  </si>
  <si>
    <t>МО "Поселок Нижний Бестях"</t>
  </si>
  <si>
    <t>МО "Город Мирный"</t>
  </si>
  <si>
    <t>МО "Город Удачный"</t>
  </si>
  <si>
    <t>МО "Поселок Светлый"</t>
  </si>
  <si>
    <t>МО "Чуонинский наслег"</t>
  </si>
  <si>
    <t>МО "Ленский наслег"</t>
  </si>
  <si>
    <t>МО "Город Нерюнгри"</t>
  </si>
  <si>
    <t>ГП "Поселок Золотинка"</t>
  </si>
  <si>
    <t>ГП "Поселок Серебряный Бор"</t>
  </si>
  <si>
    <t>МО "ГП "Поселок Хани""</t>
  </si>
  <si>
    <t>ГП "Поселок Чульман"</t>
  </si>
  <si>
    <t>МО "Поселок Черский"</t>
  </si>
  <si>
    <t>МО "Город Нюрба"</t>
  </si>
  <si>
    <t>МО "Поселок Усть-Нера"</t>
  </si>
  <si>
    <t>МО "Поселок Хандыга"</t>
  </si>
  <si>
    <t>МО "Мюрюнский наслег"</t>
  </si>
  <si>
    <t>"Суоттунский наслег"</t>
  </si>
  <si>
    <t>МО "Поселок Солнечный"</t>
  </si>
  <si>
    <t>МО "Поселок Усть-Мая"</t>
  </si>
  <si>
    <t>МО "Поселок Эльдикан"</t>
  </si>
  <si>
    <t>СП "Бестяхский наслег"</t>
  </si>
  <si>
    <t>ГП "Город Покровск"</t>
  </si>
  <si>
    <t>МО "Качикатский наслег"</t>
  </si>
  <si>
    <t>МО "Октемский наслег"</t>
  </si>
  <si>
    <t>СП "Немюгюнский наслег"</t>
  </si>
  <si>
    <t>ГП "Поселок Мохсоголлох"</t>
  </si>
  <si>
    <t>СП "Тюгясирский наслег"</t>
  </si>
  <si>
    <t>МО "Поселок Белая Гора"</t>
  </si>
  <si>
    <t>МО "Город Вилюйск"</t>
  </si>
  <si>
    <t>СП «Жиганский эвенкийский национальный наслег»</t>
  </si>
  <si>
    <t>МО "Поселок Айхал"</t>
  </si>
  <si>
    <t>МО "Поселок Чернышевский"</t>
  </si>
  <si>
    <t>МО "Хомустахский 2-1 наслег"</t>
  </si>
  <si>
    <t>ГП "Поселок Беркакит"</t>
  </si>
  <si>
    <t>ГП "Поселок Серебряный Боор"</t>
  </si>
  <si>
    <t xml:space="preserve">СП "Национальный юкагирский Олеринский Суктул» </t>
  </si>
  <si>
    <t>МО "Борогонский 2-й наслег"</t>
  </si>
  <si>
    <t>МО "Город Олекминск"</t>
  </si>
  <si>
    <t>МО "Алазейский наслег"</t>
  </si>
  <si>
    <t>МО "Город Среднеколымск"</t>
  </si>
  <si>
    <t>МО "Среднеамгинский наслег"</t>
  </si>
  <si>
    <t>МО "Поселок Джебарики-Хая"</t>
  </si>
  <si>
    <t>спецсчет Фонда ГП "Поселок Депутатский"</t>
  </si>
  <si>
    <t>МО "Поселок Усть-Куйга"</t>
  </si>
  <si>
    <t>СП "Чапчылганский наслег"</t>
  </si>
  <si>
    <t xml:space="preserve">МО «Саскылахский национальный (эвенкийский) наслег» </t>
  </si>
  <si>
    <t>МО "Поселок Кысыл-Сыр"</t>
  </si>
  <si>
    <t>ГО "Город Якутск"</t>
  </si>
  <si>
    <t>ГО "Поселок Жатай"</t>
  </si>
  <si>
    <t>МО "Поселок Витим"</t>
  </si>
  <si>
    <t>МО "Поселок Алмазный"</t>
  </si>
  <si>
    <t xml:space="preserve">МО «Момский национальный наслег» </t>
  </si>
  <si>
    <t>спецсчет МО "Город Нерюнгри"</t>
  </si>
  <si>
    <t>СП "Таттинский наслег"</t>
  </si>
  <si>
    <t>МО "Теплоключевской наслег"</t>
  </si>
  <si>
    <t>ГО "Город Якутск" спецсчет</t>
  </si>
  <si>
    <t>г. Якутск, пр-кт. Ленина, д. 7, корп. 2</t>
  </si>
  <si>
    <t>Алданский у, п. Нижний Куранах, ул. Юбилейная, д. 15 СЕКЦ.А</t>
  </si>
  <si>
    <t xml:space="preserve">Ремонт, замена, модернизация лифтов, ремонт лифтовых шахт, машинных и блочных помещений
</t>
  </si>
  <si>
    <t>Приложение № 2 к приказу
Министерства ЖКХиЭ РС(Я)
№  309-ОД  от 23.07.2021 г.</t>
  </si>
  <si>
    <t>Приложение № 1 к приказу
Министерства ЖКХиЭ РС(Я)
№  309-ОД  от 23.07.2021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</si>
</sst>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1"/>
      <charset val="204"/>
    </font>
    <font>
      <sz val="8"/>
      <name val="Arial"/>
      <family val="2"/>
      <charset val="204"/>
    </font>
    <font>
      <sz val="8"/>
      <name val="Arial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0" fontId="3" fillId="3" borderId="0" xfId="0" applyFont="1" applyFill="1"/>
    <xf numFmtId="3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4" fontId="4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/>
    <xf numFmtId="0" fontId="4" fillId="2" borderId="0" xfId="0" applyFont="1" applyFill="1"/>
    <xf numFmtId="49" fontId="3" fillId="2" borderId="1" xfId="0" applyNumberFormat="1" applyFont="1" applyFill="1" applyBorder="1" applyAlignment="1">
      <alignment horizontal="left" vertical="center" wrapText="1"/>
    </xf>
    <xf numFmtId="4" fontId="3" fillId="0" borderId="0" xfId="0" applyNumberFormat="1" applyFont="1"/>
    <xf numFmtId="0" fontId="3" fillId="0" borderId="2" xfId="1" applyFont="1" applyFill="1" applyBorder="1"/>
    <xf numFmtId="0" fontId="4" fillId="3" borderId="0" xfId="0" applyFont="1" applyFill="1"/>
    <xf numFmtId="49" fontId="4" fillId="3" borderId="0" xfId="0" applyNumberFormat="1" applyFont="1" applyFill="1" applyBorder="1" applyAlignment="1">
      <alignment horizontal="left" vertical="center" wrapText="1"/>
    </xf>
    <xf numFmtId="4" fontId="4" fillId="3" borderId="0" xfId="0" applyNumberFormat="1" applyFont="1" applyFill="1"/>
    <xf numFmtId="49" fontId="4" fillId="2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/>
    <xf numFmtId="49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49" fontId="4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66FF"/>
      <color rgb="FFFF0066"/>
      <color rgb="FF66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146"/>
  <sheetViews>
    <sheetView view="pageBreakPreview" zoomScale="73" zoomScaleNormal="73" zoomScaleSheetLayoutView="73" workbookViewId="0">
      <selection activeCell="T39" sqref="T39"/>
    </sheetView>
  </sheetViews>
  <sheetFormatPr defaultRowHeight="12.75" x14ac:dyDescent="0.2"/>
  <cols>
    <col min="1" max="1" width="9.140625" style="1"/>
    <col min="2" max="2" width="6.7109375" style="1" customWidth="1"/>
    <col min="3" max="3" width="35.7109375" style="1" customWidth="1"/>
    <col min="4" max="4" width="79.5703125" style="1" bestFit="1" customWidth="1"/>
    <col min="5" max="5" width="16.7109375" style="1" customWidth="1"/>
    <col min="6" max="6" width="16.7109375" style="1" hidden="1" customWidth="1"/>
    <col min="7" max="8" width="16.7109375" style="1" customWidth="1"/>
    <col min="9" max="9" width="12.5703125" style="1" customWidth="1"/>
    <col min="10" max="13" width="16.7109375" style="1" customWidth="1"/>
    <col min="14" max="14" width="19.140625" style="1" bestFit="1" customWidth="1"/>
    <col min="15" max="15" width="16.7109375" style="1" customWidth="1"/>
    <col min="16" max="16" width="19" style="1" customWidth="1"/>
    <col min="17" max="18" width="16.7109375" style="1" customWidth="1"/>
    <col min="19" max="19" width="18.140625" style="1" bestFit="1" customWidth="1"/>
    <col min="20" max="23" width="16.7109375" style="1" customWidth="1"/>
    <col min="24" max="24" width="14" style="1" hidden="1" customWidth="1"/>
    <col min="25" max="27" width="9.140625" style="1" hidden="1" customWidth="1"/>
    <col min="28" max="28" width="14.42578125" style="1" hidden="1" customWidth="1"/>
    <col min="29" max="29" width="9.140625" style="1"/>
    <col min="30" max="30" width="0" style="1" hidden="1" customWidth="1"/>
    <col min="31" max="31" width="14.28515625" style="1" hidden="1" customWidth="1"/>
    <col min="32" max="32" width="0" style="1" hidden="1" customWidth="1"/>
    <col min="33" max="16384" width="9.140625" style="1"/>
  </cols>
  <sheetData>
    <row r="1" spans="1:31" x14ac:dyDescent="0.2">
      <c r="U1" s="37" t="s">
        <v>1219</v>
      </c>
      <c r="V1" s="37"/>
      <c r="W1" s="37"/>
    </row>
    <row r="2" spans="1:31" x14ac:dyDescent="0.2">
      <c r="U2" s="37"/>
      <c r="V2" s="37"/>
      <c r="W2" s="37"/>
    </row>
    <row r="3" spans="1:31" x14ac:dyDescent="0.2">
      <c r="U3" s="37"/>
      <c r="V3" s="37"/>
      <c r="W3" s="37"/>
    </row>
    <row r="5" spans="1:31" ht="15.75" x14ac:dyDescent="0.2">
      <c r="B5" s="39" t="s">
        <v>1138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7" spans="1:31" x14ac:dyDescent="0.2">
      <c r="A7" s="38" t="s">
        <v>0</v>
      </c>
      <c r="B7" s="38" t="s">
        <v>0</v>
      </c>
      <c r="C7" s="38" t="s">
        <v>1</v>
      </c>
      <c r="D7" s="38" t="s">
        <v>2</v>
      </c>
      <c r="E7" s="38" t="s">
        <v>3</v>
      </c>
      <c r="F7" s="38"/>
      <c r="G7" s="38" t="s">
        <v>4</v>
      </c>
      <c r="H7" s="38" t="s">
        <v>5</v>
      </c>
      <c r="I7" s="38" t="s">
        <v>6</v>
      </c>
      <c r="J7" s="38" t="s">
        <v>7</v>
      </c>
      <c r="K7" s="38" t="s">
        <v>8</v>
      </c>
      <c r="L7" s="38"/>
      <c r="M7" s="38" t="s">
        <v>9</v>
      </c>
      <c r="N7" s="38" t="s">
        <v>10</v>
      </c>
      <c r="O7" s="38"/>
      <c r="P7" s="38"/>
      <c r="Q7" s="38"/>
      <c r="R7" s="38"/>
      <c r="S7" s="38"/>
      <c r="T7" s="38"/>
      <c r="U7" s="38" t="s">
        <v>11</v>
      </c>
      <c r="V7" s="38" t="s">
        <v>12</v>
      </c>
      <c r="W7" s="38" t="s">
        <v>13</v>
      </c>
    </row>
    <row r="8" spans="1:31" x14ac:dyDescent="0.2">
      <c r="A8" s="38"/>
      <c r="B8" s="38"/>
      <c r="C8" s="38"/>
      <c r="D8" s="38"/>
      <c r="E8" s="38" t="s">
        <v>14</v>
      </c>
      <c r="F8" s="38" t="s">
        <v>15</v>
      </c>
      <c r="G8" s="38"/>
      <c r="H8" s="38"/>
      <c r="I8" s="38"/>
      <c r="J8" s="38"/>
      <c r="K8" s="38" t="s">
        <v>16</v>
      </c>
      <c r="L8" s="38" t="s">
        <v>17</v>
      </c>
      <c r="M8" s="38"/>
      <c r="N8" s="38" t="s">
        <v>18</v>
      </c>
      <c r="O8" s="38" t="s">
        <v>19</v>
      </c>
      <c r="P8" s="38"/>
      <c r="Q8" s="38"/>
      <c r="R8" s="38"/>
      <c r="S8" s="38"/>
      <c r="T8" s="38"/>
      <c r="U8" s="38"/>
      <c r="V8" s="38"/>
      <c r="W8" s="38"/>
    </row>
    <row r="9" spans="1:31" ht="51" x14ac:dyDescent="0.2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2" t="s">
        <v>20</v>
      </c>
      <c r="P9" s="2" t="s">
        <v>21</v>
      </c>
      <c r="Q9" s="2" t="s">
        <v>22</v>
      </c>
      <c r="R9" s="2" t="s">
        <v>23</v>
      </c>
      <c r="S9" s="2" t="s">
        <v>24</v>
      </c>
      <c r="T9" s="2" t="s">
        <v>25</v>
      </c>
      <c r="U9" s="38"/>
      <c r="V9" s="38"/>
      <c r="W9" s="38"/>
      <c r="Y9" s="22" t="s">
        <v>845</v>
      </c>
      <c r="Z9" s="22" t="s">
        <v>1136</v>
      </c>
    </row>
    <row r="10" spans="1:31" x14ac:dyDescent="0.2">
      <c r="A10" s="38"/>
      <c r="B10" s="38"/>
      <c r="C10" s="38"/>
      <c r="D10" s="38"/>
      <c r="E10" s="38"/>
      <c r="F10" s="38"/>
      <c r="G10" s="38"/>
      <c r="H10" s="38"/>
      <c r="I10" s="38"/>
      <c r="J10" s="2" t="s">
        <v>26</v>
      </c>
      <c r="K10" s="2" t="s">
        <v>26</v>
      </c>
      <c r="L10" s="2" t="s">
        <v>26</v>
      </c>
      <c r="M10" s="2" t="s">
        <v>27</v>
      </c>
      <c r="N10" s="2" t="s">
        <v>28</v>
      </c>
      <c r="O10" s="2" t="s">
        <v>28</v>
      </c>
      <c r="P10" s="2" t="s">
        <v>28</v>
      </c>
      <c r="Q10" s="2" t="s">
        <v>28</v>
      </c>
      <c r="R10" s="2" t="s">
        <v>28</v>
      </c>
      <c r="S10" s="2" t="s">
        <v>28</v>
      </c>
      <c r="T10" s="2" t="s">
        <v>28</v>
      </c>
      <c r="U10" s="2" t="s">
        <v>29</v>
      </c>
      <c r="V10" s="2" t="s">
        <v>29</v>
      </c>
      <c r="W10" s="38"/>
    </row>
    <row r="11" spans="1:31" x14ac:dyDescent="0.2">
      <c r="A11" s="3">
        <v>1</v>
      </c>
      <c r="B11" s="3" t="s">
        <v>31</v>
      </c>
      <c r="C11" s="3" t="s">
        <v>32</v>
      </c>
      <c r="D11" s="3" t="s">
        <v>33</v>
      </c>
      <c r="E11" s="3" t="s">
        <v>34</v>
      </c>
      <c r="F11" s="3" t="s">
        <v>34</v>
      </c>
      <c r="G11" s="3" t="s">
        <v>35</v>
      </c>
      <c r="H11" s="3" t="s">
        <v>36</v>
      </c>
      <c r="I11" s="3" t="s">
        <v>37</v>
      </c>
      <c r="J11" s="3" t="s">
        <v>38</v>
      </c>
      <c r="K11" s="3" t="s">
        <v>39</v>
      </c>
      <c r="L11" s="3" t="s">
        <v>40</v>
      </c>
      <c r="M11" s="3" t="s">
        <v>41</v>
      </c>
      <c r="N11" s="3" t="s">
        <v>42</v>
      </c>
      <c r="O11" s="3" t="s">
        <v>43</v>
      </c>
      <c r="P11" s="3" t="s">
        <v>44</v>
      </c>
      <c r="Q11" s="3" t="s">
        <v>45</v>
      </c>
      <c r="R11" s="3" t="s">
        <v>46</v>
      </c>
      <c r="S11" s="3" t="s">
        <v>47</v>
      </c>
      <c r="T11" s="3" t="s">
        <v>48</v>
      </c>
      <c r="U11" s="3" t="s">
        <v>49</v>
      </c>
      <c r="V11" s="3" t="s">
        <v>50</v>
      </c>
      <c r="W11" s="3" t="s">
        <v>51</v>
      </c>
    </row>
    <row r="12" spans="1:31" s="5" customFormat="1" x14ac:dyDescent="0.2">
      <c r="B12" s="36" t="s">
        <v>56</v>
      </c>
      <c r="C12" s="36"/>
      <c r="D12" s="36"/>
      <c r="E12" s="23"/>
      <c r="F12" s="23"/>
      <c r="G12" s="23"/>
      <c r="H12" s="23"/>
      <c r="I12" s="23"/>
      <c r="J12" s="4">
        <f>+J79+J87+J98+J102+J107+J111+J242+J245+J256+J258+J318+J320+J417+J424+J426+J428+J437+J440+J445+J463+J465</f>
        <v>960068.10000000033</v>
      </c>
      <c r="K12" s="4">
        <f>+K79+K87+K98+K102+K107+K111+K242+K245+K256+K258+K318+K320+K417+K424+K426+K428+K437+K440+K445+K463+K465</f>
        <v>817627.37000000011</v>
      </c>
      <c r="L12" s="4">
        <f>+L79+L87+L98+L102+L107+L111+L242+L245+L256+L258+L318+L320+L417+L424+L426+L428+L437+L440+L445+L463+L465</f>
        <v>21806.5</v>
      </c>
      <c r="M12" s="4">
        <f>+M79+M87+M98+M102+M107+M111+M242+M245+M256+M258+M318+M320+M417+M424+M426+M428+M437+M440+M445+M463+M465</f>
        <v>35338</v>
      </c>
      <c r="N12" s="4">
        <f>+N79+N87+N98+N102+N107+N111+N242+N245+N256+N258+N318+N320+N417+N424+N426+N428+N437+N440+N445+N463+N465</f>
        <v>4779074084.9193974</v>
      </c>
      <c r="O12" s="4"/>
      <c r="P12" s="4">
        <f>+P79+P87+P98+P102+P107+P111+P242+P245+P256+P258+P318+P320+P417+P424+P426+P428+P437+P440+P445+P463+P465</f>
        <v>3062637036.9900002</v>
      </c>
      <c r="Q12" s="4">
        <f>+Q79+Q87+Q98+Q102+Q107+Q111+Q242+Q245+Q256+Q258+Q318+Q320+Q417+Q424+Q426+Q428+Q437+Q440+Q445+Q463+Q465</f>
        <v>0</v>
      </c>
      <c r="R12" s="4">
        <f>+R79+R87+R98+R102+R107+R111+R242+R245+R256+R258+R318+R320+R417+R424+R426+R428+R437+R440+R445+R463+R465</f>
        <v>229491268.96804109</v>
      </c>
      <c r="S12" s="4">
        <f>+S79+S87+S98+S102+S107+S111+S242+S245+S256+S258+S318+S320+S417+S424+S426+S428+S437+S440+S445+S463+S465</f>
        <v>1486945778.9613554</v>
      </c>
      <c r="T12" s="4">
        <f>+T79+T87+T98+T102+T107+T111+T242+T245+T256+T258+T318+T320+T417+T424+T426+T428+T437+T440+T445+T463+T465</f>
        <v>0</v>
      </c>
      <c r="U12" s="4"/>
      <c r="V12" s="4"/>
      <c r="W12" s="24"/>
      <c r="X12" s="17">
        <f>+N12-'Приложение № 2'!E12</f>
        <v>0</v>
      </c>
      <c r="AE12" s="25">
        <f>+N12-'Приложение № 2'!E12</f>
        <v>0</v>
      </c>
    </row>
    <row r="13" spans="1:31" x14ac:dyDescent="0.2">
      <c r="A13" s="9">
        <v>1</v>
      </c>
      <c r="B13" s="9">
        <v>1</v>
      </c>
      <c r="C13" s="10" t="s">
        <v>1145</v>
      </c>
      <c r="D13" s="10" t="s">
        <v>53</v>
      </c>
      <c r="E13" s="10" t="s">
        <v>54</v>
      </c>
      <c r="F13" s="10"/>
      <c r="G13" s="10" t="s">
        <v>55</v>
      </c>
      <c r="H13" s="10" t="s">
        <v>31</v>
      </c>
      <c r="I13" s="10" t="s">
        <v>31</v>
      </c>
      <c r="J13" s="11">
        <v>1101.3</v>
      </c>
      <c r="K13" s="11">
        <v>1042.5999999999999</v>
      </c>
      <c r="L13" s="11">
        <v>0</v>
      </c>
      <c r="M13" s="26">
        <v>21</v>
      </c>
      <c r="N13" s="11">
        <f>+P13+Q13+R13+S13+T13</f>
        <v>7784009.5343411211</v>
      </c>
      <c r="O13" s="11">
        <v>0</v>
      </c>
      <c r="P13" s="11">
        <v>3817651.2143411217</v>
      </c>
      <c r="Q13" s="11">
        <v>0</v>
      </c>
      <c r="R13" s="11">
        <v>550800.72</v>
      </c>
      <c r="S13" s="11">
        <v>3415557.5999999996</v>
      </c>
      <c r="T13" s="11"/>
      <c r="U13" s="8">
        <v>3590.64</v>
      </c>
      <c r="V13" s="8">
        <v>3590.64</v>
      </c>
      <c r="W13" s="3" t="s">
        <v>56</v>
      </c>
      <c r="X13" s="17">
        <f>+N13-'Приложение № 2'!E13</f>
        <v>0</v>
      </c>
      <c r="Y13" s="1">
        <v>436948.8</v>
      </c>
      <c r="Z13" s="1">
        <f>+(K13*9.1+L13*18.19)*12</f>
        <v>113851.91999999998</v>
      </c>
      <c r="AB13" s="17">
        <f>+N13-'Приложение № 2'!E13</f>
        <v>0</v>
      </c>
      <c r="AE13" s="25">
        <f>+N13-'Приложение № 2'!E13</f>
        <v>0</v>
      </c>
    </row>
    <row r="14" spans="1:31" x14ac:dyDescent="0.2">
      <c r="A14" s="9">
        <f>+A13+1</f>
        <v>2</v>
      </c>
      <c r="B14" s="9">
        <f>+B13+1</f>
        <v>2</v>
      </c>
      <c r="C14" s="10" t="s">
        <v>1145</v>
      </c>
      <c r="D14" s="10" t="s">
        <v>57</v>
      </c>
      <c r="E14" s="10" t="s">
        <v>58</v>
      </c>
      <c r="F14" s="10"/>
      <c r="G14" s="10" t="s">
        <v>59</v>
      </c>
      <c r="H14" s="10" t="s">
        <v>31</v>
      </c>
      <c r="I14" s="10" t="s">
        <v>31</v>
      </c>
      <c r="J14" s="11">
        <v>390.66</v>
      </c>
      <c r="K14" s="11">
        <v>357.06</v>
      </c>
      <c r="L14" s="11">
        <v>0</v>
      </c>
      <c r="M14" s="26">
        <v>14</v>
      </c>
      <c r="N14" s="11">
        <f t="shared" ref="N14:N76" si="0">+P14+Q14+R14+S14+T14</f>
        <v>1874082.9699999997</v>
      </c>
      <c r="O14" s="11">
        <v>0</v>
      </c>
      <c r="P14" s="11">
        <v>1477479.9859999998</v>
      </c>
      <c r="Q14" s="11">
        <v>0</v>
      </c>
      <c r="R14" s="11">
        <v>120238.54400000001</v>
      </c>
      <c r="S14" s="11">
        <v>276364.44000000006</v>
      </c>
      <c r="T14" s="11"/>
      <c r="U14" s="8">
        <v>5709.93</v>
      </c>
      <c r="V14" s="8">
        <v>5709.93</v>
      </c>
      <c r="W14" s="3" t="s">
        <v>56</v>
      </c>
      <c r="X14" s="17">
        <f>+N14-'Приложение № 2'!E14</f>
        <v>0</v>
      </c>
      <c r="Y14" s="1">
        <v>92602.1</v>
      </c>
      <c r="Z14" s="1">
        <f>+(K14*6.45+L14*17.73)*12</f>
        <v>27636.444000000003</v>
      </c>
      <c r="AB14" s="17">
        <f>+N14-'Приложение № 2'!E14</f>
        <v>0</v>
      </c>
      <c r="AE14" s="25">
        <f>+N14-'Приложение № 2'!E14</f>
        <v>0</v>
      </c>
    </row>
    <row r="15" spans="1:31" x14ac:dyDescent="0.2">
      <c r="A15" s="9">
        <f t="shared" ref="A15:A78" si="1">+A14+1</f>
        <v>3</v>
      </c>
      <c r="B15" s="9">
        <f t="shared" ref="B15:B78" si="2">+B14+1</f>
        <v>3</v>
      </c>
      <c r="C15" s="10" t="s">
        <v>1145</v>
      </c>
      <c r="D15" s="10" t="s">
        <v>60</v>
      </c>
      <c r="E15" s="10" t="s">
        <v>61</v>
      </c>
      <c r="F15" s="10"/>
      <c r="G15" s="10" t="s">
        <v>55</v>
      </c>
      <c r="H15" s="10" t="s">
        <v>31</v>
      </c>
      <c r="I15" s="10" t="s">
        <v>31</v>
      </c>
      <c r="J15" s="11">
        <v>705.92</v>
      </c>
      <c r="K15" s="11">
        <v>657.52</v>
      </c>
      <c r="L15" s="11">
        <v>0</v>
      </c>
      <c r="M15" s="26">
        <v>28</v>
      </c>
      <c r="N15" s="11">
        <f t="shared" si="0"/>
        <v>2535712.7299999995</v>
      </c>
      <c r="O15" s="11">
        <v>0</v>
      </c>
      <c r="P15" s="11">
        <v>106203.65599999949</v>
      </c>
      <c r="Q15" s="11">
        <v>0</v>
      </c>
      <c r="R15" s="11">
        <v>275473.554</v>
      </c>
      <c r="S15" s="11">
        <v>2154035.52</v>
      </c>
      <c r="T15" s="11"/>
      <c r="U15" s="8">
        <v>1835.24</v>
      </c>
      <c r="V15" s="8">
        <v>1835.24</v>
      </c>
      <c r="W15" s="3" t="s">
        <v>56</v>
      </c>
      <c r="X15" s="17">
        <f>+N15-'Приложение № 2'!E15</f>
        <v>0</v>
      </c>
      <c r="Y15" s="1">
        <v>203672.37</v>
      </c>
      <c r="Z15" s="1">
        <f>+(K15*9.1+L15*18.19)*12</f>
        <v>71801.183999999994</v>
      </c>
      <c r="AB15" s="17">
        <f>+N15-'Приложение № 2'!E15</f>
        <v>0</v>
      </c>
      <c r="AE15" s="25">
        <f>+N15-'Приложение № 2'!E15</f>
        <v>0</v>
      </c>
    </row>
    <row r="16" spans="1:31" x14ac:dyDescent="0.2">
      <c r="A16" s="9">
        <f t="shared" si="1"/>
        <v>4</v>
      </c>
      <c r="B16" s="9">
        <f t="shared" si="2"/>
        <v>4</v>
      </c>
      <c r="C16" s="10" t="s">
        <v>1145</v>
      </c>
      <c r="D16" s="10" t="s">
        <v>62</v>
      </c>
      <c r="E16" s="10" t="s">
        <v>61</v>
      </c>
      <c r="F16" s="10"/>
      <c r="G16" s="10" t="s">
        <v>55</v>
      </c>
      <c r="H16" s="10" t="s">
        <v>31</v>
      </c>
      <c r="I16" s="10" t="s">
        <v>31</v>
      </c>
      <c r="J16" s="11">
        <v>670.73</v>
      </c>
      <c r="K16" s="11">
        <v>622.33000000000004</v>
      </c>
      <c r="L16" s="11">
        <v>0</v>
      </c>
      <c r="M16" s="26">
        <v>36</v>
      </c>
      <c r="N16" s="11">
        <f t="shared" si="0"/>
        <v>2400003.2000000002</v>
      </c>
      <c r="O16" s="11">
        <v>0</v>
      </c>
      <c r="P16" s="11">
        <v>80854.124000000127</v>
      </c>
      <c r="Q16" s="11">
        <v>0</v>
      </c>
      <c r="R16" s="11">
        <v>280395.99599999998</v>
      </c>
      <c r="S16" s="11">
        <v>2038753.08</v>
      </c>
      <c r="T16" s="11"/>
      <c r="U16" s="8">
        <v>1835.24</v>
      </c>
      <c r="V16" s="8">
        <v>1835.24</v>
      </c>
      <c r="W16" s="3" t="s">
        <v>56</v>
      </c>
      <c r="X16" s="17">
        <f>+N16-'Приложение № 2'!E16</f>
        <v>0</v>
      </c>
      <c r="Y16" s="1">
        <v>212437.56</v>
      </c>
      <c r="Z16" s="1">
        <f t="shared" ref="Z16:Z35" si="3">+(K16*9.1+L16*18.19)*12</f>
        <v>67958.436000000002</v>
      </c>
      <c r="AB16" s="17">
        <f>+N16-'Приложение № 2'!E16</f>
        <v>0</v>
      </c>
      <c r="AE16" s="25">
        <f>+N16-'Приложение № 2'!E16</f>
        <v>0</v>
      </c>
    </row>
    <row r="17" spans="1:31" x14ac:dyDescent="0.2">
      <c r="A17" s="9">
        <f t="shared" si="1"/>
        <v>5</v>
      </c>
      <c r="B17" s="9">
        <f t="shared" si="2"/>
        <v>5</v>
      </c>
      <c r="C17" s="10" t="s">
        <v>1145</v>
      </c>
      <c r="D17" s="10" t="s">
        <v>63</v>
      </c>
      <c r="E17" s="10" t="s">
        <v>64</v>
      </c>
      <c r="F17" s="10"/>
      <c r="G17" s="10" t="s">
        <v>55</v>
      </c>
      <c r="H17" s="10" t="s">
        <v>31</v>
      </c>
      <c r="I17" s="10" t="s">
        <v>31</v>
      </c>
      <c r="J17" s="11">
        <v>765.34</v>
      </c>
      <c r="K17" s="11">
        <v>702.06</v>
      </c>
      <c r="L17" s="11">
        <v>0</v>
      </c>
      <c r="M17" s="26">
        <v>32</v>
      </c>
      <c r="N17" s="11">
        <f t="shared" si="0"/>
        <v>2707480.36</v>
      </c>
      <c r="O17" s="11">
        <v>0</v>
      </c>
      <c r="P17" s="11">
        <v>59580.488000000303</v>
      </c>
      <c r="Q17" s="11">
        <v>0</v>
      </c>
      <c r="R17" s="11">
        <v>347951.31199999998</v>
      </c>
      <c r="S17" s="11">
        <v>2299948.5599999996</v>
      </c>
      <c r="T17" s="11"/>
      <c r="U17" s="8">
        <v>1835.24</v>
      </c>
      <c r="V17" s="8">
        <v>1835.24</v>
      </c>
      <c r="W17" s="3" t="s">
        <v>56</v>
      </c>
      <c r="X17" s="17">
        <f>+N17-'Приложение № 2'!E17</f>
        <v>0</v>
      </c>
      <c r="Y17" s="1">
        <v>271286.36</v>
      </c>
      <c r="Z17" s="1">
        <f t="shared" si="3"/>
        <v>76664.95199999999</v>
      </c>
      <c r="AB17" s="17">
        <f>+N17-'Приложение № 2'!E17</f>
        <v>0</v>
      </c>
      <c r="AE17" s="25">
        <f>+N17-'Приложение № 2'!E17</f>
        <v>0</v>
      </c>
    </row>
    <row r="18" spans="1:31" x14ac:dyDescent="0.2">
      <c r="A18" s="9">
        <f t="shared" si="1"/>
        <v>6</v>
      </c>
      <c r="B18" s="9">
        <f t="shared" si="2"/>
        <v>6</v>
      </c>
      <c r="C18" s="10" t="s">
        <v>1145</v>
      </c>
      <c r="D18" s="10" t="s">
        <v>65</v>
      </c>
      <c r="E18" s="10" t="s">
        <v>66</v>
      </c>
      <c r="F18" s="10"/>
      <c r="G18" s="10" t="s">
        <v>55</v>
      </c>
      <c r="H18" s="10" t="s">
        <v>31</v>
      </c>
      <c r="I18" s="10" t="s">
        <v>31</v>
      </c>
      <c r="J18" s="11">
        <v>776.85</v>
      </c>
      <c r="K18" s="11">
        <v>719.65</v>
      </c>
      <c r="L18" s="11">
        <v>0</v>
      </c>
      <c r="M18" s="26">
        <v>30</v>
      </c>
      <c r="N18" s="11">
        <f t="shared" si="0"/>
        <v>5372877.8584860796</v>
      </c>
      <c r="O18" s="11">
        <v>0</v>
      </c>
      <c r="P18" s="11">
        <v>2668183.0284860795</v>
      </c>
      <c r="Q18" s="11">
        <v>0</v>
      </c>
      <c r="R18" s="11">
        <v>347121.43000000005</v>
      </c>
      <c r="S18" s="11">
        <v>2357573.4</v>
      </c>
      <c r="T18" s="11"/>
      <c r="U18" s="8">
        <v>3590.64</v>
      </c>
      <c r="V18" s="8">
        <v>3590.64</v>
      </c>
      <c r="W18" s="3" t="s">
        <v>56</v>
      </c>
      <c r="X18" s="17">
        <f>+N18-'Приложение № 2'!E18</f>
        <v>0</v>
      </c>
      <c r="Y18" s="1">
        <v>268535.65000000002</v>
      </c>
      <c r="Z18" s="1">
        <f t="shared" si="3"/>
        <v>78585.78</v>
      </c>
      <c r="AB18" s="17">
        <f>+N18-'Приложение № 2'!E18</f>
        <v>0</v>
      </c>
      <c r="AE18" s="25">
        <f>+N18-'Приложение № 2'!E18</f>
        <v>0</v>
      </c>
    </row>
    <row r="19" spans="1:31" x14ac:dyDescent="0.2">
      <c r="A19" s="9">
        <f t="shared" si="1"/>
        <v>7</v>
      </c>
      <c r="B19" s="9">
        <f t="shared" si="2"/>
        <v>7</v>
      </c>
      <c r="C19" s="10" t="s">
        <v>1145</v>
      </c>
      <c r="D19" s="10" t="s">
        <v>67</v>
      </c>
      <c r="E19" s="10" t="s">
        <v>68</v>
      </c>
      <c r="F19" s="10"/>
      <c r="G19" s="10" t="s">
        <v>55</v>
      </c>
      <c r="H19" s="10" t="s">
        <v>31</v>
      </c>
      <c r="I19" s="10" t="s">
        <v>31</v>
      </c>
      <c r="J19" s="11">
        <v>1093.21</v>
      </c>
      <c r="K19" s="11">
        <v>1011.65</v>
      </c>
      <c r="L19" s="11">
        <v>0</v>
      </c>
      <c r="M19" s="26">
        <v>25</v>
      </c>
      <c r="N19" s="11">
        <f t="shared" si="0"/>
        <v>6693622.3366364809</v>
      </c>
      <c r="O19" s="11">
        <v>0</v>
      </c>
      <c r="P19" s="11">
        <v>2998422.0066364808</v>
      </c>
      <c r="Q19" s="11">
        <v>0</v>
      </c>
      <c r="R19" s="11">
        <v>381034.93</v>
      </c>
      <c r="S19" s="11">
        <v>3314165.4</v>
      </c>
      <c r="T19" s="11"/>
      <c r="U19" s="8">
        <v>3012.24</v>
      </c>
      <c r="V19" s="8">
        <v>3012.24</v>
      </c>
      <c r="W19" s="3" t="s">
        <v>56</v>
      </c>
      <c r="X19" s="17">
        <f>+N19-'Приложение № 2'!E19</f>
        <v>0</v>
      </c>
      <c r="Y19" s="1">
        <v>270562.75</v>
      </c>
      <c r="Z19" s="1">
        <f t="shared" si="3"/>
        <v>110472.18</v>
      </c>
      <c r="AB19" s="17">
        <f>+N19-'Приложение № 2'!E19</f>
        <v>0</v>
      </c>
      <c r="AE19" s="25">
        <f>+N19-'Приложение № 2'!E19</f>
        <v>0</v>
      </c>
    </row>
    <row r="20" spans="1:31" x14ac:dyDescent="0.2">
      <c r="A20" s="9">
        <f t="shared" si="1"/>
        <v>8</v>
      </c>
      <c r="B20" s="9">
        <f t="shared" si="2"/>
        <v>8</v>
      </c>
      <c r="C20" s="10" t="s">
        <v>1145</v>
      </c>
      <c r="D20" s="10" t="s">
        <v>69</v>
      </c>
      <c r="E20" s="10" t="s">
        <v>54</v>
      </c>
      <c r="F20" s="10"/>
      <c r="G20" s="10" t="s">
        <v>55</v>
      </c>
      <c r="H20" s="10" t="s">
        <v>31</v>
      </c>
      <c r="I20" s="10" t="s">
        <v>31</v>
      </c>
      <c r="J20" s="11">
        <v>799.54</v>
      </c>
      <c r="K20" s="11">
        <v>733.84</v>
      </c>
      <c r="L20" s="11">
        <v>0</v>
      </c>
      <c r="M20" s="26">
        <v>29</v>
      </c>
      <c r="N20" s="11">
        <f t="shared" si="0"/>
        <v>5830696.3700000001</v>
      </c>
      <c r="O20" s="11">
        <v>0</v>
      </c>
      <c r="P20" s="11">
        <v>3142507.102</v>
      </c>
      <c r="Q20" s="11">
        <v>0</v>
      </c>
      <c r="R20" s="11">
        <v>284129.42800000001</v>
      </c>
      <c r="S20" s="11">
        <v>2404059.8400000003</v>
      </c>
      <c r="T20" s="11"/>
      <c r="U20" s="8">
        <v>4321.87</v>
      </c>
      <c r="V20" s="8">
        <v>4321.87</v>
      </c>
      <c r="W20" s="3" t="s">
        <v>56</v>
      </c>
      <c r="X20" s="17">
        <f>+N20-'Приложение № 2'!E20</f>
        <v>0</v>
      </c>
      <c r="Y20" s="1">
        <v>203994.1</v>
      </c>
      <c r="Z20" s="1">
        <f t="shared" si="3"/>
        <v>80135.328000000009</v>
      </c>
      <c r="AB20" s="17">
        <f>+N20-'Приложение № 2'!E20</f>
        <v>0</v>
      </c>
      <c r="AE20" s="25">
        <f>+N20-'Приложение № 2'!E20</f>
        <v>0</v>
      </c>
    </row>
    <row r="21" spans="1:31" x14ac:dyDescent="0.2">
      <c r="A21" s="9">
        <f t="shared" si="1"/>
        <v>9</v>
      </c>
      <c r="B21" s="9">
        <f t="shared" si="2"/>
        <v>9</v>
      </c>
      <c r="C21" s="10" t="s">
        <v>1145</v>
      </c>
      <c r="D21" s="10" t="s">
        <v>70</v>
      </c>
      <c r="E21" s="10" t="s">
        <v>54</v>
      </c>
      <c r="F21" s="10"/>
      <c r="G21" s="10" t="s">
        <v>55</v>
      </c>
      <c r="H21" s="10" t="s">
        <v>31</v>
      </c>
      <c r="I21" s="10" t="s">
        <v>31</v>
      </c>
      <c r="J21" s="11">
        <v>715.4</v>
      </c>
      <c r="K21" s="11">
        <v>685</v>
      </c>
      <c r="L21" s="11">
        <v>0</v>
      </c>
      <c r="M21" s="26">
        <v>38</v>
      </c>
      <c r="N21" s="11">
        <f t="shared" si="0"/>
        <v>5442640.0999999996</v>
      </c>
      <c r="O21" s="11">
        <v>0</v>
      </c>
      <c r="P21" s="11">
        <v>2879701.9199999995</v>
      </c>
      <c r="Q21" s="11">
        <v>0</v>
      </c>
      <c r="R21" s="11">
        <v>318878.18</v>
      </c>
      <c r="S21" s="11">
        <v>2244060</v>
      </c>
      <c r="T21" s="11"/>
      <c r="U21" s="8">
        <v>4321.87</v>
      </c>
      <c r="V21" s="8">
        <v>4321.87</v>
      </c>
      <c r="W21" s="3" t="s">
        <v>56</v>
      </c>
      <c r="X21" s="17">
        <f>+N21-'Приложение № 2'!E21</f>
        <v>0</v>
      </c>
      <c r="Y21" s="1">
        <v>244076.18</v>
      </c>
      <c r="Z21" s="1">
        <f t="shared" si="3"/>
        <v>74802</v>
      </c>
      <c r="AB21" s="17">
        <f>+N21-'Приложение № 2'!E21</f>
        <v>0</v>
      </c>
      <c r="AE21" s="25">
        <f>+N21-'Приложение № 2'!E21</f>
        <v>0</v>
      </c>
    </row>
    <row r="22" spans="1:31" x14ac:dyDescent="0.2">
      <c r="A22" s="9">
        <f t="shared" si="1"/>
        <v>10</v>
      </c>
      <c r="B22" s="9">
        <f t="shared" si="2"/>
        <v>10</v>
      </c>
      <c r="C22" s="10" t="s">
        <v>1145</v>
      </c>
      <c r="D22" s="10" t="s">
        <v>71</v>
      </c>
      <c r="E22" s="10" t="s">
        <v>72</v>
      </c>
      <c r="F22" s="10"/>
      <c r="G22" s="10" t="s">
        <v>55</v>
      </c>
      <c r="H22" s="10" t="s">
        <v>31</v>
      </c>
      <c r="I22" s="10" t="s">
        <v>31</v>
      </c>
      <c r="J22" s="11">
        <v>694.82</v>
      </c>
      <c r="K22" s="11">
        <v>645.54</v>
      </c>
      <c r="L22" s="11">
        <v>0</v>
      </c>
      <c r="M22" s="26">
        <v>28</v>
      </c>
      <c r="N22" s="11">
        <f t="shared" si="0"/>
        <v>4826760.68</v>
      </c>
      <c r="O22" s="11">
        <v>0</v>
      </c>
      <c r="P22" s="11">
        <v>2381580.7819999997</v>
      </c>
      <c r="Q22" s="11">
        <v>0</v>
      </c>
      <c r="R22" s="11">
        <v>330390.85800000001</v>
      </c>
      <c r="S22" s="11">
        <v>2114789.04</v>
      </c>
      <c r="T22" s="11"/>
      <c r="U22" s="8">
        <v>2660.12</v>
      </c>
      <c r="V22" s="8">
        <v>2660.12</v>
      </c>
      <c r="W22" s="3" t="s">
        <v>56</v>
      </c>
      <c r="X22" s="17">
        <f>+N22-'Приложение № 2'!E22</f>
        <v>0</v>
      </c>
      <c r="Y22" s="1">
        <v>259897.89</v>
      </c>
      <c r="Z22" s="1">
        <f t="shared" si="3"/>
        <v>70492.967999999993</v>
      </c>
      <c r="AB22" s="17">
        <f>+N22-'Приложение № 2'!E22</f>
        <v>0</v>
      </c>
      <c r="AE22" s="25">
        <f>+N22-'Приложение № 2'!E22</f>
        <v>0</v>
      </c>
    </row>
    <row r="23" spans="1:31" x14ac:dyDescent="0.2">
      <c r="A23" s="9">
        <f t="shared" si="1"/>
        <v>11</v>
      </c>
      <c r="B23" s="9">
        <f t="shared" si="2"/>
        <v>11</v>
      </c>
      <c r="C23" s="10" t="s">
        <v>1145</v>
      </c>
      <c r="D23" s="10" t="s">
        <v>73</v>
      </c>
      <c r="E23" s="10" t="s">
        <v>58</v>
      </c>
      <c r="F23" s="10"/>
      <c r="G23" s="10" t="s">
        <v>55</v>
      </c>
      <c r="H23" s="10" t="s">
        <v>31</v>
      </c>
      <c r="I23" s="10" t="s">
        <v>31</v>
      </c>
      <c r="J23" s="11">
        <v>670.37</v>
      </c>
      <c r="K23" s="11">
        <v>619.16999999999996</v>
      </c>
      <c r="L23" s="11">
        <v>0</v>
      </c>
      <c r="M23" s="26">
        <v>30</v>
      </c>
      <c r="N23" s="11">
        <f t="shared" si="0"/>
        <v>9542288.703133503</v>
      </c>
      <c r="O23" s="11">
        <v>0</v>
      </c>
      <c r="P23" s="11">
        <v>7274238.2191335028</v>
      </c>
      <c r="Q23" s="11">
        <v>0</v>
      </c>
      <c r="R23" s="11">
        <v>239649.56400000001</v>
      </c>
      <c r="S23" s="11">
        <v>2028400.9199999997</v>
      </c>
      <c r="T23" s="11"/>
      <c r="U23" s="8">
        <v>7912.51</v>
      </c>
      <c r="V23" s="8">
        <v>7912.51</v>
      </c>
      <c r="W23" s="3" t="s">
        <v>56</v>
      </c>
      <c r="X23" s="17">
        <f>+N23-'Приложение № 2'!E23</f>
        <v>0</v>
      </c>
      <c r="Y23" s="1">
        <v>172036.2</v>
      </c>
      <c r="Z23" s="1">
        <f t="shared" si="3"/>
        <v>67613.363999999987</v>
      </c>
      <c r="AB23" s="17">
        <f>+N23-'Приложение № 2'!E23</f>
        <v>0</v>
      </c>
      <c r="AE23" s="25">
        <f>+N23-'Приложение № 2'!E23</f>
        <v>0</v>
      </c>
    </row>
    <row r="24" spans="1:31" x14ac:dyDescent="0.2">
      <c r="A24" s="9">
        <f t="shared" si="1"/>
        <v>12</v>
      </c>
      <c r="B24" s="9">
        <f t="shared" si="2"/>
        <v>12</v>
      </c>
      <c r="C24" s="10" t="s">
        <v>1145</v>
      </c>
      <c r="D24" s="10" t="s">
        <v>74</v>
      </c>
      <c r="E24" s="10" t="s">
        <v>61</v>
      </c>
      <c r="F24" s="10"/>
      <c r="G24" s="10" t="s">
        <v>55</v>
      </c>
      <c r="H24" s="10" t="s">
        <v>31</v>
      </c>
      <c r="I24" s="10" t="s">
        <v>31</v>
      </c>
      <c r="J24" s="11">
        <v>670.83</v>
      </c>
      <c r="K24" s="11">
        <v>618.66999999999996</v>
      </c>
      <c r="L24" s="11">
        <v>0</v>
      </c>
      <c r="M24" s="26">
        <v>37</v>
      </c>
      <c r="N24" s="11">
        <f t="shared" si="0"/>
        <v>4618965.258307904</v>
      </c>
      <c r="O24" s="11">
        <v>0</v>
      </c>
      <c r="P24" s="11">
        <v>2309665.8243079041</v>
      </c>
      <c r="Q24" s="11">
        <v>0</v>
      </c>
      <c r="R24" s="11">
        <v>282536.51399999997</v>
      </c>
      <c r="S24" s="11">
        <v>2026762.92</v>
      </c>
      <c r="T24" s="11"/>
      <c r="U24" s="8">
        <v>3590.64</v>
      </c>
      <c r="V24" s="8">
        <v>3590.64</v>
      </c>
      <c r="W24" s="3" t="s">
        <v>56</v>
      </c>
      <c r="X24" s="17">
        <f>+N24-'Приложение № 2'!E24</f>
        <v>0</v>
      </c>
      <c r="Y24" s="1">
        <v>214977.75</v>
      </c>
      <c r="Z24" s="1">
        <f t="shared" si="3"/>
        <v>67558.763999999996</v>
      </c>
      <c r="AB24" s="17">
        <f>+N24-'Приложение № 2'!E24</f>
        <v>0</v>
      </c>
      <c r="AE24" s="25">
        <f>+N24-'Приложение № 2'!E24</f>
        <v>0</v>
      </c>
    </row>
    <row r="25" spans="1:31" x14ac:dyDescent="0.2">
      <c r="A25" s="9">
        <f t="shared" si="1"/>
        <v>13</v>
      </c>
      <c r="B25" s="9">
        <f t="shared" si="2"/>
        <v>13</v>
      </c>
      <c r="C25" s="10" t="s">
        <v>1145</v>
      </c>
      <c r="D25" s="10" t="s">
        <v>75</v>
      </c>
      <c r="E25" s="10" t="s">
        <v>54</v>
      </c>
      <c r="F25" s="10"/>
      <c r="G25" s="10" t="s">
        <v>55</v>
      </c>
      <c r="H25" s="10" t="s">
        <v>33</v>
      </c>
      <c r="I25" s="10" t="s">
        <v>31</v>
      </c>
      <c r="J25" s="11">
        <v>1343.33</v>
      </c>
      <c r="K25" s="11">
        <v>1245.6199999999999</v>
      </c>
      <c r="L25" s="11">
        <v>0</v>
      </c>
      <c r="M25" s="26">
        <v>45</v>
      </c>
      <c r="N25" s="11">
        <f t="shared" si="0"/>
        <v>5891570.8399999989</v>
      </c>
      <c r="O25" s="11">
        <v>0</v>
      </c>
      <c r="P25" s="11">
        <v>1278451.3359999997</v>
      </c>
      <c r="Q25" s="11">
        <v>0</v>
      </c>
      <c r="R25" s="11">
        <v>532468.38399999996</v>
      </c>
      <c r="S25" s="11">
        <v>4080651.1199999992</v>
      </c>
      <c r="T25" s="11"/>
      <c r="U25" s="8">
        <v>1393.45</v>
      </c>
      <c r="V25" s="8">
        <v>1393.45</v>
      </c>
      <c r="W25" s="3" t="s">
        <v>56</v>
      </c>
      <c r="X25" s="17">
        <f>+N25-'Приложение № 2'!E25</f>
        <v>0</v>
      </c>
      <c r="Y25" s="1">
        <v>396446.68</v>
      </c>
      <c r="Z25" s="1">
        <f t="shared" si="3"/>
        <v>136021.70399999997</v>
      </c>
      <c r="AB25" s="17">
        <f>+N25-'Приложение № 2'!E25</f>
        <v>0</v>
      </c>
      <c r="AE25" s="25">
        <f>+N25-'Приложение № 2'!E25</f>
        <v>0</v>
      </c>
    </row>
    <row r="26" spans="1:31" x14ac:dyDescent="0.2">
      <c r="A26" s="9">
        <f t="shared" si="1"/>
        <v>14</v>
      </c>
      <c r="B26" s="9">
        <f t="shared" si="2"/>
        <v>14</v>
      </c>
      <c r="C26" s="10" t="s">
        <v>1145</v>
      </c>
      <c r="D26" s="10" t="s">
        <v>76</v>
      </c>
      <c r="E26" s="10" t="s">
        <v>72</v>
      </c>
      <c r="F26" s="10"/>
      <c r="G26" s="10" t="s">
        <v>55</v>
      </c>
      <c r="H26" s="10" t="s">
        <v>31</v>
      </c>
      <c r="I26" s="10" t="s">
        <v>31</v>
      </c>
      <c r="J26" s="11">
        <v>670.4</v>
      </c>
      <c r="K26" s="11">
        <v>618</v>
      </c>
      <c r="L26" s="11">
        <v>0</v>
      </c>
      <c r="M26" s="26">
        <v>27</v>
      </c>
      <c r="N26" s="11">
        <f t="shared" si="0"/>
        <v>10552491.9244416</v>
      </c>
      <c r="O26" s="11">
        <v>0</v>
      </c>
      <c r="P26" s="11">
        <v>8237733.1444416</v>
      </c>
      <c r="Q26" s="11">
        <v>0</v>
      </c>
      <c r="R26" s="11">
        <v>290190.78000000003</v>
      </c>
      <c r="S26" s="11">
        <v>2024568.0000000002</v>
      </c>
      <c r="T26" s="11"/>
      <c r="U26" s="8">
        <v>7151.25</v>
      </c>
      <c r="V26" s="8">
        <v>7151.25</v>
      </c>
      <c r="W26" s="3" t="s">
        <v>56</v>
      </c>
      <c r="X26" s="17">
        <f>+N26-'Приложение № 2'!E26</f>
        <v>0</v>
      </c>
      <c r="Y26" s="1">
        <v>222705.18</v>
      </c>
      <c r="Z26" s="1">
        <f t="shared" si="3"/>
        <v>67485.600000000006</v>
      </c>
      <c r="AB26" s="17">
        <f>+N26-'Приложение № 2'!E26</f>
        <v>0</v>
      </c>
      <c r="AE26" s="25">
        <f>+N26-'Приложение № 2'!E26</f>
        <v>0</v>
      </c>
    </row>
    <row r="27" spans="1:31" x14ac:dyDescent="0.2">
      <c r="A27" s="9">
        <f t="shared" si="1"/>
        <v>15</v>
      </c>
      <c r="B27" s="9">
        <f t="shared" si="2"/>
        <v>15</v>
      </c>
      <c r="C27" s="10" t="s">
        <v>1145</v>
      </c>
      <c r="D27" s="10" t="s">
        <v>77</v>
      </c>
      <c r="E27" s="10" t="s">
        <v>61</v>
      </c>
      <c r="F27" s="10"/>
      <c r="G27" s="10" t="s">
        <v>55</v>
      </c>
      <c r="H27" s="10" t="s">
        <v>31</v>
      </c>
      <c r="I27" s="10" t="s">
        <v>31</v>
      </c>
      <c r="J27" s="11">
        <v>676.82</v>
      </c>
      <c r="K27" s="11">
        <v>624.66</v>
      </c>
      <c r="L27" s="11">
        <v>0</v>
      </c>
      <c r="M27" s="26">
        <v>34</v>
      </c>
      <c r="N27" s="11">
        <f t="shared" si="0"/>
        <v>4663686.3639185913</v>
      </c>
      <c r="O27" s="11">
        <v>0</v>
      </c>
      <c r="P27" s="11">
        <v>2352865.3219185919</v>
      </c>
      <c r="Q27" s="11">
        <v>0</v>
      </c>
      <c r="R27" s="11">
        <v>264434.88199999998</v>
      </c>
      <c r="S27" s="11">
        <v>2046386.1599999997</v>
      </c>
      <c r="T27" s="11"/>
      <c r="U27" s="8">
        <v>3590.64</v>
      </c>
      <c r="V27" s="8">
        <v>3590.64</v>
      </c>
      <c r="W27" s="3" t="s">
        <v>56</v>
      </c>
      <c r="X27" s="17">
        <f>+N27-'Приложение № 2'!E27</f>
        <v>0</v>
      </c>
      <c r="Y27" s="1">
        <v>196222.01</v>
      </c>
      <c r="Z27" s="1">
        <f t="shared" si="3"/>
        <v>68212.871999999988</v>
      </c>
      <c r="AB27" s="17">
        <f>+N27-'Приложение № 2'!E27</f>
        <v>0</v>
      </c>
      <c r="AE27" s="25">
        <f>+N27-'Приложение № 2'!E27</f>
        <v>0</v>
      </c>
    </row>
    <row r="28" spans="1:31" x14ac:dyDescent="0.2">
      <c r="A28" s="9">
        <f t="shared" si="1"/>
        <v>16</v>
      </c>
      <c r="B28" s="9">
        <f t="shared" si="2"/>
        <v>16</v>
      </c>
      <c r="C28" s="10" t="s">
        <v>1145</v>
      </c>
      <c r="D28" s="10" t="s">
        <v>78</v>
      </c>
      <c r="E28" s="10" t="s">
        <v>79</v>
      </c>
      <c r="F28" s="10"/>
      <c r="G28" s="10" t="s">
        <v>55</v>
      </c>
      <c r="H28" s="10" t="s">
        <v>31</v>
      </c>
      <c r="I28" s="10" t="s">
        <v>31</v>
      </c>
      <c r="J28" s="11">
        <v>706.48</v>
      </c>
      <c r="K28" s="11">
        <v>656.6</v>
      </c>
      <c r="L28" s="11">
        <v>0</v>
      </c>
      <c r="M28" s="26">
        <v>23</v>
      </c>
      <c r="N28" s="11">
        <f t="shared" si="0"/>
        <v>10119138.14897792</v>
      </c>
      <c r="O28" s="11">
        <v>0</v>
      </c>
      <c r="P28" s="11">
        <v>7665456.0489779208</v>
      </c>
      <c r="Q28" s="11">
        <v>0</v>
      </c>
      <c r="R28" s="11">
        <v>302660.5</v>
      </c>
      <c r="S28" s="11">
        <v>2151021.6</v>
      </c>
      <c r="T28" s="11"/>
      <c r="U28" s="8">
        <v>7912.51</v>
      </c>
      <c r="V28" s="8">
        <v>7912.51</v>
      </c>
      <c r="W28" s="3" t="s">
        <v>56</v>
      </c>
      <c r="X28" s="17">
        <f>+N28-'Приложение № 2'!E28</f>
        <v>0</v>
      </c>
      <c r="Y28" s="1">
        <v>230959.78</v>
      </c>
      <c r="Z28" s="1">
        <f t="shared" si="3"/>
        <v>71700.72</v>
      </c>
      <c r="AB28" s="17">
        <f>+N28-'Приложение № 2'!E28</f>
        <v>0</v>
      </c>
      <c r="AE28" s="25">
        <f>+N28-'Приложение № 2'!E28</f>
        <v>0</v>
      </c>
    </row>
    <row r="29" spans="1:31" x14ac:dyDescent="0.2">
      <c r="A29" s="9">
        <f t="shared" si="1"/>
        <v>17</v>
      </c>
      <c r="B29" s="9">
        <f t="shared" si="2"/>
        <v>17</v>
      </c>
      <c r="C29" s="10" t="s">
        <v>1145</v>
      </c>
      <c r="D29" s="10" t="s">
        <v>80</v>
      </c>
      <c r="E29" s="10" t="s">
        <v>79</v>
      </c>
      <c r="F29" s="10"/>
      <c r="G29" s="10" t="s">
        <v>55</v>
      </c>
      <c r="H29" s="10" t="s">
        <v>31</v>
      </c>
      <c r="I29" s="10" t="s">
        <v>31</v>
      </c>
      <c r="J29" s="11">
        <v>685.95</v>
      </c>
      <c r="K29" s="11">
        <v>636.15</v>
      </c>
      <c r="L29" s="11">
        <v>0</v>
      </c>
      <c r="M29" s="26">
        <v>27</v>
      </c>
      <c r="N29" s="11">
        <f t="shared" si="0"/>
        <v>5054504.3800000008</v>
      </c>
      <c r="O29" s="11">
        <v>0</v>
      </c>
      <c r="P29" s="11">
        <v>2653004.8200000012</v>
      </c>
      <c r="Q29" s="11">
        <v>0</v>
      </c>
      <c r="R29" s="11">
        <v>317472.15999999997</v>
      </c>
      <c r="S29" s="11">
        <v>2084027.3999999997</v>
      </c>
      <c r="T29" s="11"/>
      <c r="U29" s="8">
        <v>4321.87</v>
      </c>
      <c r="V29" s="8">
        <v>4321.87</v>
      </c>
      <c r="W29" s="3" t="s">
        <v>56</v>
      </c>
      <c r="X29" s="17">
        <f>+N29-'Приложение № 2'!E29</f>
        <v>0</v>
      </c>
      <c r="Y29" s="1">
        <v>248004.58</v>
      </c>
      <c r="Z29" s="1">
        <f t="shared" si="3"/>
        <v>69467.579999999987</v>
      </c>
      <c r="AB29" s="17">
        <f>+N29-'Приложение № 2'!E29</f>
        <v>0</v>
      </c>
      <c r="AE29" s="25">
        <f>+N29-'Приложение № 2'!E29</f>
        <v>0</v>
      </c>
    </row>
    <row r="30" spans="1:31" x14ac:dyDescent="0.2">
      <c r="A30" s="9">
        <f t="shared" si="1"/>
        <v>18</v>
      </c>
      <c r="B30" s="9">
        <f t="shared" si="2"/>
        <v>18</v>
      </c>
      <c r="C30" s="10" t="s">
        <v>1145</v>
      </c>
      <c r="D30" s="10" t="s">
        <v>81</v>
      </c>
      <c r="E30" s="10" t="s">
        <v>82</v>
      </c>
      <c r="F30" s="10"/>
      <c r="G30" s="10" t="s">
        <v>55</v>
      </c>
      <c r="H30" s="10" t="s">
        <v>31</v>
      </c>
      <c r="I30" s="10" t="s">
        <v>31</v>
      </c>
      <c r="J30" s="11">
        <v>704.18</v>
      </c>
      <c r="K30" s="11">
        <v>654.26</v>
      </c>
      <c r="L30" s="11">
        <v>0</v>
      </c>
      <c r="M30" s="26">
        <v>34</v>
      </c>
      <c r="N30" s="11">
        <f t="shared" si="0"/>
        <v>11171639.761594113</v>
      </c>
      <c r="O30" s="11">
        <v>0</v>
      </c>
      <c r="P30" s="11">
        <v>8748970.2995941136</v>
      </c>
      <c r="Q30" s="11">
        <v>0</v>
      </c>
      <c r="R30" s="11">
        <v>279313.70199999999</v>
      </c>
      <c r="S30" s="11">
        <v>2143355.7599999998</v>
      </c>
      <c r="T30" s="11"/>
      <c r="U30" s="8">
        <v>7151.25</v>
      </c>
      <c r="V30" s="8">
        <v>7151.25</v>
      </c>
      <c r="W30" s="3" t="s">
        <v>56</v>
      </c>
      <c r="X30" s="17">
        <f>+N30-'Приложение № 2'!E30</f>
        <v>0</v>
      </c>
      <c r="Y30" s="1">
        <v>207868.51</v>
      </c>
      <c r="Z30" s="1">
        <f t="shared" si="3"/>
        <v>71445.191999999995</v>
      </c>
      <c r="AB30" s="17">
        <f>+N30-'Приложение № 2'!E30</f>
        <v>0</v>
      </c>
      <c r="AE30" s="25">
        <f>+N30-'Приложение № 2'!E30</f>
        <v>0</v>
      </c>
    </row>
    <row r="31" spans="1:31" x14ac:dyDescent="0.2">
      <c r="A31" s="9">
        <f t="shared" si="1"/>
        <v>19</v>
      </c>
      <c r="B31" s="9">
        <f t="shared" si="2"/>
        <v>19</v>
      </c>
      <c r="C31" s="10" t="s">
        <v>1145</v>
      </c>
      <c r="D31" s="10" t="s">
        <v>83</v>
      </c>
      <c r="E31" s="10" t="s">
        <v>68</v>
      </c>
      <c r="F31" s="10"/>
      <c r="G31" s="10" t="s">
        <v>55</v>
      </c>
      <c r="H31" s="10" t="s">
        <v>31</v>
      </c>
      <c r="I31" s="10" t="s">
        <v>31</v>
      </c>
      <c r="J31" s="11">
        <v>785.98</v>
      </c>
      <c r="K31" s="11">
        <v>723.06</v>
      </c>
      <c r="L31" s="11">
        <v>0</v>
      </c>
      <c r="M31" s="26">
        <v>29</v>
      </c>
      <c r="N31" s="11">
        <f t="shared" si="0"/>
        <v>11143381.111596674</v>
      </c>
      <c r="O31" s="11">
        <v>0</v>
      </c>
      <c r="P31" s="11">
        <v>8451041.0895966738</v>
      </c>
      <c r="Q31" s="11">
        <v>0</v>
      </c>
      <c r="R31" s="11">
        <v>323595.462</v>
      </c>
      <c r="S31" s="11">
        <v>2368744.56</v>
      </c>
      <c r="T31" s="11"/>
      <c r="U31" s="8">
        <v>7912.51</v>
      </c>
      <c r="V31" s="8">
        <v>7912.51</v>
      </c>
      <c r="W31" s="3" t="s">
        <v>56</v>
      </c>
      <c r="X31" s="17">
        <f>+N31-'Приложение № 2'!E31</f>
        <v>0</v>
      </c>
      <c r="Y31" s="1">
        <v>244637.31</v>
      </c>
      <c r="Z31" s="1">
        <f t="shared" si="3"/>
        <v>78958.152000000002</v>
      </c>
      <c r="AB31" s="17">
        <f>+N31-'Приложение № 2'!E31</f>
        <v>0</v>
      </c>
      <c r="AE31" s="25">
        <f>+N31-'Приложение № 2'!E31</f>
        <v>0</v>
      </c>
    </row>
    <row r="32" spans="1:31" x14ac:dyDescent="0.2">
      <c r="A32" s="9">
        <f t="shared" si="1"/>
        <v>20</v>
      </c>
      <c r="B32" s="9">
        <f t="shared" si="2"/>
        <v>20</v>
      </c>
      <c r="C32" s="10" t="s">
        <v>1145</v>
      </c>
      <c r="D32" s="10" t="s">
        <v>84</v>
      </c>
      <c r="E32" s="10" t="s">
        <v>68</v>
      </c>
      <c r="F32" s="10"/>
      <c r="G32" s="10" t="s">
        <v>55</v>
      </c>
      <c r="H32" s="10" t="s">
        <v>31</v>
      </c>
      <c r="I32" s="10" t="s">
        <v>31</v>
      </c>
      <c r="J32" s="11">
        <v>691.94</v>
      </c>
      <c r="K32" s="11">
        <v>642.98</v>
      </c>
      <c r="L32" s="11">
        <v>0</v>
      </c>
      <c r="M32" s="26">
        <v>26</v>
      </c>
      <c r="N32" s="11">
        <f t="shared" si="0"/>
        <v>16087803.031128578</v>
      </c>
      <c r="O32" s="11">
        <v>0</v>
      </c>
      <c r="P32" s="11">
        <v>13678210.305128578</v>
      </c>
      <c r="Q32" s="11">
        <v>0</v>
      </c>
      <c r="R32" s="11">
        <v>303190.24599999998</v>
      </c>
      <c r="S32" s="11">
        <v>2106402.48</v>
      </c>
      <c r="T32" s="11"/>
      <c r="U32" s="8">
        <v>11473.12</v>
      </c>
      <c r="V32" s="8">
        <v>11473.12</v>
      </c>
      <c r="W32" s="3" t="s">
        <v>56</v>
      </c>
      <c r="X32" s="17">
        <f>+N32-'Приложение № 2'!E32</f>
        <v>0</v>
      </c>
      <c r="Y32" s="1">
        <v>232976.83</v>
      </c>
      <c r="Z32" s="1">
        <f t="shared" si="3"/>
        <v>70213.415999999997</v>
      </c>
      <c r="AB32" s="17">
        <f>+N32-'Приложение № 2'!E32</f>
        <v>0</v>
      </c>
      <c r="AE32" s="25">
        <f>+N32-'Приложение № 2'!E32</f>
        <v>0</v>
      </c>
    </row>
    <row r="33" spans="1:31" x14ac:dyDescent="0.2">
      <c r="A33" s="9">
        <f t="shared" si="1"/>
        <v>21</v>
      </c>
      <c r="B33" s="9">
        <f t="shared" si="2"/>
        <v>21</v>
      </c>
      <c r="C33" s="10" t="s">
        <v>1145</v>
      </c>
      <c r="D33" s="10" t="s">
        <v>85</v>
      </c>
      <c r="E33" s="10" t="s">
        <v>82</v>
      </c>
      <c r="F33" s="10"/>
      <c r="G33" s="10" t="s">
        <v>55</v>
      </c>
      <c r="H33" s="10" t="s">
        <v>31</v>
      </c>
      <c r="I33" s="10" t="s">
        <v>31</v>
      </c>
      <c r="J33" s="11">
        <v>681.08</v>
      </c>
      <c r="K33" s="11">
        <v>633.20000000000005</v>
      </c>
      <c r="L33" s="11">
        <v>0</v>
      </c>
      <c r="M33" s="26">
        <v>30</v>
      </c>
      <c r="N33" s="11">
        <f t="shared" si="0"/>
        <v>9758510.9151398391</v>
      </c>
      <c r="O33" s="11">
        <v>0</v>
      </c>
      <c r="P33" s="11">
        <v>7372366.9151398391</v>
      </c>
      <c r="Q33" s="11">
        <v>0</v>
      </c>
      <c r="R33" s="11">
        <v>311780.8</v>
      </c>
      <c r="S33" s="11">
        <v>2074363.2000000002</v>
      </c>
      <c r="T33" s="11"/>
      <c r="U33" s="8">
        <v>7912.51</v>
      </c>
      <c r="V33" s="8">
        <v>7912.51</v>
      </c>
      <c r="W33" s="3" t="s">
        <v>56</v>
      </c>
      <c r="X33" s="17">
        <f>+N33-'Приложение № 2'!E33</f>
        <v>0</v>
      </c>
      <c r="Y33" s="1">
        <v>242635.36</v>
      </c>
      <c r="Z33" s="1">
        <f t="shared" si="3"/>
        <v>69145.440000000002</v>
      </c>
      <c r="AB33" s="17">
        <f>+N33-'Приложение № 2'!E33</f>
        <v>0</v>
      </c>
      <c r="AE33" s="25">
        <f>+N33-'Приложение № 2'!E33</f>
        <v>0</v>
      </c>
    </row>
    <row r="34" spans="1:31" x14ac:dyDescent="0.2">
      <c r="A34" s="9">
        <f t="shared" si="1"/>
        <v>22</v>
      </c>
      <c r="B34" s="9">
        <f t="shared" si="2"/>
        <v>22</v>
      </c>
      <c r="C34" s="10" t="s">
        <v>1145</v>
      </c>
      <c r="D34" s="10" t="s">
        <v>86</v>
      </c>
      <c r="E34" s="10" t="s">
        <v>54</v>
      </c>
      <c r="F34" s="10"/>
      <c r="G34" s="10" t="s">
        <v>55</v>
      </c>
      <c r="H34" s="10" t="s">
        <v>31</v>
      </c>
      <c r="I34" s="10" t="s">
        <v>31</v>
      </c>
      <c r="J34" s="11">
        <v>784.81</v>
      </c>
      <c r="K34" s="11">
        <v>721.89</v>
      </c>
      <c r="L34" s="11">
        <v>0</v>
      </c>
      <c r="M34" s="26">
        <v>30</v>
      </c>
      <c r="N34" s="11">
        <f t="shared" si="0"/>
        <v>5389601.6129047684</v>
      </c>
      <c r="O34" s="11">
        <v>0</v>
      </c>
      <c r="P34" s="11">
        <v>2677663.6549047688</v>
      </c>
      <c r="Q34" s="11">
        <v>0</v>
      </c>
      <c r="R34" s="11">
        <v>347026.31799999997</v>
      </c>
      <c r="S34" s="11">
        <v>2364911.6399999997</v>
      </c>
      <c r="T34" s="11"/>
      <c r="U34" s="8">
        <v>3590.64</v>
      </c>
      <c r="V34" s="8">
        <v>3590.64</v>
      </c>
      <c r="W34" s="3" t="s">
        <v>56</v>
      </c>
      <c r="X34" s="17">
        <f>+N34-'Приложение № 2'!E34</f>
        <v>0</v>
      </c>
      <c r="Y34" s="1">
        <v>268195.93</v>
      </c>
      <c r="Z34" s="1">
        <f t="shared" si="3"/>
        <v>78830.387999999992</v>
      </c>
      <c r="AB34" s="17">
        <f>+N34-'Приложение № 2'!E34</f>
        <v>0</v>
      </c>
      <c r="AE34" s="25">
        <f>+N34-'Приложение № 2'!E34</f>
        <v>0</v>
      </c>
    </row>
    <row r="35" spans="1:31" x14ac:dyDescent="0.2">
      <c r="A35" s="9">
        <f t="shared" si="1"/>
        <v>23</v>
      </c>
      <c r="B35" s="9">
        <f t="shared" si="2"/>
        <v>23</v>
      </c>
      <c r="C35" s="10" t="s">
        <v>1145</v>
      </c>
      <c r="D35" s="10" t="s">
        <v>87</v>
      </c>
      <c r="E35" s="10" t="s">
        <v>68</v>
      </c>
      <c r="F35" s="10"/>
      <c r="G35" s="10" t="s">
        <v>55</v>
      </c>
      <c r="H35" s="10" t="s">
        <v>31</v>
      </c>
      <c r="I35" s="10" t="s">
        <v>31</v>
      </c>
      <c r="J35" s="11">
        <v>688.5</v>
      </c>
      <c r="K35" s="11">
        <v>640.1</v>
      </c>
      <c r="L35" s="11">
        <v>0</v>
      </c>
      <c r="M35" s="26">
        <v>22</v>
      </c>
      <c r="N35" s="11">
        <f t="shared" si="0"/>
        <v>4778960.7797331195</v>
      </c>
      <c r="O35" s="11">
        <v>0</v>
      </c>
      <c r="P35" s="11">
        <v>2398683.3497331198</v>
      </c>
      <c r="Q35" s="11">
        <v>0</v>
      </c>
      <c r="R35" s="11">
        <v>283309.83</v>
      </c>
      <c r="S35" s="11">
        <v>2096967.5999999999</v>
      </c>
      <c r="T35" s="11"/>
      <c r="U35" s="8">
        <v>3590.64</v>
      </c>
      <c r="V35" s="8">
        <v>3590.64</v>
      </c>
      <c r="W35" s="3" t="s">
        <v>56</v>
      </c>
      <c r="X35" s="17">
        <f>+N35-'Приложение № 2'!E35</f>
        <v>0</v>
      </c>
      <c r="Y35" s="1">
        <v>213410.91</v>
      </c>
      <c r="Z35" s="1">
        <f t="shared" si="3"/>
        <v>69898.92</v>
      </c>
      <c r="AB35" s="17">
        <f>+N35-'Приложение № 2'!E35</f>
        <v>0</v>
      </c>
      <c r="AE35" s="25">
        <f>+N35-'Приложение № 2'!E35</f>
        <v>0</v>
      </c>
    </row>
    <row r="36" spans="1:31" x14ac:dyDescent="0.2">
      <c r="A36" s="9">
        <f t="shared" si="1"/>
        <v>24</v>
      </c>
      <c r="B36" s="9">
        <f t="shared" si="2"/>
        <v>24</v>
      </c>
      <c r="C36" s="10" t="s">
        <v>1145</v>
      </c>
      <c r="D36" s="10" t="s">
        <v>88</v>
      </c>
      <c r="E36" s="10" t="s">
        <v>89</v>
      </c>
      <c r="F36" s="10"/>
      <c r="G36" s="10" t="s">
        <v>59</v>
      </c>
      <c r="H36" s="10" t="s">
        <v>31</v>
      </c>
      <c r="I36" s="10" t="s">
        <v>31</v>
      </c>
      <c r="J36" s="11">
        <v>303.89999999999998</v>
      </c>
      <c r="K36" s="11">
        <v>261.10000000000002</v>
      </c>
      <c r="L36" s="11">
        <v>0</v>
      </c>
      <c r="M36" s="26">
        <v>12</v>
      </c>
      <c r="N36" s="11">
        <f t="shared" si="0"/>
        <v>1270003.46</v>
      </c>
      <c r="O36" s="11">
        <v>0</v>
      </c>
      <c r="P36" s="11">
        <v>1090919.3228</v>
      </c>
      <c r="Q36" s="11">
        <v>0</v>
      </c>
      <c r="R36" s="11">
        <v>0</v>
      </c>
      <c r="S36" s="11">
        <v>179084.13720000003</v>
      </c>
      <c r="T36" s="11"/>
      <c r="U36" s="8">
        <v>4898.38</v>
      </c>
      <c r="V36" s="8">
        <v>4898.38</v>
      </c>
      <c r="W36" s="3" t="s">
        <v>56</v>
      </c>
      <c r="X36" s="17">
        <f>+N36-'Приложение № 2'!E36</f>
        <v>0</v>
      </c>
      <c r="Y36" s="1">
        <v>61738.98</v>
      </c>
      <c r="Z36" s="1">
        <f>+(K36*6.45+L36*17.73)*12</f>
        <v>20209.140000000003</v>
      </c>
      <c r="AB36" s="17">
        <f>+N36-'Приложение № 2'!E36</f>
        <v>0</v>
      </c>
      <c r="AE36" s="25">
        <f>+N36-'Приложение № 2'!E36</f>
        <v>0</v>
      </c>
    </row>
    <row r="37" spans="1:31" x14ac:dyDescent="0.2">
      <c r="A37" s="9">
        <f t="shared" si="1"/>
        <v>25</v>
      </c>
      <c r="B37" s="9">
        <f t="shared" si="2"/>
        <v>25</v>
      </c>
      <c r="C37" s="10" t="s">
        <v>1145</v>
      </c>
      <c r="D37" s="10" t="s">
        <v>90</v>
      </c>
      <c r="E37" s="10" t="s">
        <v>91</v>
      </c>
      <c r="F37" s="10"/>
      <c r="G37" s="10" t="s">
        <v>55</v>
      </c>
      <c r="H37" s="10" t="s">
        <v>34</v>
      </c>
      <c r="I37" s="10" t="s">
        <v>37</v>
      </c>
      <c r="J37" s="11">
        <v>7035.55</v>
      </c>
      <c r="K37" s="11">
        <v>6562.99</v>
      </c>
      <c r="L37" s="11">
        <v>0</v>
      </c>
      <c r="M37" s="26" t="s">
        <v>1139</v>
      </c>
      <c r="N37" s="11">
        <f t="shared" si="0"/>
        <v>30853467.290358879</v>
      </c>
      <c r="O37" s="11">
        <v>0</v>
      </c>
      <c r="P37" s="11">
        <v>6537401.2223588806</v>
      </c>
      <c r="Q37" s="11">
        <v>0</v>
      </c>
      <c r="R37" s="11">
        <v>2815710.8279999997</v>
      </c>
      <c r="S37" s="11">
        <v>21500355.239999998</v>
      </c>
      <c r="T37" s="11"/>
      <c r="U37" s="8">
        <v>3083.6</v>
      </c>
      <c r="V37" s="8">
        <v>3083.6</v>
      </c>
      <c r="W37" s="3" t="s">
        <v>56</v>
      </c>
      <c r="X37" s="17">
        <f>+N37-'Приложение № 2'!E37</f>
        <v>0</v>
      </c>
      <c r="Y37" s="1">
        <v>2099032.3199999998</v>
      </c>
      <c r="Z37" s="1">
        <f t="shared" ref="Z37:Z50" si="4">+(K37*9.1+L37*18.19)*12</f>
        <v>716678.50799999991</v>
      </c>
      <c r="AB37" s="17">
        <f>+N37-'Приложение № 2'!E37</f>
        <v>0</v>
      </c>
      <c r="AE37" s="25">
        <f>+N37-'Приложение № 2'!E37</f>
        <v>0</v>
      </c>
    </row>
    <row r="38" spans="1:31" x14ac:dyDescent="0.2">
      <c r="A38" s="9">
        <f t="shared" si="1"/>
        <v>26</v>
      </c>
      <c r="B38" s="9">
        <f t="shared" si="2"/>
        <v>26</v>
      </c>
      <c r="C38" s="10" t="s">
        <v>1145</v>
      </c>
      <c r="D38" s="10" t="s">
        <v>92</v>
      </c>
      <c r="E38" s="10" t="s">
        <v>64</v>
      </c>
      <c r="F38" s="10"/>
      <c r="G38" s="10" t="s">
        <v>55</v>
      </c>
      <c r="H38" s="10" t="s">
        <v>31</v>
      </c>
      <c r="I38" s="10" t="s">
        <v>31</v>
      </c>
      <c r="J38" s="11">
        <v>772.78</v>
      </c>
      <c r="K38" s="11">
        <v>710.3</v>
      </c>
      <c r="L38" s="11">
        <v>0</v>
      </c>
      <c r="M38" s="26">
        <v>35</v>
      </c>
      <c r="N38" s="11">
        <f t="shared" si="0"/>
        <v>12128535.63124736</v>
      </c>
      <c r="O38" s="11">
        <v>0</v>
      </c>
      <c r="P38" s="11">
        <v>9460526.0312473588</v>
      </c>
      <c r="Q38" s="11">
        <v>0</v>
      </c>
      <c r="R38" s="11">
        <v>341066.8</v>
      </c>
      <c r="S38" s="11">
        <v>2326942.7999999998</v>
      </c>
      <c r="T38" s="11"/>
      <c r="U38" s="8">
        <v>7151.25</v>
      </c>
      <c r="V38" s="8">
        <v>7151.25</v>
      </c>
      <c r="W38" s="3" t="s">
        <v>56</v>
      </c>
      <c r="X38" s="17">
        <f>+N38-'Приложение № 2'!E38</f>
        <v>0</v>
      </c>
      <c r="Y38" s="1">
        <v>263502.03999999998</v>
      </c>
      <c r="Z38" s="1">
        <f t="shared" si="4"/>
        <v>77564.759999999995</v>
      </c>
      <c r="AB38" s="17">
        <f>+N38-'Приложение № 2'!E38</f>
        <v>0</v>
      </c>
      <c r="AE38" s="25">
        <f>+N38-'Приложение № 2'!E38</f>
        <v>0</v>
      </c>
    </row>
    <row r="39" spans="1:31" x14ac:dyDescent="0.2">
      <c r="A39" s="9">
        <f t="shared" si="1"/>
        <v>27</v>
      </c>
      <c r="B39" s="9">
        <f t="shared" si="2"/>
        <v>27</v>
      </c>
      <c r="C39" s="10" t="s">
        <v>1145</v>
      </c>
      <c r="D39" s="10" t="s">
        <v>93</v>
      </c>
      <c r="E39" s="10" t="s">
        <v>58</v>
      </c>
      <c r="F39" s="10"/>
      <c r="G39" s="10" t="s">
        <v>55</v>
      </c>
      <c r="H39" s="10" t="s">
        <v>31</v>
      </c>
      <c r="I39" s="10" t="s">
        <v>31</v>
      </c>
      <c r="J39" s="11">
        <v>668.99</v>
      </c>
      <c r="K39" s="11">
        <v>624.47</v>
      </c>
      <c r="L39" s="11">
        <v>0</v>
      </c>
      <c r="M39" s="26">
        <v>25</v>
      </c>
      <c r="N39" s="11">
        <f t="shared" si="0"/>
        <v>4662267.8302848646</v>
      </c>
      <c r="O39" s="11">
        <v>0</v>
      </c>
      <c r="P39" s="11">
        <v>2365858.0462848647</v>
      </c>
      <c r="Q39" s="11">
        <v>0</v>
      </c>
      <c r="R39" s="11">
        <v>250646.06400000001</v>
      </c>
      <c r="S39" s="11">
        <v>2045763.72</v>
      </c>
      <c r="T39" s="11"/>
      <c r="U39" s="8">
        <v>3590.64</v>
      </c>
      <c r="V39" s="8">
        <v>3590.64</v>
      </c>
      <c r="W39" s="3" t="s">
        <v>56</v>
      </c>
      <c r="X39" s="17">
        <f>+N39-'Приложение № 2'!E39</f>
        <v>0</v>
      </c>
      <c r="Y39" s="1">
        <v>182453.94</v>
      </c>
      <c r="Z39" s="1">
        <f t="shared" si="4"/>
        <v>68192.123999999996</v>
      </c>
      <c r="AB39" s="17">
        <f>+N39-'Приложение № 2'!E39</f>
        <v>0</v>
      </c>
      <c r="AE39" s="25">
        <f>+N39-'Приложение № 2'!E39</f>
        <v>0</v>
      </c>
    </row>
    <row r="40" spans="1:31" x14ac:dyDescent="0.2">
      <c r="A40" s="9">
        <f t="shared" si="1"/>
        <v>28</v>
      </c>
      <c r="B40" s="9">
        <f t="shared" si="2"/>
        <v>28</v>
      </c>
      <c r="C40" s="10" t="s">
        <v>1145</v>
      </c>
      <c r="D40" s="10" t="s">
        <v>94</v>
      </c>
      <c r="E40" s="10" t="s">
        <v>58</v>
      </c>
      <c r="F40" s="10"/>
      <c r="G40" s="10" t="s">
        <v>55</v>
      </c>
      <c r="H40" s="10" t="s">
        <v>31</v>
      </c>
      <c r="I40" s="10" t="s">
        <v>31</v>
      </c>
      <c r="J40" s="11">
        <v>417.31</v>
      </c>
      <c r="K40" s="11">
        <v>376.88</v>
      </c>
      <c r="L40" s="11">
        <v>0</v>
      </c>
      <c r="M40" s="26">
        <v>17</v>
      </c>
      <c r="N40" s="11">
        <f t="shared" si="0"/>
        <v>2813770.8809442562</v>
      </c>
      <c r="O40" s="11">
        <v>0</v>
      </c>
      <c r="P40" s="11">
        <v>1409828.3149442563</v>
      </c>
      <c r="Q40" s="11">
        <v>0</v>
      </c>
      <c r="R40" s="11">
        <v>169283.68599999999</v>
      </c>
      <c r="S40" s="11">
        <v>1234658.8799999999</v>
      </c>
      <c r="T40" s="11"/>
      <c r="U40" s="8">
        <v>3590.64</v>
      </c>
      <c r="V40" s="8">
        <v>3590.64</v>
      </c>
      <c r="W40" s="3" t="s">
        <v>56</v>
      </c>
      <c r="X40" s="17">
        <f>+N40-'Приложение № 2'!E40</f>
        <v>0</v>
      </c>
      <c r="Y40" s="1">
        <v>128128.39</v>
      </c>
      <c r="Z40" s="1">
        <f t="shared" si="4"/>
        <v>41155.295999999995</v>
      </c>
      <c r="AB40" s="17">
        <f>+N40-'Приложение № 2'!E40</f>
        <v>0</v>
      </c>
      <c r="AE40" s="25">
        <f>+N40-'Приложение № 2'!E40</f>
        <v>0</v>
      </c>
    </row>
    <row r="41" spans="1:31" x14ac:dyDescent="0.2">
      <c r="A41" s="9">
        <f t="shared" si="1"/>
        <v>29</v>
      </c>
      <c r="B41" s="9">
        <f t="shared" si="2"/>
        <v>29</v>
      </c>
      <c r="C41" s="10" t="s">
        <v>1145</v>
      </c>
      <c r="D41" s="10" t="s">
        <v>95</v>
      </c>
      <c r="E41" s="10" t="s">
        <v>96</v>
      </c>
      <c r="F41" s="10"/>
      <c r="G41" s="10" t="s">
        <v>55</v>
      </c>
      <c r="H41" s="10" t="s">
        <v>31</v>
      </c>
      <c r="I41" s="10" t="s">
        <v>31</v>
      </c>
      <c r="J41" s="11">
        <v>804.15</v>
      </c>
      <c r="K41" s="11">
        <v>746.39</v>
      </c>
      <c r="L41" s="11">
        <v>0</v>
      </c>
      <c r="M41" s="26">
        <v>32</v>
      </c>
      <c r="N41" s="11">
        <f t="shared" si="0"/>
        <v>17083754.719359167</v>
      </c>
      <c r="O41" s="11">
        <v>0</v>
      </c>
      <c r="P41" s="11">
        <v>14321025.771359166</v>
      </c>
      <c r="Q41" s="11">
        <v>0</v>
      </c>
      <c r="R41" s="11">
        <v>317555.30799999996</v>
      </c>
      <c r="S41" s="11">
        <v>2445173.64</v>
      </c>
      <c r="T41" s="11"/>
      <c r="U41" s="8">
        <v>10623.91</v>
      </c>
      <c r="V41" s="8">
        <v>10623.91</v>
      </c>
      <c r="W41" s="3" t="s">
        <v>56</v>
      </c>
      <c r="X41" s="17">
        <f>+N41-'Приложение № 2'!E41</f>
        <v>0</v>
      </c>
      <c r="Y41" s="1">
        <v>236049.52</v>
      </c>
      <c r="Z41" s="1">
        <f t="shared" si="4"/>
        <v>81505.788</v>
      </c>
      <c r="AB41" s="17">
        <f>+N41-'Приложение № 2'!E41</f>
        <v>0</v>
      </c>
      <c r="AE41" s="25">
        <f>+N41-'Приложение № 2'!E41</f>
        <v>0</v>
      </c>
    </row>
    <row r="42" spans="1:31" x14ac:dyDescent="0.2">
      <c r="A42" s="9">
        <f t="shared" si="1"/>
        <v>30</v>
      </c>
      <c r="B42" s="9">
        <f t="shared" si="2"/>
        <v>30</v>
      </c>
      <c r="C42" s="10" t="s">
        <v>1145</v>
      </c>
      <c r="D42" s="10" t="s">
        <v>97</v>
      </c>
      <c r="E42" s="10" t="s">
        <v>68</v>
      </c>
      <c r="F42" s="10"/>
      <c r="G42" s="10" t="s">
        <v>55</v>
      </c>
      <c r="H42" s="10" t="s">
        <v>33</v>
      </c>
      <c r="I42" s="10" t="s">
        <v>31</v>
      </c>
      <c r="J42" s="11">
        <v>1690.98</v>
      </c>
      <c r="K42" s="11">
        <v>1570.02</v>
      </c>
      <c r="L42" s="11">
        <v>0</v>
      </c>
      <c r="M42" s="26">
        <v>39</v>
      </c>
      <c r="N42" s="11">
        <f t="shared" si="0"/>
        <v>18705751.636834238</v>
      </c>
      <c r="O42" s="11">
        <v>0</v>
      </c>
      <c r="P42" s="11">
        <v>12963970.922834238</v>
      </c>
      <c r="Q42" s="11">
        <v>0</v>
      </c>
      <c r="R42" s="11">
        <v>598395.19400000002</v>
      </c>
      <c r="S42" s="11">
        <v>5143385.5199999996</v>
      </c>
      <c r="T42" s="11"/>
      <c r="U42" s="8">
        <v>5377.6</v>
      </c>
      <c r="V42" s="8">
        <v>5377.6</v>
      </c>
      <c r="W42" s="3" t="s">
        <v>56</v>
      </c>
      <c r="X42" s="17">
        <f>+N42-'Приложение № 2'!E42</f>
        <v>0</v>
      </c>
      <c r="Y42" s="1">
        <v>426949.01</v>
      </c>
      <c r="Z42" s="1">
        <f t="shared" si="4"/>
        <v>171446.18399999998</v>
      </c>
      <c r="AB42" s="17">
        <f>+N42-'Приложение № 2'!E42</f>
        <v>0</v>
      </c>
      <c r="AE42" s="25">
        <f>+N42-'Приложение № 2'!E42</f>
        <v>0</v>
      </c>
    </row>
    <row r="43" spans="1:31" x14ac:dyDescent="0.2">
      <c r="A43" s="9">
        <f t="shared" si="1"/>
        <v>31</v>
      </c>
      <c r="B43" s="9">
        <f t="shared" si="2"/>
        <v>31</v>
      </c>
      <c r="C43" s="10" t="s">
        <v>1145</v>
      </c>
      <c r="D43" s="10" t="s">
        <v>98</v>
      </c>
      <c r="E43" s="10" t="s">
        <v>68</v>
      </c>
      <c r="F43" s="10"/>
      <c r="G43" s="10" t="s">
        <v>55</v>
      </c>
      <c r="H43" s="10" t="s">
        <v>32</v>
      </c>
      <c r="I43" s="10" t="s">
        <v>33</v>
      </c>
      <c r="J43" s="11">
        <v>2145.14</v>
      </c>
      <c r="K43" s="11">
        <v>2035.58</v>
      </c>
      <c r="L43" s="11">
        <v>0</v>
      </c>
      <c r="M43" s="26">
        <v>51</v>
      </c>
      <c r="N43" s="11">
        <f t="shared" si="0"/>
        <v>15197558.143389694</v>
      </c>
      <c r="O43" s="11">
        <v>0</v>
      </c>
      <c r="P43" s="11">
        <v>7874797.6073896959</v>
      </c>
      <c r="Q43" s="11">
        <v>0</v>
      </c>
      <c r="R43" s="11">
        <v>654200.45600000001</v>
      </c>
      <c r="S43" s="11">
        <v>6668560.0799999991</v>
      </c>
      <c r="T43" s="11"/>
      <c r="U43" s="8">
        <v>3590.64</v>
      </c>
      <c r="V43" s="8">
        <v>3590.64</v>
      </c>
      <c r="W43" s="3" t="s">
        <v>56</v>
      </c>
      <c r="X43" s="17">
        <f>+N43-'Приложение № 2'!E43</f>
        <v>0</v>
      </c>
      <c r="Y43" s="1">
        <v>431915.12</v>
      </c>
      <c r="Z43" s="1">
        <f t="shared" si="4"/>
        <v>222285.33599999998</v>
      </c>
      <c r="AB43" s="17">
        <f>+N43-'Приложение № 2'!E43</f>
        <v>0</v>
      </c>
      <c r="AE43" s="25">
        <f>+N43-'Приложение № 2'!E43</f>
        <v>0</v>
      </c>
    </row>
    <row r="44" spans="1:31" x14ac:dyDescent="0.2">
      <c r="A44" s="9">
        <f t="shared" si="1"/>
        <v>32</v>
      </c>
      <c r="B44" s="9">
        <f t="shared" si="2"/>
        <v>32</v>
      </c>
      <c r="C44" s="10" t="s">
        <v>1145</v>
      </c>
      <c r="D44" s="10" t="s">
        <v>99</v>
      </c>
      <c r="E44" s="10" t="s">
        <v>82</v>
      </c>
      <c r="F44" s="10"/>
      <c r="G44" s="10" t="s">
        <v>55</v>
      </c>
      <c r="H44" s="10" t="s">
        <v>32</v>
      </c>
      <c r="I44" s="10" t="s">
        <v>31</v>
      </c>
      <c r="J44" s="11">
        <v>631.38</v>
      </c>
      <c r="K44" s="11">
        <v>565.38</v>
      </c>
      <c r="L44" s="11">
        <v>0</v>
      </c>
      <c r="M44" s="26">
        <v>16</v>
      </c>
      <c r="N44" s="11">
        <f t="shared" si="0"/>
        <v>4221104.2701954562</v>
      </c>
      <c r="O44" s="11">
        <v>0</v>
      </c>
      <c r="P44" s="11">
        <v>2143233.1741954563</v>
      </c>
      <c r="Q44" s="11">
        <v>0</v>
      </c>
      <c r="R44" s="11">
        <v>225686.21600000001</v>
      </c>
      <c r="S44" s="11">
        <v>1852184.88</v>
      </c>
      <c r="T44" s="11"/>
      <c r="U44" s="8">
        <v>3590.64</v>
      </c>
      <c r="V44" s="8">
        <v>3590.64</v>
      </c>
      <c r="W44" s="3" t="s">
        <v>56</v>
      </c>
      <c r="X44" s="17">
        <f>+N44-'Приложение № 2'!E44</f>
        <v>0</v>
      </c>
      <c r="Y44" s="1">
        <v>163946.72</v>
      </c>
      <c r="Z44" s="1">
        <f t="shared" si="4"/>
        <v>61739.495999999999</v>
      </c>
      <c r="AB44" s="17">
        <f>+N44-'Приложение № 2'!E44</f>
        <v>0</v>
      </c>
      <c r="AE44" s="25">
        <f>+N44-'Приложение № 2'!E44</f>
        <v>0</v>
      </c>
    </row>
    <row r="45" spans="1:31" x14ac:dyDescent="0.2">
      <c r="A45" s="9">
        <f t="shared" si="1"/>
        <v>33</v>
      </c>
      <c r="B45" s="9">
        <f t="shared" si="2"/>
        <v>33</v>
      </c>
      <c r="C45" s="10" t="s">
        <v>1145</v>
      </c>
      <c r="D45" s="10" t="s">
        <v>100</v>
      </c>
      <c r="E45" s="10" t="s">
        <v>101</v>
      </c>
      <c r="F45" s="10"/>
      <c r="G45" s="10" t="s">
        <v>55</v>
      </c>
      <c r="H45" s="10" t="s">
        <v>33</v>
      </c>
      <c r="I45" s="10" t="s">
        <v>31</v>
      </c>
      <c r="J45" s="11">
        <v>1742.34</v>
      </c>
      <c r="K45" s="11">
        <v>1622.66</v>
      </c>
      <c r="L45" s="11">
        <v>0</v>
      </c>
      <c r="M45" s="26">
        <v>55</v>
      </c>
      <c r="N45" s="11">
        <f t="shared" si="0"/>
        <v>7628335.1296739187</v>
      </c>
      <c r="O45" s="11">
        <v>0</v>
      </c>
      <c r="P45" s="11">
        <v>1669330.2376739185</v>
      </c>
      <c r="Q45" s="11">
        <v>0</v>
      </c>
      <c r="R45" s="11">
        <v>643170.73200000008</v>
      </c>
      <c r="S45" s="11">
        <v>5315834.16</v>
      </c>
      <c r="T45" s="11"/>
      <c r="U45" s="8">
        <v>3083.6</v>
      </c>
      <c r="V45" s="8">
        <v>3083.6</v>
      </c>
      <c r="W45" s="3" t="s">
        <v>56</v>
      </c>
      <c r="X45" s="17">
        <f>+N45-'Приложение № 2'!E45</f>
        <v>0</v>
      </c>
      <c r="Y45" s="1">
        <v>465976.26</v>
      </c>
      <c r="Z45" s="1">
        <f t="shared" si="4"/>
        <v>177194.47200000001</v>
      </c>
      <c r="AB45" s="17">
        <f>+N45-'Приложение № 2'!E45</f>
        <v>0</v>
      </c>
      <c r="AE45" s="25">
        <f>+N45-'Приложение № 2'!E45</f>
        <v>0</v>
      </c>
    </row>
    <row r="46" spans="1:31" x14ac:dyDescent="0.2">
      <c r="A46" s="9">
        <f t="shared" si="1"/>
        <v>34</v>
      </c>
      <c r="B46" s="9">
        <f t="shared" si="2"/>
        <v>34</v>
      </c>
      <c r="C46" s="10" t="s">
        <v>1145</v>
      </c>
      <c r="D46" s="10" t="s">
        <v>102</v>
      </c>
      <c r="E46" s="10" t="s">
        <v>101</v>
      </c>
      <c r="F46" s="10"/>
      <c r="G46" s="10" t="s">
        <v>55</v>
      </c>
      <c r="H46" s="10" t="s">
        <v>31</v>
      </c>
      <c r="I46" s="10" t="s">
        <v>31</v>
      </c>
      <c r="J46" s="11">
        <v>1021.53</v>
      </c>
      <c r="K46" s="11">
        <v>959.05</v>
      </c>
      <c r="L46" s="11">
        <v>0</v>
      </c>
      <c r="M46" s="26">
        <v>31</v>
      </c>
      <c r="N46" s="11">
        <f t="shared" si="0"/>
        <v>7160228.6069833599</v>
      </c>
      <c r="O46" s="11">
        <v>0</v>
      </c>
      <c r="P46" s="11">
        <v>3650593.1569833602</v>
      </c>
      <c r="Q46" s="11">
        <v>0</v>
      </c>
      <c r="R46" s="11">
        <v>367787.65</v>
      </c>
      <c r="S46" s="11">
        <v>3141847.8</v>
      </c>
      <c r="T46" s="11"/>
      <c r="U46" s="8">
        <v>3590.64</v>
      </c>
      <c r="V46" s="8">
        <v>3590.64</v>
      </c>
      <c r="W46" s="3" t="s">
        <v>56</v>
      </c>
      <c r="X46" s="17">
        <f>+N46-'Приложение № 2'!E46</f>
        <v>0</v>
      </c>
      <c r="Y46" s="1">
        <v>263059.39</v>
      </c>
      <c r="Z46" s="1">
        <f t="shared" si="4"/>
        <v>104728.26</v>
      </c>
      <c r="AB46" s="17">
        <f>+N46-'Приложение № 2'!E46</f>
        <v>0</v>
      </c>
      <c r="AE46" s="25">
        <f>+N46-'Приложение № 2'!E46</f>
        <v>0</v>
      </c>
    </row>
    <row r="47" spans="1:31" x14ac:dyDescent="0.2">
      <c r="A47" s="9">
        <f t="shared" si="1"/>
        <v>35</v>
      </c>
      <c r="B47" s="9">
        <f t="shared" si="2"/>
        <v>35</v>
      </c>
      <c r="C47" s="10" t="s">
        <v>1145</v>
      </c>
      <c r="D47" s="10" t="s">
        <v>103</v>
      </c>
      <c r="E47" s="10" t="s">
        <v>91</v>
      </c>
      <c r="F47" s="10"/>
      <c r="G47" s="10" t="s">
        <v>55</v>
      </c>
      <c r="H47" s="10" t="s">
        <v>31</v>
      </c>
      <c r="I47" s="10" t="s">
        <v>31</v>
      </c>
      <c r="J47" s="11">
        <v>989.4</v>
      </c>
      <c r="K47" s="11">
        <v>827.29</v>
      </c>
      <c r="L47" s="11">
        <v>0</v>
      </c>
      <c r="M47" s="26">
        <v>40</v>
      </c>
      <c r="N47" s="11">
        <f t="shared" si="0"/>
        <v>6573199.5999999996</v>
      </c>
      <c r="O47" s="11">
        <v>0</v>
      </c>
      <c r="P47" s="11">
        <v>3444599.872</v>
      </c>
      <c r="Q47" s="11">
        <v>0</v>
      </c>
      <c r="R47" s="11">
        <v>418397.68799999997</v>
      </c>
      <c r="S47" s="11">
        <v>2710202.0399999996</v>
      </c>
      <c r="T47" s="11"/>
      <c r="U47" s="8">
        <v>4321.87</v>
      </c>
      <c r="V47" s="8">
        <v>4321.87</v>
      </c>
      <c r="W47" s="3" t="s">
        <v>56</v>
      </c>
      <c r="X47" s="17">
        <f>+N47-'Приложение № 2'!E47</f>
        <v>0</v>
      </c>
      <c r="Y47" s="1">
        <v>328057.62</v>
      </c>
      <c r="Z47" s="1">
        <f t="shared" si="4"/>
        <v>90340.067999999985</v>
      </c>
      <c r="AB47" s="17">
        <f>+N47-'Приложение № 2'!E47</f>
        <v>0</v>
      </c>
      <c r="AE47" s="25">
        <f>+N47-'Приложение № 2'!E47</f>
        <v>0</v>
      </c>
    </row>
    <row r="48" spans="1:31" x14ac:dyDescent="0.2">
      <c r="A48" s="9">
        <f t="shared" si="1"/>
        <v>36</v>
      </c>
      <c r="B48" s="9">
        <f t="shared" si="2"/>
        <v>36</v>
      </c>
      <c r="C48" s="10" t="s">
        <v>1145</v>
      </c>
      <c r="D48" s="10" t="s">
        <v>104</v>
      </c>
      <c r="E48" s="10" t="s">
        <v>54</v>
      </c>
      <c r="F48" s="10"/>
      <c r="G48" s="10" t="s">
        <v>55</v>
      </c>
      <c r="H48" s="10" t="s">
        <v>31</v>
      </c>
      <c r="I48" s="10" t="s">
        <v>31</v>
      </c>
      <c r="J48" s="11">
        <v>791.72</v>
      </c>
      <c r="K48" s="11">
        <v>720</v>
      </c>
      <c r="L48" s="11">
        <v>0</v>
      </c>
      <c r="M48" s="26">
        <v>32</v>
      </c>
      <c r="N48" s="11">
        <f t="shared" si="0"/>
        <v>10758995.748864001</v>
      </c>
      <c r="O48" s="11">
        <v>0</v>
      </c>
      <c r="P48" s="11">
        <v>8089261.0388640007</v>
      </c>
      <c r="Q48" s="11">
        <v>0</v>
      </c>
      <c r="R48" s="11">
        <v>311014.70999999996</v>
      </c>
      <c r="S48" s="11">
        <v>2358720</v>
      </c>
      <c r="T48" s="11"/>
      <c r="U48" s="8">
        <v>6302.04</v>
      </c>
      <c r="V48" s="8">
        <v>6302.04</v>
      </c>
      <c r="W48" s="3" t="s">
        <v>56</v>
      </c>
      <c r="X48" s="17">
        <f>+N48-'Приложение № 2'!E48</f>
        <v>0</v>
      </c>
      <c r="Y48" s="1">
        <v>232390.71</v>
      </c>
      <c r="Z48" s="1">
        <f t="shared" si="4"/>
        <v>78624</v>
      </c>
      <c r="AB48" s="17">
        <f>+N48-'Приложение № 2'!E48</f>
        <v>0</v>
      </c>
      <c r="AE48" s="25">
        <f>+N48-'Приложение № 2'!E48</f>
        <v>0</v>
      </c>
    </row>
    <row r="49" spans="1:31" x14ac:dyDescent="0.2">
      <c r="A49" s="9">
        <f t="shared" si="1"/>
        <v>37</v>
      </c>
      <c r="B49" s="9">
        <f t="shared" si="2"/>
        <v>37</v>
      </c>
      <c r="C49" s="10" t="s">
        <v>1146</v>
      </c>
      <c r="D49" s="10" t="s">
        <v>105</v>
      </c>
      <c r="E49" s="10" t="s">
        <v>106</v>
      </c>
      <c r="F49" s="10"/>
      <c r="G49" s="10" t="s">
        <v>55</v>
      </c>
      <c r="H49" s="10" t="s">
        <v>31</v>
      </c>
      <c r="I49" s="10" t="s">
        <v>32</v>
      </c>
      <c r="J49" s="11">
        <v>984.18</v>
      </c>
      <c r="K49" s="11">
        <v>916.32</v>
      </c>
      <c r="L49" s="11">
        <v>0</v>
      </c>
      <c r="M49" s="26">
        <v>43</v>
      </c>
      <c r="N49" s="11">
        <f t="shared" si="0"/>
        <v>6062867.6139875837</v>
      </c>
      <c r="O49" s="11">
        <v>0</v>
      </c>
      <c r="P49" s="11">
        <v>2629042.4599875845</v>
      </c>
      <c r="Q49" s="11">
        <v>0</v>
      </c>
      <c r="R49" s="11">
        <v>431960.83400000003</v>
      </c>
      <c r="S49" s="11">
        <v>3001864.32</v>
      </c>
      <c r="T49" s="11"/>
      <c r="U49" s="8">
        <v>3012.24</v>
      </c>
      <c r="V49" s="8">
        <v>3012.24</v>
      </c>
      <c r="W49" s="3" t="s">
        <v>56</v>
      </c>
      <c r="X49" s="17">
        <f>+N49-'Приложение № 2'!E49</f>
        <v>0</v>
      </c>
      <c r="Y49" s="1">
        <v>331898.69</v>
      </c>
      <c r="Z49" s="1">
        <f t="shared" si="4"/>
        <v>100062.144</v>
      </c>
      <c r="AB49" s="17">
        <f>+N49-'Приложение № 2'!E49</f>
        <v>0</v>
      </c>
      <c r="AE49" s="25">
        <f>+N49-'Приложение № 2'!E49</f>
        <v>0</v>
      </c>
    </row>
    <row r="50" spans="1:31" x14ac:dyDescent="0.2">
      <c r="A50" s="9">
        <f t="shared" si="1"/>
        <v>38</v>
      </c>
      <c r="B50" s="9">
        <f t="shared" si="2"/>
        <v>38</v>
      </c>
      <c r="C50" s="10" t="s">
        <v>1146</v>
      </c>
      <c r="D50" s="10" t="s">
        <v>107</v>
      </c>
      <c r="E50" s="10" t="s">
        <v>108</v>
      </c>
      <c r="F50" s="10"/>
      <c r="G50" s="10" t="s">
        <v>55</v>
      </c>
      <c r="H50" s="10" t="s">
        <v>31</v>
      </c>
      <c r="I50" s="10" t="s">
        <v>32</v>
      </c>
      <c r="J50" s="11">
        <v>1637.71</v>
      </c>
      <c r="K50" s="11">
        <v>1129.21</v>
      </c>
      <c r="L50" s="11">
        <v>0</v>
      </c>
      <c r="M50" s="26">
        <v>43</v>
      </c>
      <c r="N50" s="11">
        <f t="shared" si="0"/>
        <v>7471462.7344315518</v>
      </c>
      <c r="O50" s="11">
        <v>0</v>
      </c>
      <c r="P50" s="11">
        <v>3210123.2624315522</v>
      </c>
      <c r="Q50" s="11">
        <v>0</v>
      </c>
      <c r="R50" s="11">
        <v>562047.51199999999</v>
      </c>
      <c r="S50" s="11">
        <v>3699291.9599999995</v>
      </c>
      <c r="T50" s="11"/>
      <c r="U50" s="8">
        <v>3012.24</v>
      </c>
      <c r="V50" s="8">
        <v>3012.24</v>
      </c>
      <c r="W50" s="3" t="s">
        <v>56</v>
      </c>
      <c r="X50" s="17">
        <f>+N50-'Приложение № 2'!E50</f>
        <v>0</v>
      </c>
      <c r="Y50" s="1">
        <v>438737.78</v>
      </c>
      <c r="Z50" s="1">
        <f t="shared" si="4"/>
        <v>123309.73199999999</v>
      </c>
      <c r="AB50" s="17">
        <f>+N50-'Приложение № 2'!E50</f>
        <v>0</v>
      </c>
      <c r="AE50" s="25">
        <f>+N50-'Приложение № 2'!E50</f>
        <v>0</v>
      </c>
    </row>
    <row r="51" spans="1:31" s="12" customFormat="1" x14ac:dyDescent="0.2">
      <c r="A51" s="9">
        <f t="shared" si="1"/>
        <v>39</v>
      </c>
      <c r="B51" s="9">
        <f t="shared" si="2"/>
        <v>39</v>
      </c>
      <c r="C51" s="10" t="s">
        <v>1146</v>
      </c>
      <c r="D51" s="10" t="s">
        <v>109</v>
      </c>
      <c r="E51" s="10" t="s">
        <v>108</v>
      </c>
      <c r="F51" s="10"/>
      <c r="G51" s="10" t="s">
        <v>59</v>
      </c>
      <c r="H51" s="10" t="s">
        <v>31</v>
      </c>
      <c r="I51" s="10" t="s">
        <v>31</v>
      </c>
      <c r="J51" s="11">
        <v>926.85</v>
      </c>
      <c r="K51" s="11">
        <v>829.34</v>
      </c>
      <c r="L51" s="11">
        <v>0</v>
      </c>
      <c r="M51" s="26">
        <v>36</v>
      </c>
      <c r="N51" s="11">
        <f t="shared" si="0"/>
        <v>3550485.8253894402</v>
      </c>
      <c r="O51" s="11">
        <v>0</v>
      </c>
      <c r="P51" s="11">
        <v>2604441.7493894398</v>
      </c>
      <c r="Q51" s="11">
        <v>0</v>
      </c>
      <c r="R51" s="11">
        <v>304134.91600000003</v>
      </c>
      <c r="S51" s="11">
        <v>641909.16</v>
      </c>
      <c r="T51" s="11"/>
      <c r="U51" s="11">
        <v>3996.75</v>
      </c>
      <c r="V51" s="11">
        <v>3996.75</v>
      </c>
      <c r="W51" s="27" t="s">
        <v>56</v>
      </c>
      <c r="X51" s="28">
        <f>+N51-'Приложение № 2'!E51</f>
        <v>0</v>
      </c>
      <c r="Y51" s="12">
        <v>239944</v>
      </c>
      <c r="Z51" s="12">
        <f>+(K51*6.45+L51*17.73)*12</f>
        <v>64190.916000000005</v>
      </c>
      <c r="AB51" s="28">
        <f>+N51-'Приложение № 2'!E51</f>
        <v>0</v>
      </c>
      <c r="AE51" s="28">
        <f>+N51-'Приложение № 2'!E51</f>
        <v>0</v>
      </c>
    </row>
    <row r="52" spans="1:31" s="12" customFormat="1" x14ac:dyDescent="0.2">
      <c r="A52" s="9">
        <f t="shared" si="1"/>
        <v>40</v>
      </c>
      <c r="B52" s="9">
        <f t="shared" si="2"/>
        <v>40</v>
      </c>
      <c r="C52" s="10" t="s">
        <v>1146</v>
      </c>
      <c r="D52" s="10" t="s">
        <v>110</v>
      </c>
      <c r="E52" s="10" t="s">
        <v>111</v>
      </c>
      <c r="F52" s="10"/>
      <c r="G52" s="10" t="s">
        <v>59</v>
      </c>
      <c r="H52" s="10" t="s">
        <v>31</v>
      </c>
      <c r="I52" s="10" t="s">
        <v>31</v>
      </c>
      <c r="J52" s="11">
        <v>874.59</v>
      </c>
      <c r="K52" s="11">
        <v>814.64</v>
      </c>
      <c r="L52" s="11">
        <v>0</v>
      </c>
      <c r="M52" s="26">
        <v>31</v>
      </c>
      <c r="N52" s="11">
        <f t="shared" si="0"/>
        <v>3487553.6905542407</v>
      </c>
      <c r="O52" s="11">
        <v>0</v>
      </c>
      <c r="P52" s="11">
        <v>2653402.5145542407</v>
      </c>
      <c r="Q52" s="11">
        <v>0</v>
      </c>
      <c r="R52" s="11">
        <v>203619.81599999999</v>
      </c>
      <c r="S52" s="11">
        <v>630531.36</v>
      </c>
      <c r="T52" s="11"/>
      <c r="U52" s="11">
        <v>3996.75</v>
      </c>
      <c r="V52" s="11">
        <v>3996.75</v>
      </c>
      <c r="W52" s="27" t="s">
        <v>56</v>
      </c>
      <c r="X52" s="28">
        <f>+N52-'Приложение № 2'!E52</f>
        <v>0</v>
      </c>
      <c r="Y52" s="12">
        <v>140566.68</v>
      </c>
      <c r="Z52" s="12">
        <f>+(K52*6.45+L52*17.73)*12</f>
        <v>63053.135999999999</v>
      </c>
      <c r="AB52" s="28">
        <f>+N52-'Приложение № 2'!E52</f>
        <v>0</v>
      </c>
      <c r="AE52" s="28">
        <f>+N52-'Приложение № 2'!E52</f>
        <v>0</v>
      </c>
    </row>
    <row r="53" spans="1:31" s="12" customFormat="1" x14ac:dyDescent="0.2">
      <c r="A53" s="9">
        <f t="shared" si="1"/>
        <v>41</v>
      </c>
      <c r="B53" s="9">
        <f t="shared" si="2"/>
        <v>41</v>
      </c>
      <c r="C53" s="10" t="s">
        <v>1146</v>
      </c>
      <c r="D53" s="10" t="s">
        <v>112</v>
      </c>
      <c r="E53" s="10" t="s">
        <v>106</v>
      </c>
      <c r="F53" s="10"/>
      <c r="G53" s="10" t="s">
        <v>59</v>
      </c>
      <c r="H53" s="10" t="s">
        <v>31</v>
      </c>
      <c r="I53" s="10" t="s">
        <v>31</v>
      </c>
      <c r="J53" s="11">
        <v>850.01</v>
      </c>
      <c r="K53" s="11">
        <v>800.26</v>
      </c>
      <c r="L53" s="11">
        <v>0</v>
      </c>
      <c r="M53" s="26">
        <v>30</v>
      </c>
      <c r="N53" s="11">
        <f t="shared" si="0"/>
        <v>3425991.5034841597</v>
      </c>
      <c r="O53" s="11">
        <v>0</v>
      </c>
      <c r="P53" s="11">
        <v>2628948.6894841595</v>
      </c>
      <c r="Q53" s="11">
        <v>0</v>
      </c>
      <c r="R53" s="11">
        <v>177641.57399999999</v>
      </c>
      <c r="S53" s="11">
        <v>619401.24</v>
      </c>
      <c r="T53" s="11"/>
      <c r="U53" s="11">
        <v>3996.75</v>
      </c>
      <c r="V53" s="11">
        <v>3996.75</v>
      </c>
      <c r="W53" s="27" t="s">
        <v>56</v>
      </c>
      <c r="X53" s="28">
        <f>+N53-'Приложение № 2'!E53</f>
        <v>0</v>
      </c>
      <c r="Y53" s="12">
        <v>115701.45</v>
      </c>
      <c r="Z53" s="12">
        <f>+(K53*6.45+L53*17.73)*12</f>
        <v>61940.123999999996</v>
      </c>
      <c r="AB53" s="28">
        <f>+N53-'Приложение № 2'!E53</f>
        <v>0</v>
      </c>
      <c r="AE53" s="28">
        <f>+N53-'Приложение № 2'!E53</f>
        <v>0</v>
      </c>
    </row>
    <row r="54" spans="1:31" s="12" customFormat="1" x14ac:dyDescent="0.2">
      <c r="A54" s="9">
        <f t="shared" si="1"/>
        <v>42</v>
      </c>
      <c r="B54" s="9">
        <f t="shared" si="2"/>
        <v>42</v>
      </c>
      <c r="C54" s="10" t="s">
        <v>1146</v>
      </c>
      <c r="D54" s="10" t="s">
        <v>113</v>
      </c>
      <c r="E54" s="10" t="s">
        <v>106</v>
      </c>
      <c r="F54" s="10"/>
      <c r="G54" s="10" t="s">
        <v>59</v>
      </c>
      <c r="H54" s="10" t="s">
        <v>31</v>
      </c>
      <c r="I54" s="10" t="s">
        <v>31</v>
      </c>
      <c r="J54" s="11">
        <v>892.04</v>
      </c>
      <c r="K54" s="11">
        <v>818.64</v>
      </c>
      <c r="L54" s="11">
        <v>0</v>
      </c>
      <c r="M54" s="26">
        <v>30</v>
      </c>
      <c r="N54" s="11">
        <f t="shared" si="0"/>
        <v>3504678.0826182403</v>
      </c>
      <c r="O54" s="11">
        <v>0</v>
      </c>
      <c r="P54" s="11">
        <v>2634395.4066182398</v>
      </c>
      <c r="Q54" s="11">
        <v>0</v>
      </c>
      <c r="R54" s="11">
        <v>236655.31599999999</v>
      </c>
      <c r="S54" s="11">
        <v>633627.3600000001</v>
      </c>
      <c r="T54" s="11"/>
      <c r="U54" s="11">
        <v>3996.75</v>
      </c>
      <c r="V54" s="11">
        <v>3996.75</v>
      </c>
      <c r="W54" s="27" t="s">
        <v>56</v>
      </c>
      <c r="X54" s="28">
        <f>+N54-'Приложение № 2'!E54</f>
        <v>0</v>
      </c>
      <c r="Y54" s="12">
        <v>173292.58</v>
      </c>
      <c r="Z54" s="12">
        <f>+(K54*6.45+L54*17.73)*12</f>
        <v>63362.736000000004</v>
      </c>
      <c r="AB54" s="28">
        <f>+N54-'Приложение № 2'!E54</f>
        <v>0</v>
      </c>
      <c r="AE54" s="28">
        <f>+N54-'Приложение № 2'!E54</f>
        <v>0</v>
      </c>
    </row>
    <row r="55" spans="1:31" s="12" customFormat="1" x14ac:dyDescent="0.2">
      <c r="A55" s="9">
        <f t="shared" si="1"/>
        <v>43</v>
      </c>
      <c r="B55" s="9">
        <f t="shared" si="2"/>
        <v>43</v>
      </c>
      <c r="C55" s="10" t="s">
        <v>1146</v>
      </c>
      <c r="D55" s="10" t="s">
        <v>114</v>
      </c>
      <c r="E55" s="10" t="s">
        <v>111</v>
      </c>
      <c r="F55" s="10"/>
      <c r="G55" s="10" t="s">
        <v>59</v>
      </c>
      <c r="H55" s="10" t="s">
        <v>31</v>
      </c>
      <c r="I55" s="10" t="s">
        <v>30</v>
      </c>
      <c r="J55" s="11">
        <v>605.16</v>
      </c>
      <c r="K55" s="11">
        <v>604.49</v>
      </c>
      <c r="L55" s="11">
        <v>0</v>
      </c>
      <c r="M55" s="26">
        <v>18</v>
      </c>
      <c r="N55" s="11">
        <f t="shared" si="0"/>
        <v>2587880.94449184</v>
      </c>
      <c r="O55" s="11">
        <v>0</v>
      </c>
      <c r="P55" s="11">
        <v>1907614.1284918403</v>
      </c>
      <c r="Q55" s="11">
        <v>0</v>
      </c>
      <c r="R55" s="11">
        <v>212391.55599999998</v>
      </c>
      <c r="S55" s="11">
        <v>467875.26</v>
      </c>
      <c r="T55" s="11"/>
      <c r="U55" s="11">
        <v>3996.75</v>
      </c>
      <c r="V55" s="11">
        <v>3996.75</v>
      </c>
      <c r="W55" s="27" t="s">
        <v>56</v>
      </c>
      <c r="X55" s="28">
        <f>+N55-'Приложение № 2'!E55</f>
        <v>0</v>
      </c>
      <c r="Y55" s="12">
        <v>165604.03</v>
      </c>
      <c r="Z55" s="12">
        <f>+(K55*6.45+L55*17.73)*12</f>
        <v>46787.525999999998</v>
      </c>
      <c r="AB55" s="28">
        <f>+N55-'Приложение № 2'!E55</f>
        <v>0</v>
      </c>
      <c r="AE55" s="28">
        <f>+N55-'Приложение № 2'!E55</f>
        <v>0</v>
      </c>
    </row>
    <row r="56" spans="1:31" s="12" customFormat="1" x14ac:dyDescent="0.2">
      <c r="A56" s="9">
        <f t="shared" si="1"/>
        <v>44</v>
      </c>
      <c r="B56" s="9">
        <f t="shared" si="2"/>
        <v>44</v>
      </c>
      <c r="C56" s="10" t="s">
        <v>1146</v>
      </c>
      <c r="D56" s="10" t="s">
        <v>115</v>
      </c>
      <c r="E56" s="10" t="s">
        <v>64</v>
      </c>
      <c r="F56" s="10"/>
      <c r="G56" s="10" t="s">
        <v>55</v>
      </c>
      <c r="H56" s="10" t="s">
        <v>31</v>
      </c>
      <c r="I56" s="10" t="s">
        <v>31</v>
      </c>
      <c r="J56" s="11">
        <v>729.53</v>
      </c>
      <c r="K56" s="11">
        <v>646.80999999999995</v>
      </c>
      <c r="L56" s="11">
        <v>0</v>
      </c>
      <c r="M56" s="26">
        <v>24</v>
      </c>
      <c r="N56" s="11">
        <f t="shared" si="0"/>
        <v>11051628.509999998</v>
      </c>
      <c r="O56" s="11">
        <v>0</v>
      </c>
      <c r="P56" s="11">
        <v>8642224.9479999971</v>
      </c>
      <c r="Q56" s="11">
        <v>0</v>
      </c>
      <c r="R56" s="11">
        <v>290454.00199999998</v>
      </c>
      <c r="S56" s="11">
        <v>2118949.56</v>
      </c>
      <c r="T56" s="11"/>
      <c r="U56" s="11">
        <v>6272.01</v>
      </c>
      <c r="V56" s="11">
        <v>6272.01</v>
      </c>
      <c r="W56" s="27" t="s">
        <v>56</v>
      </c>
      <c r="X56" s="28">
        <f>+N56-'Приложение № 2'!E56</f>
        <v>0</v>
      </c>
      <c r="Y56" s="12">
        <v>219822.35</v>
      </c>
      <c r="Z56" s="12">
        <f>+(K56*9.1+L56*18.19)*12</f>
        <v>70631.652000000002</v>
      </c>
      <c r="AB56" s="28">
        <f>+N56-'Приложение № 2'!E56</f>
        <v>0</v>
      </c>
      <c r="AE56" s="28">
        <f>+N56-'Приложение № 2'!E56</f>
        <v>0</v>
      </c>
    </row>
    <row r="57" spans="1:31" s="12" customFormat="1" x14ac:dyDescent="0.2">
      <c r="A57" s="9">
        <f t="shared" si="1"/>
        <v>45</v>
      </c>
      <c r="B57" s="9">
        <f t="shared" si="2"/>
        <v>45</v>
      </c>
      <c r="C57" s="10" t="s">
        <v>1146</v>
      </c>
      <c r="D57" s="10" t="s">
        <v>116</v>
      </c>
      <c r="E57" s="10" t="s">
        <v>66</v>
      </c>
      <c r="F57" s="10"/>
      <c r="G57" s="10" t="s">
        <v>55</v>
      </c>
      <c r="H57" s="10" t="s">
        <v>31</v>
      </c>
      <c r="I57" s="10" t="s">
        <v>31</v>
      </c>
      <c r="J57" s="11">
        <v>730.46</v>
      </c>
      <c r="K57" s="11">
        <v>669.52</v>
      </c>
      <c r="L57" s="11">
        <v>0</v>
      </c>
      <c r="M57" s="26">
        <v>28</v>
      </c>
      <c r="N57" s="11">
        <f t="shared" si="0"/>
        <v>11439659.750000002</v>
      </c>
      <c r="O57" s="11">
        <v>0</v>
      </c>
      <c r="P57" s="11">
        <v>8886443.9960000031</v>
      </c>
      <c r="Q57" s="11">
        <v>0</v>
      </c>
      <c r="R57" s="11">
        <v>359868.23400000005</v>
      </c>
      <c r="S57" s="11">
        <v>2193347.52</v>
      </c>
      <c r="T57" s="11"/>
      <c r="U57" s="11">
        <v>6272.01</v>
      </c>
      <c r="V57" s="11">
        <v>6272.01</v>
      </c>
      <c r="W57" s="27" t="s">
        <v>56</v>
      </c>
      <c r="X57" s="28">
        <f>+N57-'Приложение № 2'!E57</f>
        <v>0</v>
      </c>
      <c r="Y57" s="12">
        <v>286756.65000000002</v>
      </c>
      <c r="Z57" s="12">
        <f>+(K57*9.1+L57*18.19)*12</f>
        <v>73111.584000000003</v>
      </c>
      <c r="AB57" s="28">
        <f>+N57-'Приложение № 2'!E57</f>
        <v>0</v>
      </c>
      <c r="AE57" s="28">
        <f>+N57-'Приложение № 2'!E57</f>
        <v>0</v>
      </c>
    </row>
    <row r="58" spans="1:31" s="12" customFormat="1" x14ac:dyDescent="0.2">
      <c r="A58" s="9">
        <f t="shared" si="1"/>
        <v>46</v>
      </c>
      <c r="B58" s="9">
        <f t="shared" si="2"/>
        <v>46</v>
      </c>
      <c r="C58" s="10" t="s">
        <v>1146</v>
      </c>
      <c r="D58" s="10" t="s">
        <v>117</v>
      </c>
      <c r="E58" s="10" t="s">
        <v>101</v>
      </c>
      <c r="F58" s="10"/>
      <c r="G58" s="10" t="s">
        <v>55</v>
      </c>
      <c r="H58" s="10" t="s">
        <v>31</v>
      </c>
      <c r="I58" s="10" t="s">
        <v>31</v>
      </c>
      <c r="J58" s="11">
        <v>727.83</v>
      </c>
      <c r="K58" s="11">
        <v>666.9</v>
      </c>
      <c r="L58" s="11">
        <v>0</v>
      </c>
      <c r="M58" s="26">
        <v>20</v>
      </c>
      <c r="N58" s="11">
        <f t="shared" si="0"/>
        <v>11394893.48</v>
      </c>
      <c r="O58" s="11">
        <v>0</v>
      </c>
      <c r="P58" s="11">
        <v>8893010.5700000003</v>
      </c>
      <c r="Q58" s="11">
        <v>0</v>
      </c>
      <c r="R58" s="11">
        <v>317118.51</v>
      </c>
      <c r="S58" s="11">
        <v>2184764.4</v>
      </c>
      <c r="T58" s="11"/>
      <c r="U58" s="11">
        <v>6272.01</v>
      </c>
      <c r="V58" s="11">
        <v>6272.01</v>
      </c>
      <c r="W58" s="27" t="s">
        <v>56</v>
      </c>
      <c r="X58" s="28">
        <f>+N58-'Приложение № 2'!E58</f>
        <v>0</v>
      </c>
      <c r="Y58" s="12">
        <v>244293.03</v>
      </c>
      <c r="Z58" s="12">
        <f>+(K58*9.1+L58*18.19)*12</f>
        <v>72825.48</v>
      </c>
      <c r="AB58" s="28">
        <f>+N58-'Приложение № 2'!E58</f>
        <v>0</v>
      </c>
      <c r="AE58" s="28">
        <f>+N58-'Приложение № 2'!E58</f>
        <v>0</v>
      </c>
    </row>
    <row r="59" spans="1:31" s="12" customFormat="1" x14ac:dyDescent="0.2">
      <c r="A59" s="9">
        <f t="shared" si="1"/>
        <v>47</v>
      </c>
      <c r="B59" s="9">
        <f t="shared" si="2"/>
        <v>47</v>
      </c>
      <c r="C59" s="10" t="s">
        <v>1146</v>
      </c>
      <c r="D59" s="10" t="s">
        <v>118</v>
      </c>
      <c r="E59" s="10" t="s">
        <v>119</v>
      </c>
      <c r="F59" s="10"/>
      <c r="G59" s="10" t="s">
        <v>59</v>
      </c>
      <c r="H59" s="10" t="s">
        <v>31</v>
      </c>
      <c r="I59" s="10" t="s">
        <v>31</v>
      </c>
      <c r="J59" s="11">
        <v>622.54999999999995</v>
      </c>
      <c r="K59" s="11">
        <v>571.39</v>
      </c>
      <c r="L59" s="11">
        <v>0</v>
      </c>
      <c r="M59" s="26">
        <v>24</v>
      </c>
      <c r="N59" s="11">
        <f t="shared" si="0"/>
        <v>2446176.5981622399</v>
      </c>
      <c r="O59" s="11">
        <v>0</v>
      </c>
      <c r="P59" s="11">
        <v>1834964.31216224</v>
      </c>
      <c r="Q59" s="11">
        <v>0</v>
      </c>
      <c r="R59" s="11">
        <v>168956.42599999998</v>
      </c>
      <c r="S59" s="11">
        <v>442255.86</v>
      </c>
      <c r="T59" s="11"/>
      <c r="U59" s="11">
        <v>3996.75</v>
      </c>
      <c r="V59" s="11">
        <v>3996.75</v>
      </c>
      <c r="W59" s="27" t="s">
        <v>56</v>
      </c>
      <c r="X59" s="28">
        <f>+N59-'Приложение № 2'!E59</f>
        <v>0</v>
      </c>
      <c r="Y59" s="12">
        <v>124730.84</v>
      </c>
      <c r="Z59" s="12">
        <f>+(K59*6.45+L59*17.73)*12</f>
        <v>44225.585999999996</v>
      </c>
      <c r="AB59" s="28">
        <f>+N59-'Приложение № 2'!E59</f>
        <v>0</v>
      </c>
      <c r="AE59" s="28">
        <f>+N59-'Приложение № 2'!E59</f>
        <v>0</v>
      </c>
    </row>
    <row r="60" spans="1:31" x14ac:dyDescent="0.2">
      <c r="A60" s="9">
        <f t="shared" si="1"/>
        <v>48</v>
      </c>
      <c r="B60" s="9">
        <f t="shared" si="2"/>
        <v>48</v>
      </c>
      <c r="C60" s="10" t="s">
        <v>1147</v>
      </c>
      <c r="D60" s="10" t="s">
        <v>120</v>
      </c>
      <c r="E60" s="10" t="s">
        <v>108</v>
      </c>
      <c r="F60" s="10"/>
      <c r="G60" s="10" t="s">
        <v>55</v>
      </c>
      <c r="H60" s="10" t="s">
        <v>32</v>
      </c>
      <c r="I60" s="10" t="s">
        <v>31</v>
      </c>
      <c r="J60" s="11">
        <v>1071.67</v>
      </c>
      <c r="K60" s="11">
        <v>950.27</v>
      </c>
      <c r="L60" s="11">
        <v>0</v>
      </c>
      <c r="M60" s="26">
        <v>26</v>
      </c>
      <c r="N60" s="11">
        <f t="shared" si="0"/>
        <v>7094677.4806458242</v>
      </c>
      <c r="O60" s="11">
        <v>0</v>
      </c>
      <c r="P60" s="11">
        <v>3535375.3266458241</v>
      </c>
      <c r="Q60" s="11">
        <v>0</v>
      </c>
      <c r="R60" s="11">
        <v>446217.63400000002</v>
      </c>
      <c r="S60" s="11">
        <v>3113084.52</v>
      </c>
      <c r="T60" s="11"/>
      <c r="U60" s="8">
        <v>3590.64</v>
      </c>
      <c r="V60" s="8">
        <v>3590.64</v>
      </c>
      <c r="W60" s="3" t="s">
        <v>56</v>
      </c>
      <c r="X60" s="17">
        <f>+N60-'Приложение № 2'!E60</f>
        <v>0</v>
      </c>
      <c r="Y60" s="1">
        <v>342448.15</v>
      </c>
      <c r="Z60" s="1">
        <f t="shared" ref="Z60:Z65" si="5">+(K60*9.1+L60*18.19)*12</f>
        <v>103769.484</v>
      </c>
      <c r="AB60" s="17">
        <f>+N60-'Приложение № 2'!E60</f>
        <v>0</v>
      </c>
      <c r="AE60" s="25">
        <f>+N60-'Приложение № 2'!E60</f>
        <v>0</v>
      </c>
    </row>
    <row r="61" spans="1:31" x14ac:dyDescent="0.2">
      <c r="A61" s="9">
        <f t="shared" si="1"/>
        <v>49</v>
      </c>
      <c r="B61" s="9">
        <f t="shared" si="2"/>
        <v>49</v>
      </c>
      <c r="C61" s="10" t="s">
        <v>1147</v>
      </c>
      <c r="D61" s="10" t="s">
        <v>121</v>
      </c>
      <c r="E61" s="10" t="s">
        <v>119</v>
      </c>
      <c r="F61" s="10"/>
      <c r="G61" s="10" t="s">
        <v>55</v>
      </c>
      <c r="H61" s="10" t="s">
        <v>31</v>
      </c>
      <c r="I61" s="10" t="s">
        <v>30</v>
      </c>
      <c r="J61" s="11">
        <v>1135.04</v>
      </c>
      <c r="K61" s="11">
        <v>698.56</v>
      </c>
      <c r="L61" s="11">
        <v>0</v>
      </c>
      <c r="M61" s="26">
        <v>24</v>
      </c>
      <c r="N61" s="11">
        <f t="shared" si="0"/>
        <v>5215420.7751422729</v>
      </c>
      <c r="O61" s="11">
        <v>0</v>
      </c>
      <c r="P61" s="11">
        <v>2587021.4831422735</v>
      </c>
      <c r="Q61" s="11">
        <v>0</v>
      </c>
      <c r="R61" s="11">
        <v>339916.73199999996</v>
      </c>
      <c r="S61" s="11">
        <v>2288482.5599999996</v>
      </c>
      <c r="T61" s="11"/>
      <c r="U61" s="8">
        <v>3590.64</v>
      </c>
      <c r="V61" s="8">
        <v>3590.64</v>
      </c>
      <c r="W61" s="3" t="s">
        <v>56</v>
      </c>
      <c r="X61" s="17">
        <f>+N61-'Приложение № 2'!E61</f>
        <v>0</v>
      </c>
      <c r="Y61" s="1">
        <v>263633.98</v>
      </c>
      <c r="Z61" s="1">
        <f t="shared" si="5"/>
        <v>76282.751999999979</v>
      </c>
      <c r="AB61" s="17">
        <f>+N61-'Приложение № 2'!E61</f>
        <v>0</v>
      </c>
      <c r="AE61" s="25">
        <f>+N61-'Приложение № 2'!E61</f>
        <v>0</v>
      </c>
    </row>
    <row r="62" spans="1:31" x14ac:dyDescent="0.2">
      <c r="A62" s="9">
        <f t="shared" si="1"/>
        <v>50</v>
      </c>
      <c r="B62" s="9">
        <f t="shared" si="2"/>
        <v>50</v>
      </c>
      <c r="C62" s="10" t="s">
        <v>1147</v>
      </c>
      <c r="D62" s="10" t="s">
        <v>122</v>
      </c>
      <c r="E62" s="10" t="s">
        <v>64</v>
      </c>
      <c r="F62" s="10"/>
      <c r="G62" s="10" t="s">
        <v>55</v>
      </c>
      <c r="H62" s="10" t="s">
        <v>31</v>
      </c>
      <c r="I62" s="10" t="s">
        <v>31</v>
      </c>
      <c r="J62" s="11">
        <v>428.97</v>
      </c>
      <c r="K62" s="11">
        <v>374.17</v>
      </c>
      <c r="L62" s="11">
        <v>0</v>
      </c>
      <c r="M62" s="26">
        <v>11</v>
      </c>
      <c r="N62" s="11">
        <f t="shared" si="0"/>
        <v>2797702.77</v>
      </c>
      <c r="O62" s="11">
        <v>0</v>
      </c>
      <c r="P62" s="11">
        <v>1375916.466</v>
      </c>
      <c r="Q62" s="11">
        <v>0</v>
      </c>
      <c r="R62" s="11">
        <v>196005.38399999999</v>
      </c>
      <c r="S62" s="11">
        <v>1225780.92</v>
      </c>
      <c r="T62" s="11"/>
      <c r="U62" s="8">
        <v>2711.4</v>
      </c>
      <c r="V62" s="8">
        <v>2711.4</v>
      </c>
      <c r="W62" s="3" t="s">
        <v>56</v>
      </c>
      <c r="X62" s="17">
        <f>+N62-'Приложение № 2'!E62</f>
        <v>0</v>
      </c>
      <c r="Y62" s="1">
        <v>155146.01999999999</v>
      </c>
      <c r="Z62" s="1">
        <f t="shared" si="5"/>
        <v>40859.364000000001</v>
      </c>
      <c r="AB62" s="17">
        <f>+N62-'Приложение № 2'!E62</f>
        <v>0</v>
      </c>
      <c r="AE62" s="25">
        <f>+N62-'Приложение № 2'!E62</f>
        <v>0</v>
      </c>
    </row>
    <row r="63" spans="1:31" x14ac:dyDescent="0.2">
      <c r="A63" s="9">
        <f t="shared" si="1"/>
        <v>51</v>
      </c>
      <c r="B63" s="9">
        <f t="shared" si="2"/>
        <v>51</v>
      </c>
      <c r="C63" s="10" t="s">
        <v>1148</v>
      </c>
      <c r="D63" s="10" t="s">
        <v>123</v>
      </c>
      <c r="E63" s="10" t="s">
        <v>119</v>
      </c>
      <c r="F63" s="10"/>
      <c r="G63" s="10" t="s">
        <v>55</v>
      </c>
      <c r="H63" s="10" t="s">
        <v>31</v>
      </c>
      <c r="I63" s="10" t="s">
        <v>31</v>
      </c>
      <c r="J63" s="11">
        <v>1396.88</v>
      </c>
      <c r="K63" s="11">
        <v>1292.6300000000001</v>
      </c>
      <c r="L63" s="11">
        <v>0</v>
      </c>
      <c r="M63" s="26">
        <v>12</v>
      </c>
      <c r="N63" s="11">
        <f t="shared" si="0"/>
        <v>12421230.680000002</v>
      </c>
      <c r="O63" s="11">
        <v>0</v>
      </c>
      <c r="P63" s="11">
        <v>7616044.8340000017</v>
      </c>
      <c r="Q63" s="11">
        <v>0</v>
      </c>
      <c r="R63" s="11">
        <v>570529.96600000001</v>
      </c>
      <c r="S63" s="11">
        <v>4234655.88</v>
      </c>
      <c r="T63" s="11"/>
      <c r="U63" s="8">
        <v>3560.61</v>
      </c>
      <c r="V63" s="8">
        <v>3560.61</v>
      </c>
      <c r="W63" s="3" t="s">
        <v>56</v>
      </c>
      <c r="X63" s="17">
        <f>+N63-'Приложение № 2'!E63</f>
        <v>0</v>
      </c>
      <c r="Y63" s="1">
        <v>429374.77</v>
      </c>
      <c r="Z63" s="1">
        <f t="shared" si="5"/>
        <v>141155.196</v>
      </c>
      <c r="AB63" s="17">
        <f>+N63-'Приложение № 2'!E63</f>
        <v>0</v>
      </c>
      <c r="AE63" s="25">
        <f>+N63-'Приложение № 2'!E63</f>
        <v>0</v>
      </c>
    </row>
    <row r="64" spans="1:31" x14ac:dyDescent="0.2">
      <c r="A64" s="9">
        <f t="shared" si="1"/>
        <v>52</v>
      </c>
      <c r="B64" s="9">
        <f t="shared" si="2"/>
        <v>52</v>
      </c>
      <c r="C64" s="10" t="s">
        <v>1148</v>
      </c>
      <c r="D64" s="10" t="s">
        <v>124</v>
      </c>
      <c r="E64" s="10" t="s">
        <v>125</v>
      </c>
      <c r="F64" s="10"/>
      <c r="G64" s="10" t="s">
        <v>55</v>
      </c>
      <c r="H64" s="10" t="s">
        <v>31</v>
      </c>
      <c r="I64" s="10" t="s">
        <v>31</v>
      </c>
      <c r="J64" s="11">
        <v>1068.6199999999999</v>
      </c>
      <c r="K64" s="11">
        <v>383.54</v>
      </c>
      <c r="L64" s="11">
        <v>254.2</v>
      </c>
      <c r="M64" s="26">
        <v>27</v>
      </c>
      <c r="N64" s="11">
        <f t="shared" si="0"/>
        <v>4768439.38</v>
      </c>
      <c r="O64" s="11">
        <v>0</v>
      </c>
      <c r="P64" s="11">
        <v>2601647.7212</v>
      </c>
      <c r="Q64" s="11">
        <v>0</v>
      </c>
      <c r="R64" s="11">
        <v>132555.37880000001</v>
      </c>
      <c r="S64" s="11">
        <v>2034236.2799999998</v>
      </c>
      <c r="T64" s="11"/>
      <c r="U64" s="8">
        <v>2711.4</v>
      </c>
      <c r="V64" s="8">
        <v>2711.4</v>
      </c>
      <c r="W64" s="3" t="s">
        <v>56</v>
      </c>
      <c r="X64" s="17">
        <f>+N64-'Приложение № 2'!E64</f>
        <v>0</v>
      </c>
      <c r="Y64" s="1">
        <v>200081.03</v>
      </c>
      <c r="Z64" s="1">
        <f t="shared" si="5"/>
        <v>97369.343999999997</v>
      </c>
      <c r="AB64" s="17">
        <f>+N64-'Приложение № 2'!E64</f>
        <v>0</v>
      </c>
      <c r="AE64" s="25">
        <f>+N64-'Приложение № 2'!E64</f>
        <v>0</v>
      </c>
    </row>
    <row r="65" spans="1:31" x14ac:dyDescent="0.2">
      <c r="A65" s="9">
        <f t="shared" si="1"/>
        <v>53</v>
      </c>
      <c r="B65" s="9">
        <f t="shared" si="2"/>
        <v>53</v>
      </c>
      <c r="C65" s="10" t="s">
        <v>1148</v>
      </c>
      <c r="D65" s="10" t="s">
        <v>126</v>
      </c>
      <c r="E65" s="10" t="s">
        <v>58</v>
      </c>
      <c r="F65" s="10"/>
      <c r="G65" s="10" t="s">
        <v>55</v>
      </c>
      <c r="H65" s="10" t="s">
        <v>31</v>
      </c>
      <c r="I65" s="10" t="s">
        <v>31</v>
      </c>
      <c r="J65" s="11">
        <v>645.32000000000005</v>
      </c>
      <c r="K65" s="11">
        <v>377.82</v>
      </c>
      <c r="L65" s="11">
        <v>218.22</v>
      </c>
      <c r="M65" s="26">
        <v>18</v>
      </c>
      <c r="N65" s="11">
        <f t="shared" si="0"/>
        <v>4456644.72</v>
      </c>
      <c r="O65" s="11">
        <v>0</v>
      </c>
      <c r="P65" s="11">
        <v>2379861.2039999999</v>
      </c>
      <c r="Q65" s="11">
        <v>0</v>
      </c>
      <c r="R65" s="11">
        <v>166777.40799999997</v>
      </c>
      <c r="S65" s="11">
        <v>1910006.108</v>
      </c>
      <c r="T65" s="11"/>
      <c r="U65" s="8">
        <v>2711.4</v>
      </c>
      <c r="V65" s="8">
        <v>2711.4</v>
      </c>
      <c r="W65" s="3" t="s">
        <v>56</v>
      </c>
      <c r="X65" s="17">
        <f>+N65-'Приложение № 2'!E65</f>
        <v>0</v>
      </c>
      <c r="Y65" s="1">
        <v>215114.18</v>
      </c>
      <c r="Z65" s="1">
        <f t="shared" si="5"/>
        <v>88891.005600000004</v>
      </c>
      <c r="AB65" s="17">
        <f>+N65-'Приложение № 2'!E65</f>
        <v>0</v>
      </c>
      <c r="AE65" s="25">
        <f>+N65-'Приложение № 2'!E65</f>
        <v>0</v>
      </c>
    </row>
    <row r="66" spans="1:31" x14ac:dyDescent="0.2">
      <c r="A66" s="9">
        <f t="shared" si="1"/>
        <v>54</v>
      </c>
      <c r="B66" s="9">
        <f t="shared" si="2"/>
        <v>54</v>
      </c>
      <c r="C66" s="10" t="s">
        <v>1148</v>
      </c>
      <c r="D66" s="10" t="s">
        <v>127</v>
      </c>
      <c r="E66" s="10" t="s">
        <v>128</v>
      </c>
      <c r="F66" s="10"/>
      <c r="G66" s="10" t="s">
        <v>59</v>
      </c>
      <c r="H66" s="10" t="s">
        <v>31</v>
      </c>
      <c r="I66" s="10" t="s">
        <v>32</v>
      </c>
      <c r="J66" s="11">
        <v>1322.06</v>
      </c>
      <c r="K66" s="11">
        <v>1131.81</v>
      </c>
      <c r="L66" s="11">
        <v>0</v>
      </c>
      <c r="M66" s="26">
        <v>48</v>
      </c>
      <c r="N66" s="11">
        <f t="shared" si="0"/>
        <v>12416916.126802562</v>
      </c>
      <c r="O66" s="11">
        <v>0</v>
      </c>
      <c r="P66" s="11">
        <v>12220647.660422562</v>
      </c>
      <c r="Q66" s="11">
        <v>0</v>
      </c>
      <c r="R66" s="11">
        <v>88436.042179999931</v>
      </c>
      <c r="S66" s="11">
        <v>107832.42419999978</v>
      </c>
      <c r="T66" s="11"/>
      <c r="U66" s="8">
        <v>11263.25</v>
      </c>
      <c r="V66" s="8">
        <v>11263.25</v>
      </c>
      <c r="W66" s="3" t="s">
        <v>56</v>
      </c>
      <c r="X66" s="17">
        <f>+N66-'Приложение № 2'!E66</f>
        <v>0</v>
      </c>
      <c r="Y66" s="1">
        <v>308939.21999999997</v>
      </c>
      <c r="Z66" s="1">
        <f>+(K66*6.45+L66*17.73)*12</f>
        <v>87602.093999999997</v>
      </c>
      <c r="AB66" s="17">
        <f>+N66-'Приложение № 2'!E66</f>
        <v>0</v>
      </c>
      <c r="AE66" s="25">
        <f>+N66-'Приложение № 2'!E66</f>
        <v>0</v>
      </c>
    </row>
    <row r="67" spans="1:31" x14ac:dyDescent="0.2">
      <c r="A67" s="9">
        <f t="shared" si="1"/>
        <v>55</v>
      </c>
      <c r="B67" s="9">
        <f t="shared" si="2"/>
        <v>55</v>
      </c>
      <c r="C67" s="10" t="s">
        <v>1148</v>
      </c>
      <c r="D67" s="10" t="s">
        <v>130</v>
      </c>
      <c r="E67" s="10" t="s">
        <v>131</v>
      </c>
      <c r="F67" s="10"/>
      <c r="G67" s="10" t="s">
        <v>55</v>
      </c>
      <c r="H67" s="10" t="s">
        <v>32</v>
      </c>
      <c r="I67" s="10" t="s">
        <v>31</v>
      </c>
      <c r="J67" s="11">
        <v>906</v>
      </c>
      <c r="K67" s="11">
        <v>498.42</v>
      </c>
      <c r="L67" s="11">
        <v>363.42</v>
      </c>
      <c r="M67" s="26">
        <v>38</v>
      </c>
      <c r="N67" s="11">
        <f t="shared" si="0"/>
        <v>6434490.7351321615</v>
      </c>
      <c r="O67" s="11">
        <v>0</v>
      </c>
      <c r="P67" s="11">
        <v>4712878.7255321601</v>
      </c>
      <c r="Q67" s="11">
        <v>0</v>
      </c>
      <c r="R67" s="11">
        <v>84066.33428000001</v>
      </c>
      <c r="S67" s="11">
        <v>1637545.6753200009</v>
      </c>
      <c r="T67" s="11"/>
      <c r="U67" s="8">
        <v>3590.64</v>
      </c>
      <c r="V67" s="8">
        <v>3590.64</v>
      </c>
      <c r="W67" s="3" t="s">
        <v>56</v>
      </c>
      <c r="X67" s="17">
        <f>+N67-'Приложение № 2'!E67</f>
        <v>0</v>
      </c>
      <c r="Y67" s="1">
        <v>263708.53000000003</v>
      </c>
      <c r="Z67" s="1">
        <f t="shared" ref="Z67:Z72" si="6">+(K67*9.1+L67*18.19)*12</f>
        <v>133754.78160000002</v>
      </c>
      <c r="AB67" s="17">
        <f>+N67-'Приложение № 2'!E67</f>
        <v>0</v>
      </c>
      <c r="AE67" s="25">
        <f>+N67-'Приложение № 2'!E67</f>
        <v>0</v>
      </c>
    </row>
    <row r="68" spans="1:31" x14ac:dyDescent="0.2">
      <c r="A68" s="9">
        <f t="shared" si="1"/>
        <v>56</v>
      </c>
      <c r="B68" s="9">
        <f t="shared" si="2"/>
        <v>56</v>
      </c>
      <c r="C68" s="10" t="s">
        <v>1148</v>
      </c>
      <c r="D68" s="10" t="s">
        <v>132</v>
      </c>
      <c r="E68" s="10" t="s">
        <v>108</v>
      </c>
      <c r="F68" s="10"/>
      <c r="G68" s="10" t="s">
        <v>55</v>
      </c>
      <c r="H68" s="10" t="s">
        <v>32</v>
      </c>
      <c r="I68" s="10" t="s">
        <v>31</v>
      </c>
      <c r="J68" s="11">
        <v>955.59</v>
      </c>
      <c r="K68" s="11">
        <v>534.08000000000004</v>
      </c>
      <c r="L68" s="11">
        <v>354.94</v>
      </c>
      <c r="M68" s="26">
        <v>45</v>
      </c>
      <c r="N68" s="11">
        <f t="shared" si="0"/>
        <v>8542833.2200000007</v>
      </c>
      <c r="O68" s="11">
        <v>0</v>
      </c>
      <c r="P68" s="11">
        <v>4100892.0448000017</v>
      </c>
      <c r="Q68" s="11">
        <v>0</v>
      </c>
      <c r="R68" s="11">
        <v>368005.99919999996</v>
      </c>
      <c r="S68" s="11">
        <v>4073935.1759999995</v>
      </c>
      <c r="T68" s="11"/>
      <c r="U68" s="8">
        <v>3560.61</v>
      </c>
      <c r="V68" s="8">
        <v>3560.61</v>
      </c>
      <c r="W68" s="3" t="s">
        <v>56</v>
      </c>
      <c r="X68" s="17">
        <f>+N68-'Приложение № 2'!E68</f>
        <v>0</v>
      </c>
      <c r="Y68" s="1">
        <v>232208.16</v>
      </c>
      <c r="Z68" s="1">
        <f t="shared" si="6"/>
        <v>135797.83919999999</v>
      </c>
      <c r="AB68" s="17">
        <f>+N68-'Приложение № 2'!E68</f>
        <v>0</v>
      </c>
      <c r="AE68" s="25">
        <f>+N68-'Приложение № 2'!E68</f>
        <v>0</v>
      </c>
    </row>
    <row r="69" spans="1:31" x14ac:dyDescent="0.2">
      <c r="A69" s="9">
        <f t="shared" si="1"/>
        <v>57</v>
      </c>
      <c r="B69" s="9">
        <f t="shared" si="2"/>
        <v>57</v>
      </c>
      <c r="C69" s="10" t="s">
        <v>1148</v>
      </c>
      <c r="D69" s="10" t="s">
        <v>133</v>
      </c>
      <c r="E69" s="10" t="s">
        <v>108</v>
      </c>
      <c r="F69" s="10"/>
      <c r="G69" s="10" t="s">
        <v>55</v>
      </c>
      <c r="H69" s="10" t="s">
        <v>34</v>
      </c>
      <c r="I69" s="10" t="s">
        <v>32</v>
      </c>
      <c r="J69" s="11">
        <v>3318.08</v>
      </c>
      <c r="K69" s="11">
        <v>2710.96</v>
      </c>
      <c r="L69" s="11">
        <v>0</v>
      </c>
      <c r="M69" s="26">
        <v>33</v>
      </c>
      <c r="N69" s="11">
        <f t="shared" si="0"/>
        <v>12744604.045762816</v>
      </c>
      <c r="O69" s="11">
        <v>0</v>
      </c>
      <c r="P69" s="11">
        <v>2580379.4937628172</v>
      </c>
      <c r="Q69" s="11">
        <v>0</v>
      </c>
      <c r="R69" s="11">
        <v>1283119.5919999999</v>
      </c>
      <c r="S69" s="11">
        <v>8881104.959999999</v>
      </c>
      <c r="T69" s="11"/>
      <c r="U69" s="8">
        <v>3083.6</v>
      </c>
      <c r="V69" s="8">
        <v>3083.6</v>
      </c>
      <c r="W69" s="3" t="s">
        <v>56</v>
      </c>
      <c r="X69" s="17">
        <f>+N69-'Приложение № 2'!E69</f>
        <v>0</v>
      </c>
      <c r="Y69" s="1">
        <v>987082.76</v>
      </c>
      <c r="Z69" s="1">
        <f t="shared" si="6"/>
        <v>296036.83199999999</v>
      </c>
      <c r="AB69" s="17">
        <f>+N69-'Приложение № 2'!E69</f>
        <v>0</v>
      </c>
      <c r="AE69" s="25">
        <f>+N69-'Приложение № 2'!E69</f>
        <v>0</v>
      </c>
    </row>
    <row r="70" spans="1:31" x14ac:dyDescent="0.2">
      <c r="A70" s="9">
        <f t="shared" si="1"/>
        <v>58</v>
      </c>
      <c r="B70" s="9">
        <f t="shared" si="2"/>
        <v>58</v>
      </c>
      <c r="C70" s="10" t="s">
        <v>1148</v>
      </c>
      <c r="D70" s="10" t="s">
        <v>134</v>
      </c>
      <c r="E70" s="10" t="s">
        <v>96</v>
      </c>
      <c r="F70" s="10"/>
      <c r="G70" s="10" t="s">
        <v>55</v>
      </c>
      <c r="H70" s="10" t="s">
        <v>31</v>
      </c>
      <c r="I70" s="10" t="s">
        <v>31</v>
      </c>
      <c r="J70" s="11">
        <v>1001.33</v>
      </c>
      <c r="K70" s="11">
        <v>636.99</v>
      </c>
      <c r="L70" s="11">
        <v>0</v>
      </c>
      <c r="M70" s="26">
        <v>24</v>
      </c>
      <c r="N70" s="11">
        <f t="shared" si="0"/>
        <v>6121008.8999999994</v>
      </c>
      <c r="O70" s="11">
        <v>0</v>
      </c>
      <c r="P70" s="11">
        <v>4089518.6899999995</v>
      </c>
      <c r="Q70" s="11">
        <v>0</v>
      </c>
      <c r="R70" s="11">
        <v>0</v>
      </c>
      <c r="S70" s="11">
        <v>2031490.2099999997</v>
      </c>
      <c r="T70" s="11"/>
      <c r="U70" s="8">
        <v>3756.28</v>
      </c>
      <c r="V70" s="8">
        <v>3756.28</v>
      </c>
      <c r="W70" s="3" t="s">
        <v>56</v>
      </c>
      <c r="X70" s="17">
        <f>+N70-'Приложение № 2'!E70</f>
        <v>0</v>
      </c>
      <c r="Y70" s="1">
        <v>184144.01</v>
      </c>
      <c r="Z70" s="1">
        <f t="shared" si="6"/>
        <v>69559.30799999999</v>
      </c>
      <c r="AB70" s="17">
        <f>+N70-'Приложение № 2'!E70</f>
        <v>0</v>
      </c>
      <c r="AE70" s="25">
        <f>+N70-'Приложение № 2'!E70</f>
        <v>0</v>
      </c>
    </row>
    <row r="71" spans="1:31" x14ac:dyDescent="0.2">
      <c r="A71" s="9">
        <f t="shared" si="1"/>
        <v>59</v>
      </c>
      <c r="B71" s="9">
        <f t="shared" si="2"/>
        <v>59</v>
      </c>
      <c r="C71" s="10" t="s">
        <v>1148</v>
      </c>
      <c r="D71" s="10" t="s">
        <v>135</v>
      </c>
      <c r="E71" s="10" t="s">
        <v>96</v>
      </c>
      <c r="F71" s="10"/>
      <c r="G71" s="10" t="s">
        <v>55</v>
      </c>
      <c r="H71" s="10" t="s">
        <v>31</v>
      </c>
      <c r="I71" s="10" t="s">
        <v>31</v>
      </c>
      <c r="J71" s="11">
        <v>1037.76</v>
      </c>
      <c r="K71" s="11">
        <v>620.04</v>
      </c>
      <c r="L71" s="11">
        <v>0</v>
      </c>
      <c r="M71" s="26">
        <v>19</v>
      </c>
      <c r="N71" s="11">
        <f t="shared" si="0"/>
        <v>10594226.650000002</v>
      </c>
      <c r="O71" s="11">
        <v>0</v>
      </c>
      <c r="P71" s="11">
        <v>8616793.4200000018</v>
      </c>
      <c r="Q71" s="11">
        <v>0</v>
      </c>
      <c r="R71" s="11">
        <v>0</v>
      </c>
      <c r="S71" s="11">
        <v>1977433.2299999995</v>
      </c>
      <c r="T71" s="11"/>
      <c r="U71" s="8">
        <v>6152.78</v>
      </c>
      <c r="V71" s="8">
        <v>6152.78</v>
      </c>
      <c r="W71" s="3" t="s">
        <v>56</v>
      </c>
      <c r="X71" s="17">
        <f>+N71-'Приложение № 2'!E71</f>
        <v>0</v>
      </c>
      <c r="Y71" s="1">
        <v>212505.85</v>
      </c>
      <c r="Z71" s="1">
        <f t="shared" si="6"/>
        <v>67708.367999999988</v>
      </c>
      <c r="AB71" s="17">
        <f>+N71-'Приложение № 2'!E71</f>
        <v>0</v>
      </c>
      <c r="AE71" s="25">
        <f>+N71-'Приложение № 2'!E71</f>
        <v>0</v>
      </c>
    </row>
    <row r="72" spans="1:31" x14ac:dyDescent="0.2">
      <c r="A72" s="9">
        <f t="shared" si="1"/>
        <v>60</v>
      </c>
      <c r="B72" s="9">
        <f t="shared" si="2"/>
        <v>60</v>
      </c>
      <c r="C72" s="10" t="s">
        <v>1148</v>
      </c>
      <c r="D72" s="10" t="s">
        <v>136</v>
      </c>
      <c r="E72" s="10" t="s">
        <v>125</v>
      </c>
      <c r="F72" s="10"/>
      <c r="G72" s="10" t="s">
        <v>55</v>
      </c>
      <c r="H72" s="10" t="s">
        <v>31</v>
      </c>
      <c r="I72" s="10" t="s">
        <v>31</v>
      </c>
      <c r="J72" s="11">
        <v>1023.9</v>
      </c>
      <c r="K72" s="11">
        <v>614.54</v>
      </c>
      <c r="L72" s="11">
        <v>0</v>
      </c>
      <c r="M72" s="26">
        <v>19</v>
      </c>
      <c r="N72" s="11">
        <f t="shared" si="0"/>
        <v>5905280.79</v>
      </c>
      <c r="O72" s="11">
        <v>0</v>
      </c>
      <c r="P72" s="11">
        <v>3875655.3319999999</v>
      </c>
      <c r="Q72" s="11">
        <v>0</v>
      </c>
      <c r="R72" s="11">
        <v>16392.418000000005</v>
      </c>
      <c r="S72" s="11">
        <v>2013233.0399999998</v>
      </c>
      <c r="T72" s="11"/>
      <c r="U72" s="8">
        <v>3492.67</v>
      </c>
      <c r="V72" s="8">
        <v>3492.67</v>
      </c>
      <c r="W72" s="3" t="s">
        <v>56</v>
      </c>
      <c r="X72" s="17">
        <f>+N72-'Приложение № 2'!E72</f>
        <v>0</v>
      </c>
      <c r="Y72" s="1">
        <v>225334.78</v>
      </c>
      <c r="Z72" s="1">
        <f t="shared" si="6"/>
        <v>67107.767999999996</v>
      </c>
      <c r="AB72" s="17">
        <f>+N72-'Приложение № 2'!E72</f>
        <v>0</v>
      </c>
      <c r="AE72" s="25">
        <f>+N72-'Приложение № 2'!E72</f>
        <v>0</v>
      </c>
    </row>
    <row r="73" spans="1:31" x14ac:dyDescent="0.2">
      <c r="A73" s="9">
        <f t="shared" si="1"/>
        <v>61</v>
      </c>
      <c r="B73" s="9">
        <f t="shared" si="2"/>
        <v>61</v>
      </c>
      <c r="C73" s="10" t="s">
        <v>1148</v>
      </c>
      <c r="D73" s="10" t="s">
        <v>137</v>
      </c>
      <c r="E73" s="10" t="s">
        <v>138</v>
      </c>
      <c r="F73" s="10"/>
      <c r="G73" s="10" t="s">
        <v>59</v>
      </c>
      <c r="H73" s="10" t="s">
        <v>31</v>
      </c>
      <c r="I73" s="10" t="s">
        <v>32</v>
      </c>
      <c r="J73" s="11">
        <v>1146.2</v>
      </c>
      <c r="K73" s="11">
        <v>1141.0999999999999</v>
      </c>
      <c r="L73" s="11">
        <v>0</v>
      </c>
      <c r="M73" s="26">
        <v>50</v>
      </c>
      <c r="N73" s="11">
        <v>12079968.260073598</v>
      </c>
      <c r="O73" s="11">
        <v>0</v>
      </c>
      <c r="P73" s="11">
        <f>N73-R73</f>
        <v>11967382.264273599</v>
      </c>
      <c r="Q73" s="11">
        <v>0</v>
      </c>
      <c r="R73" s="11">
        <v>112585.99580000003</v>
      </c>
      <c r="S73" s="11"/>
      <c r="T73" s="11"/>
      <c r="U73" s="8">
        <v>11114.86</v>
      </c>
      <c r="V73" s="8">
        <v>11114.86</v>
      </c>
      <c r="W73" s="3" t="s">
        <v>56</v>
      </c>
      <c r="X73" s="17">
        <f>+N73-'Приложение № 2'!E73</f>
        <v>0</v>
      </c>
      <c r="Y73" s="1">
        <v>333654.27</v>
      </c>
      <c r="Z73" s="1">
        <f>+(K73*6.45+L73*17.73)*12</f>
        <v>88321.139999999985</v>
      </c>
      <c r="AB73" s="17">
        <f>+N73-'Приложение № 2'!E73</f>
        <v>0</v>
      </c>
      <c r="AE73" s="25">
        <f>+N73-'Приложение № 2'!E73</f>
        <v>0</v>
      </c>
    </row>
    <row r="74" spans="1:31" x14ac:dyDescent="0.2">
      <c r="A74" s="9">
        <f t="shared" si="1"/>
        <v>62</v>
      </c>
      <c r="B74" s="9">
        <f t="shared" si="2"/>
        <v>62</v>
      </c>
      <c r="C74" s="10" t="s">
        <v>1148</v>
      </c>
      <c r="D74" s="10" t="s">
        <v>139</v>
      </c>
      <c r="E74" s="10" t="s">
        <v>140</v>
      </c>
      <c r="F74" s="10"/>
      <c r="G74" s="10" t="s">
        <v>59</v>
      </c>
      <c r="H74" s="10" t="s">
        <v>31</v>
      </c>
      <c r="I74" s="10" t="s">
        <v>31</v>
      </c>
      <c r="J74" s="11">
        <v>530.20000000000005</v>
      </c>
      <c r="K74" s="11">
        <v>490.23</v>
      </c>
      <c r="L74" s="11">
        <v>0</v>
      </c>
      <c r="M74" s="26">
        <v>28</v>
      </c>
      <c r="N74" s="11">
        <v>5189696.6274124803</v>
      </c>
      <c r="O74" s="11">
        <v>0</v>
      </c>
      <c r="P74" s="11">
        <f>N74-R74</f>
        <v>5137103.8964724801</v>
      </c>
      <c r="Q74" s="11">
        <v>0</v>
      </c>
      <c r="R74" s="11">
        <v>52592.730939999979</v>
      </c>
      <c r="S74" s="11"/>
      <c r="T74" s="11"/>
      <c r="U74" s="8">
        <v>11114.86</v>
      </c>
      <c r="V74" s="8">
        <v>11114.86</v>
      </c>
      <c r="W74" s="3" t="s">
        <v>56</v>
      </c>
      <c r="X74" s="17">
        <f>+N74-'Приложение № 2'!E74</f>
        <v>0</v>
      </c>
      <c r="Y74" s="1">
        <v>132552.07999999999</v>
      </c>
      <c r="Z74" s="1">
        <f>+(K74*6.45+L74*17.73)*12</f>
        <v>37943.802000000003</v>
      </c>
      <c r="AB74" s="17">
        <f>+N74-'Приложение № 2'!E74</f>
        <v>0</v>
      </c>
      <c r="AE74" s="25">
        <f>+N74-'Приложение № 2'!E74</f>
        <v>0</v>
      </c>
    </row>
    <row r="75" spans="1:31" x14ac:dyDescent="0.2">
      <c r="A75" s="9">
        <f t="shared" si="1"/>
        <v>63</v>
      </c>
      <c r="B75" s="9">
        <f t="shared" si="2"/>
        <v>63</v>
      </c>
      <c r="C75" s="10" t="s">
        <v>1148</v>
      </c>
      <c r="D75" s="10" t="s">
        <v>141</v>
      </c>
      <c r="E75" s="10" t="s">
        <v>119</v>
      </c>
      <c r="F75" s="10"/>
      <c r="G75" s="10" t="s">
        <v>55</v>
      </c>
      <c r="H75" s="10" t="s">
        <v>34</v>
      </c>
      <c r="I75" s="10" t="s">
        <v>31</v>
      </c>
      <c r="J75" s="11">
        <v>1792.32</v>
      </c>
      <c r="K75" s="11">
        <v>1578.58</v>
      </c>
      <c r="L75" s="11">
        <v>0</v>
      </c>
      <c r="M75" s="26">
        <v>66</v>
      </c>
      <c r="N75" s="11">
        <f t="shared" si="0"/>
        <v>7421126.4859591676</v>
      </c>
      <c r="O75" s="11">
        <v>0</v>
      </c>
      <c r="P75" s="11">
        <v>1297162.7299591675</v>
      </c>
      <c r="Q75" s="11">
        <v>0</v>
      </c>
      <c r="R75" s="11">
        <v>952535.67599999998</v>
      </c>
      <c r="S75" s="11">
        <v>5171428.08</v>
      </c>
      <c r="T75" s="11"/>
      <c r="U75" s="8">
        <v>3083.6</v>
      </c>
      <c r="V75" s="8">
        <v>3083.6</v>
      </c>
      <c r="W75" s="3" t="s">
        <v>56</v>
      </c>
      <c r="X75" s="17">
        <f>+N75-'Приложение № 2'!E75</f>
        <v>0</v>
      </c>
      <c r="Y75" s="1">
        <v>780154.74</v>
      </c>
      <c r="Z75" s="1">
        <f>+(K75*9.1+L75*18.19)*12</f>
        <v>172380.93599999999</v>
      </c>
      <c r="AB75" s="17">
        <f>+N75-'Приложение № 2'!E75</f>
        <v>0</v>
      </c>
      <c r="AE75" s="25">
        <f>+N75-'Приложение № 2'!E75</f>
        <v>0</v>
      </c>
    </row>
    <row r="76" spans="1:31" x14ac:dyDescent="0.2">
      <c r="A76" s="9">
        <f t="shared" si="1"/>
        <v>64</v>
      </c>
      <c r="B76" s="9">
        <f t="shared" si="2"/>
        <v>64</v>
      </c>
      <c r="C76" s="10" t="s">
        <v>1148</v>
      </c>
      <c r="D76" s="10" t="s">
        <v>142</v>
      </c>
      <c r="E76" s="10" t="s">
        <v>131</v>
      </c>
      <c r="F76" s="10"/>
      <c r="G76" s="10" t="s">
        <v>59</v>
      </c>
      <c r="H76" s="10" t="s">
        <v>31</v>
      </c>
      <c r="I76" s="10" t="s">
        <v>32</v>
      </c>
      <c r="J76" s="11">
        <v>1281</v>
      </c>
      <c r="K76" s="11">
        <v>626.29999999999995</v>
      </c>
      <c r="L76" s="11">
        <v>463.3</v>
      </c>
      <c r="M76" s="26">
        <v>46</v>
      </c>
      <c r="N76" s="11">
        <f t="shared" si="0"/>
        <v>5299868.88</v>
      </c>
      <c r="O76" s="11">
        <v>0</v>
      </c>
      <c r="P76" s="11">
        <v>3474391.1219999995</v>
      </c>
      <c r="Q76" s="11">
        <v>0</v>
      </c>
      <c r="R76" s="11">
        <v>355004.478</v>
      </c>
      <c r="S76" s="11">
        <v>1470473.28</v>
      </c>
      <c r="T76" s="11"/>
      <c r="U76" s="8">
        <v>5561.53</v>
      </c>
      <c r="V76" s="8">
        <v>5561.53</v>
      </c>
      <c r="W76" s="3" t="s">
        <v>56</v>
      </c>
      <c r="X76" s="17">
        <f>+N76-'Приложение № 2'!E76</f>
        <v>0</v>
      </c>
      <c r="Y76" s="1">
        <v>207957.15</v>
      </c>
      <c r="Z76" s="1">
        <f>+(K76*6.45+L76*17.73)*12</f>
        <v>147047.32800000001</v>
      </c>
      <c r="AB76" s="17">
        <f>+N76-'Приложение № 2'!E76</f>
        <v>0</v>
      </c>
      <c r="AE76" s="25">
        <f>+N76-'Приложение № 2'!E76</f>
        <v>0</v>
      </c>
    </row>
    <row r="77" spans="1:31" x14ac:dyDescent="0.2">
      <c r="A77" s="9">
        <f t="shared" si="1"/>
        <v>65</v>
      </c>
      <c r="B77" s="9">
        <f t="shared" si="2"/>
        <v>65</v>
      </c>
      <c r="C77" s="10" t="s">
        <v>1148</v>
      </c>
      <c r="D77" s="10" t="s">
        <v>143</v>
      </c>
      <c r="E77" s="10" t="s">
        <v>119</v>
      </c>
      <c r="F77" s="10"/>
      <c r="G77" s="10" t="s">
        <v>59</v>
      </c>
      <c r="H77" s="10" t="s">
        <v>31</v>
      </c>
      <c r="I77" s="10" t="s">
        <v>31</v>
      </c>
      <c r="J77" s="11">
        <v>658.97</v>
      </c>
      <c r="K77" s="11">
        <v>666.11</v>
      </c>
      <c r="L77" s="11">
        <v>0</v>
      </c>
      <c r="M77" s="26">
        <v>20</v>
      </c>
      <c r="N77" s="11">
        <f t="shared" ref="N77:N78" si="7">+P77+Q77+R77+S77+T77</f>
        <v>9302251.4866377581</v>
      </c>
      <c r="O77" s="11">
        <v>0</v>
      </c>
      <c r="P77" s="11">
        <v>8635688.7226377577</v>
      </c>
      <c r="Q77" s="11">
        <v>0</v>
      </c>
      <c r="R77" s="11">
        <v>150993.62400000001</v>
      </c>
      <c r="S77" s="11">
        <v>515569.13999999996</v>
      </c>
      <c r="T77" s="11"/>
      <c r="U77" s="8">
        <v>14542.72</v>
      </c>
      <c r="V77" s="8">
        <v>14542.72</v>
      </c>
      <c r="W77" s="3" t="s">
        <v>56</v>
      </c>
      <c r="X77" s="17">
        <f>+N77-'Приложение № 2'!E77</f>
        <v>0</v>
      </c>
      <c r="Y77" s="1">
        <v>99436.71</v>
      </c>
      <c r="Z77" s="1">
        <f>+(K77*6.45+L77*17.73)*12</f>
        <v>51556.913999999997</v>
      </c>
      <c r="AB77" s="17">
        <f>+N77-'Приложение № 2'!E77</f>
        <v>0</v>
      </c>
      <c r="AE77" s="25">
        <f>+N77-'Приложение № 2'!E77</f>
        <v>0</v>
      </c>
    </row>
    <row r="78" spans="1:31" x14ac:dyDescent="0.2">
      <c r="A78" s="9">
        <f t="shared" si="1"/>
        <v>66</v>
      </c>
      <c r="B78" s="9">
        <f t="shared" si="2"/>
        <v>66</v>
      </c>
      <c r="C78" s="10" t="s">
        <v>1148</v>
      </c>
      <c r="D78" s="10" t="s">
        <v>144</v>
      </c>
      <c r="E78" s="10" t="s">
        <v>108</v>
      </c>
      <c r="F78" s="10"/>
      <c r="G78" s="10" t="s">
        <v>59</v>
      </c>
      <c r="H78" s="10" t="s">
        <v>31</v>
      </c>
      <c r="I78" s="10" t="s">
        <v>30</v>
      </c>
      <c r="J78" s="11">
        <v>470.32</v>
      </c>
      <c r="K78" s="11">
        <v>224.16</v>
      </c>
      <c r="L78" s="11">
        <v>175.86</v>
      </c>
      <c r="M78" s="26">
        <v>15</v>
      </c>
      <c r="N78" s="11">
        <f t="shared" si="7"/>
        <v>4369665.6787603199</v>
      </c>
      <c r="O78" s="11">
        <v>0</v>
      </c>
      <c r="P78" s="11">
        <v>3677084.7051603198</v>
      </c>
      <c r="Q78" s="11">
        <v>0</v>
      </c>
      <c r="R78" s="11">
        <v>144921.39760000003</v>
      </c>
      <c r="S78" s="11">
        <v>547659.57600000012</v>
      </c>
      <c r="T78" s="11"/>
      <c r="U78" s="8">
        <v>11263.25</v>
      </c>
      <c r="V78" s="8">
        <v>11263.25</v>
      </c>
      <c r="W78" s="3" t="s">
        <v>56</v>
      </c>
      <c r="X78" s="17">
        <f>+N78-'Приложение № 2'!E78</f>
        <v>0</v>
      </c>
      <c r="Y78" s="1">
        <v>90155.44</v>
      </c>
      <c r="Z78" s="1">
        <f>+(K78*6.45+L78*17.73)*12</f>
        <v>54765.957600000009</v>
      </c>
      <c r="AB78" s="17">
        <f>+N78-'Приложение № 2'!E78</f>
        <v>0</v>
      </c>
      <c r="AE78" s="25">
        <f>+N78-'Приложение № 2'!E78</f>
        <v>0</v>
      </c>
    </row>
    <row r="79" spans="1:31" x14ac:dyDescent="0.2">
      <c r="A79" s="9"/>
      <c r="B79" s="35" t="s">
        <v>145</v>
      </c>
      <c r="C79" s="35"/>
      <c r="D79" s="35"/>
      <c r="E79" s="29"/>
      <c r="F79" s="29"/>
      <c r="G79" s="29"/>
      <c r="H79" s="29"/>
      <c r="I79" s="29"/>
      <c r="J79" s="30">
        <f t="shared" ref="J79:N79" si="8">SUBTOTAL(9,J13:J78)</f>
        <v>67260.75</v>
      </c>
      <c r="K79" s="30">
        <f t="shared" si="8"/>
        <v>57811.549999999981</v>
      </c>
      <c r="L79" s="30">
        <f t="shared" si="8"/>
        <v>1829.94</v>
      </c>
      <c r="M79" s="30">
        <f t="shared" si="8"/>
        <v>1956</v>
      </c>
      <c r="N79" s="30">
        <f t="shared" si="8"/>
        <v>502896734.34392381</v>
      </c>
      <c r="O79" s="30">
        <v>0</v>
      </c>
      <c r="P79" s="30">
        <v>312825840.79258686</v>
      </c>
      <c r="Q79" s="30">
        <v>0</v>
      </c>
      <c r="R79" s="30">
        <v>23152464.912800003</v>
      </c>
      <c r="S79" s="30">
        <v>166918428.63853684</v>
      </c>
      <c r="T79" s="30">
        <v>0</v>
      </c>
      <c r="U79" s="31"/>
      <c r="V79" s="31"/>
      <c r="W79" s="32"/>
      <c r="X79" s="17">
        <f>+N79-'Приложение № 2'!E79</f>
        <v>0</v>
      </c>
      <c r="AB79" s="17">
        <f>+N79-'Приложение № 2'!E79</f>
        <v>0</v>
      </c>
      <c r="AE79" s="25">
        <f>+N79-'Приложение № 2'!E79</f>
        <v>0</v>
      </c>
    </row>
    <row r="80" spans="1:31" x14ac:dyDescent="0.2">
      <c r="A80" s="9">
        <f>+A78+1</f>
        <v>67</v>
      </c>
      <c r="B80" s="9">
        <v>1</v>
      </c>
      <c r="C80" s="10" t="s">
        <v>1149</v>
      </c>
      <c r="D80" s="10" t="s">
        <v>147</v>
      </c>
      <c r="E80" s="10" t="s">
        <v>148</v>
      </c>
      <c r="F80" s="10"/>
      <c r="G80" s="10" t="s">
        <v>59</v>
      </c>
      <c r="H80" s="10" t="s">
        <v>31</v>
      </c>
      <c r="I80" s="10" t="s">
        <v>30</v>
      </c>
      <c r="J80" s="11">
        <v>294.77</v>
      </c>
      <c r="K80" s="11">
        <v>271.13</v>
      </c>
      <c r="L80" s="11">
        <v>0</v>
      </c>
      <c r="M80" s="26">
        <v>8</v>
      </c>
      <c r="N80" s="11">
        <f t="shared" ref="N80:N86" si="9">+P80+Q80+R80+S80+T80</f>
        <v>1948999.0300000003</v>
      </c>
      <c r="O80" s="11">
        <v>0</v>
      </c>
      <c r="P80" s="11">
        <v>1916254.7056493904</v>
      </c>
      <c r="Q80" s="11">
        <v>0</v>
      </c>
      <c r="R80" s="11">
        <v>17559.621139999996</v>
      </c>
      <c r="S80" s="11">
        <v>15184.703210610052</v>
      </c>
      <c r="T80" s="11"/>
      <c r="U80" s="8">
        <v>7820.18</v>
      </c>
      <c r="V80" s="8">
        <v>7820.18</v>
      </c>
      <c r="W80" s="3" t="s">
        <v>56</v>
      </c>
      <c r="X80" s="17">
        <f>+N80-'Приложение № 2'!E80</f>
        <v>0</v>
      </c>
      <c r="Y80" s="1">
        <v>49766.67</v>
      </c>
      <c r="Z80" s="1">
        <f t="shared" ref="Z80:Z86" si="10">+(K80*6.45+L80*17.73)*12</f>
        <v>20985.462</v>
      </c>
      <c r="AB80" s="17">
        <f>+N80-'Приложение № 2'!E80</f>
        <v>0</v>
      </c>
      <c r="AE80" s="25">
        <f>+N80-'Приложение № 2'!E80</f>
        <v>0</v>
      </c>
    </row>
    <row r="81" spans="1:31" x14ac:dyDescent="0.2">
      <c r="A81" s="9">
        <f>+A80+1</f>
        <v>68</v>
      </c>
      <c r="B81" s="9">
        <f>+B80+1</f>
        <v>2</v>
      </c>
      <c r="C81" s="10" t="s">
        <v>1149</v>
      </c>
      <c r="D81" s="10" t="s">
        <v>149</v>
      </c>
      <c r="E81" s="10" t="s">
        <v>150</v>
      </c>
      <c r="F81" s="10"/>
      <c r="G81" s="10" t="s">
        <v>59</v>
      </c>
      <c r="H81" s="10" t="s">
        <v>31</v>
      </c>
      <c r="I81" s="10" t="s">
        <v>31</v>
      </c>
      <c r="J81" s="11">
        <v>297.10000000000002</v>
      </c>
      <c r="K81" s="11">
        <v>288.60000000000002</v>
      </c>
      <c r="L81" s="11">
        <v>0</v>
      </c>
      <c r="M81" s="26">
        <v>10</v>
      </c>
      <c r="N81" s="11">
        <f t="shared" si="9"/>
        <v>5337491.5199865606</v>
      </c>
      <c r="O81" s="11">
        <v>0</v>
      </c>
      <c r="P81" s="11">
        <v>5063783.8299865602</v>
      </c>
      <c r="Q81" s="11">
        <v>0</v>
      </c>
      <c r="R81" s="11">
        <v>50331.290000000008</v>
      </c>
      <c r="S81" s="11">
        <v>223376.40000000002</v>
      </c>
      <c r="T81" s="11"/>
      <c r="U81" s="8">
        <v>19406.11</v>
      </c>
      <c r="V81" s="8">
        <v>19406.11</v>
      </c>
      <c r="W81" s="3" t="s">
        <v>56</v>
      </c>
      <c r="X81" s="17">
        <f>+N81-'Приложение № 2'!E81</f>
        <v>0</v>
      </c>
      <c r="Y81" s="1">
        <v>27993.65</v>
      </c>
      <c r="Z81" s="1">
        <f t="shared" si="10"/>
        <v>22337.640000000003</v>
      </c>
      <c r="AB81" s="17">
        <f>+N81-'Приложение № 2'!E81</f>
        <v>0</v>
      </c>
      <c r="AE81" s="25">
        <f>+N81-'Приложение № 2'!E81</f>
        <v>0</v>
      </c>
    </row>
    <row r="82" spans="1:31" x14ac:dyDescent="0.2">
      <c r="A82" s="9">
        <f t="shared" ref="A82:A86" si="11">+A81+1</f>
        <v>69</v>
      </c>
      <c r="B82" s="9">
        <f t="shared" ref="B82:B86" si="12">+B81+1</f>
        <v>3</v>
      </c>
      <c r="C82" s="10" t="s">
        <v>1149</v>
      </c>
      <c r="D82" s="10" t="s">
        <v>151</v>
      </c>
      <c r="E82" s="10" t="s">
        <v>152</v>
      </c>
      <c r="F82" s="10"/>
      <c r="G82" s="10" t="s">
        <v>59</v>
      </c>
      <c r="H82" s="10" t="s">
        <v>31</v>
      </c>
      <c r="I82" s="10" t="s">
        <v>30</v>
      </c>
      <c r="J82" s="11">
        <v>193.4</v>
      </c>
      <c r="K82" s="11">
        <v>137.5</v>
      </c>
      <c r="L82" s="11">
        <v>0</v>
      </c>
      <c r="M82" s="26">
        <v>9</v>
      </c>
      <c r="N82" s="11">
        <f t="shared" si="9"/>
        <v>988409.12999999989</v>
      </c>
      <c r="O82" s="11">
        <v>0</v>
      </c>
      <c r="P82" s="11">
        <v>975081.43497815088</v>
      </c>
      <c r="Q82" s="11">
        <v>0</v>
      </c>
      <c r="R82" s="11">
        <v>12641.765000000007</v>
      </c>
      <c r="S82" s="11">
        <v>685.93002184896613</v>
      </c>
      <c r="T82" s="11"/>
      <c r="U82" s="8">
        <v>7820.18</v>
      </c>
      <c r="V82" s="8">
        <v>7820.18</v>
      </c>
      <c r="W82" s="3" t="s">
        <v>56</v>
      </c>
      <c r="X82" s="17">
        <f>+N82-'Приложение № 2'!E82</f>
        <v>0</v>
      </c>
      <c r="Y82" s="1">
        <v>42505.91</v>
      </c>
      <c r="Z82" s="1">
        <f t="shared" si="10"/>
        <v>10642.5</v>
      </c>
      <c r="AB82" s="17">
        <f>+N82-'Приложение № 2'!E82</f>
        <v>0</v>
      </c>
      <c r="AE82" s="25">
        <f>+N82-'Приложение № 2'!E82</f>
        <v>0</v>
      </c>
    </row>
    <row r="83" spans="1:31" x14ac:dyDescent="0.2">
      <c r="A83" s="9">
        <f t="shared" si="11"/>
        <v>70</v>
      </c>
      <c r="B83" s="9">
        <f t="shared" si="12"/>
        <v>4</v>
      </c>
      <c r="C83" s="10" t="s">
        <v>1149</v>
      </c>
      <c r="D83" s="10" t="s">
        <v>153</v>
      </c>
      <c r="E83" s="10" t="s">
        <v>154</v>
      </c>
      <c r="F83" s="10"/>
      <c r="G83" s="10" t="s">
        <v>59</v>
      </c>
      <c r="H83" s="10" t="s">
        <v>31</v>
      </c>
      <c r="I83" s="10" t="s">
        <v>30</v>
      </c>
      <c r="J83" s="11">
        <v>730.7</v>
      </c>
      <c r="K83" s="11">
        <v>614.1</v>
      </c>
      <c r="L83" s="11">
        <v>0</v>
      </c>
      <c r="M83" s="26">
        <v>32</v>
      </c>
      <c r="N83" s="11">
        <f t="shared" si="9"/>
        <v>4414414.8600000003</v>
      </c>
      <c r="O83" s="11">
        <v>0</v>
      </c>
      <c r="P83" s="11">
        <v>4352513.5797999995</v>
      </c>
      <c r="Q83" s="11">
        <v>0</v>
      </c>
      <c r="R83" s="11">
        <v>0</v>
      </c>
      <c r="S83" s="11">
        <v>61901.280200000852</v>
      </c>
      <c r="T83" s="11"/>
      <c r="U83" s="8">
        <v>7820.18</v>
      </c>
      <c r="V83" s="8">
        <v>7820.18</v>
      </c>
      <c r="W83" s="3" t="s">
        <v>56</v>
      </c>
      <c r="X83" s="17">
        <f>+N83-'Приложение № 2'!E83</f>
        <v>0</v>
      </c>
      <c r="Y83" s="1">
        <v>129856.67</v>
      </c>
      <c r="Z83" s="1">
        <f t="shared" si="10"/>
        <v>47531.340000000004</v>
      </c>
      <c r="AB83" s="17">
        <f>+N83-'Приложение № 2'!E83</f>
        <v>0</v>
      </c>
      <c r="AE83" s="25">
        <f>+N83-'Приложение № 2'!E83</f>
        <v>0</v>
      </c>
    </row>
    <row r="84" spans="1:31" x14ac:dyDescent="0.2">
      <c r="A84" s="9">
        <f t="shared" si="11"/>
        <v>71</v>
      </c>
      <c r="B84" s="9">
        <f t="shared" si="12"/>
        <v>5</v>
      </c>
      <c r="C84" s="10" t="s">
        <v>1149</v>
      </c>
      <c r="D84" s="10" t="s">
        <v>155</v>
      </c>
      <c r="E84" s="10" t="s">
        <v>156</v>
      </c>
      <c r="F84" s="10"/>
      <c r="G84" s="10" t="s">
        <v>59</v>
      </c>
      <c r="H84" s="10" t="s">
        <v>31</v>
      </c>
      <c r="I84" s="10" t="s">
        <v>32</v>
      </c>
      <c r="J84" s="11">
        <v>1267.5999999999999</v>
      </c>
      <c r="K84" s="11">
        <v>1056.54</v>
      </c>
      <c r="L84" s="11">
        <v>0</v>
      </c>
      <c r="M84" s="26">
        <v>44</v>
      </c>
      <c r="N84" s="11">
        <f t="shared" si="9"/>
        <v>7594863.8300000001</v>
      </c>
      <c r="O84" s="11">
        <v>0</v>
      </c>
      <c r="P84" s="11">
        <v>7476452.1193232657</v>
      </c>
      <c r="Q84" s="11">
        <v>0</v>
      </c>
      <c r="R84" s="11">
        <v>38452.014119999978</v>
      </c>
      <c r="S84" s="11">
        <v>79959.696556733921</v>
      </c>
      <c r="T84" s="11"/>
      <c r="U84" s="8">
        <v>7820.18</v>
      </c>
      <c r="V84" s="8">
        <v>7820.18</v>
      </c>
      <c r="W84" s="3" t="s">
        <v>56</v>
      </c>
      <c r="X84" s="17">
        <f>+N84-'Приложение № 2'!E84</f>
        <v>0</v>
      </c>
      <c r="Y84" s="1">
        <v>136661.25</v>
      </c>
      <c r="Z84" s="1">
        <f t="shared" si="10"/>
        <v>81776.195999999996</v>
      </c>
      <c r="AB84" s="17">
        <f>+N84-'Приложение № 2'!E84</f>
        <v>0</v>
      </c>
      <c r="AE84" s="25">
        <f>+N84-'Приложение № 2'!E84</f>
        <v>0</v>
      </c>
    </row>
    <row r="85" spans="1:31" x14ac:dyDescent="0.2">
      <c r="A85" s="9">
        <f t="shared" si="11"/>
        <v>72</v>
      </c>
      <c r="B85" s="9">
        <f t="shared" si="12"/>
        <v>6</v>
      </c>
      <c r="C85" s="10" t="s">
        <v>1149</v>
      </c>
      <c r="D85" s="10" t="s">
        <v>157</v>
      </c>
      <c r="E85" s="10" t="s">
        <v>148</v>
      </c>
      <c r="F85" s="10"/>
      <c r="G85" s="10" t="s">
        <v>59</v>
      </c>
      <c r="H85" s="10" t="s">
        <v>31</v>
      </c>
      <c r="I85" s="10" t="s">
        <v>30</v>
      </c>
      <c r="J85" s="11">
        <v>287.60000000000002</v>
      </c>
      <c r="K85" s="11">
        <v>269.8</v>
      </c>
      <c r="L85" s="11">
        <v>0</v>
      </c>
      <c r="M85" s="26">
        <v>1</v>
      </c>
      <c r="N85" s="11">
        <f t="shared" si="9"/>
        <v>1939438.41</v>
      </c>
      <c r="O85" s="11">
        <v>0</v>
      </c>
      <c r="P85" s="11">
        <v>1911399.192781941</v>
      </c>
      <c r="Q85" s="11">
        <v>0</v>
      </c>
      <c r="R85" s="11">
        <v>20236.954400000002</v>
      </c>
      <c r="S85" s="11">
        <v>7802.2628180589818</v>
      </c>
      <c r="T85" s="11"/>
      <c r="U85" s="8">
        <v>7820.18</v>
      </c>
      <c r="V85" s="8">
        <v>7820.18</v>
      </c>
      <c r="W85" s="3" t="s">
        <v>56</v>
      </c>
      <c r="X85" s="17">
        <f>+N85-'Приложение № 2'!E85</f>
        <v>0</v>
      </c>
      <c r="Y85" s="1">
        <v>75487.69</v>
      </c>
      <c r="Z85" s="1">
        <f t="shared" si="10"/>
        <v>20882.52</v>
      </c>
      <c r="AB85" s="17">
        <f>+N85-'Приложение № 2'!E85</f>
        <v>0</v>
      </c>
      <c r="AE85" s="25">
        <f>+N85-'Приложение № 2'!E85</f>
        <v>0</v>
      </c>
    </row>
    <row r="86" spans="1:31" x14ac:dyDescent="0.2">
      <c r="A86" s="9">
        <f t="shared" si="11"/>
        <v>73</v>
      </c>
      <c r="B86" s="9">
        <f t="shared" si="12"/>
        <v>7</v>
      </c>
      <c r="C86" s="10" t="s">
        <v>1149</v>
      </c>
      <c r="D86" s="10" t="s">
        <v>158</v>
      </c>
      <c r="E86" s="10" t="s">
        <v>154</v>
      </c>
      <c r="F86" s="10"/>
      <c r="G86" s="10" t="s">
        <v>59</v>
      </c>
      <c r="H86" s="10" t="s">
        <v>31</v>
      </c>
      <c r="I86" s="10" t="s">
        <v>30</v>
      </c>
      <c r="J86" s="11">
        <v>307.60000000000002</v>
      </c>
      <c r="K86" s="11">
        <v>307.60000000000002</v>
      </c>
      <c r="L86" s="11">
        <v>0</v>
      </c>
      <c r="M86" s="26">
        <v>8</v>
      </c>
      <c r="N86" s="11">
        <f t="shared" si="9"/>
        <v>2211161.0699999998</v>
      </c>
      <c r="O86" s="11">
        <v>0</v>
      </c>
      <c r="P86" s="11">
        <v>2180154.9928000006</v>
      </c>
      <c r="Q86" s="11">
        <v>0</v>
      </c>
      <c r="R86" s="11">
        <v>0</v>
      </c>
      <c r="S86" s="11">
        <v>31006.077199999359</v>
      </c>
      <c r="T86" s="11"/>
      <c r="U86" s="8">
        <v>7820.18</v>
      </c>
      <c r="V86" s="8">
        <v>7820.18</v>
      </c>
      <c r="W86" s="3" t="s">
        <v>56</v>
      </c>
      <c r="X86" s="17">
        <f>+N86-'Приложение № 2'!E86</f>
        <v>0</v>
      </c>
      <c r="Y86" s="1">
        <v>38072.410000000003</v>
      </c>
      <c r="Z86" s="1">
        <f t="shared" si="10"/>
        <v>23808.240000000002</v>
      </c>
      <c r="AB86" s="17">
        <f>+N86-'Приложение № 2'!E86</f>
        <v>0</v>
      </c>
      <c r="AE86" s="25">
        <f>+N86-'Приложение № 2'!E86</f>
        <v>0</v>
      </c>
    </row>
    <row r="87" spans="1:31" x14ac:dyDescent="0.2">
      <c r="A87" s="9"/>
      <c r="B87" s="35" t="s">
        <v>159</v>
      </c>
      <c r="C87" s="35"/>
      <c r="D87" s="35"/>
      <c r="E87" s="29"/>
      <c r="F87" s="29"/>
      <c r="G87" s="29"/>
      <c r="H87" s="29"/>
      <c r="I87" s="29"/>
      <c r="J87" s="30">
        <f>SUBTOTAL(9,J80:J86)</f>
        <v>3378.7699999999995</v>
      </c>
      <c r="K87" s="30">
        <f t="shared" ref="K87:N87" si="13">SUBTOTAL(9,K80:K86)</f>
        <v>2945.27</v>
      </c>
      <c r="L87" s="30">
        <f t="shared" si="13"/>
        <v>0</v>
      </c>
      <c r="M87" s="30">
        <f t="shared" si="13"/>
        <v>112</v>
      </c>
      <c r="N87" s="30">
        <f t="shared" si="13"/>
        <v>24434777.849986564</v>
      </c>
      <c r="O87" s="30">
        <v>0</v>
      </c>
      <c r="P87" s="30">
        <v>23875639.855319306</v>
      </c>
      <c r="Q87" s="30">
        <v>0</v>
      </c>
      <c r="R87" s="30">
        <v>139221.64465999999</v>
      </c>
      <c r="S87" s="30">
        <v>419916.35000725219</v>
      </c>
      <c r="T87" s="30">
        <v>0</v>
      </c>
      <c r="U87" s="31"/>
      <c r="V87" s="31"/>
      <c r="W87" s="32"/>
      <c r="X87" s="17">
        <f>+N87-'Приложение № 2'!E87</f>
        <v>0</v>
      </c>
      <c r="AB87" s="17">
        <f>+N87-'Приложение № 2'!E87</f>
        <v>0</v>
      </c>
      <c r="AE87" s="25">
        <f>+N87-'Приложение № 2'!E87</f>
        <v>0</v>
      </c>
    </row>
    <row r="88" spans="1:31" x14ac:dyDescent="0.2">
      <c r="A88" s="9">
        <f>+A86+1</f>
        <v>74</v>
      </c>
      <c r="B88" s="9">
        <v>1</v>
      </c>
      <c r="C88" s="10" t="s">
        <v>1150</v>
      </c>
      <c r="D88" s="10" t="s">
        <v>163</v>
      </c>
      <c r="E88" s="10" t="s">
        <v>128</v>
      </c>
      <c r="F88" s="10"/>
      <c r="G88" s="10" t="s">
        <v>55</v>
      </c>
      <c r="H88" s="10" t="s">
        <v>34</v>
      </c>
      <c r="I88" s="10" t="s">
        <v>32</v>
      </c>
      <c r="J88" s="11">
        <v>2457.4</v>
      </c>
      <c r="K88" s="11">
        <v>2028.5</v>
      </c>
      <c r="L88" s="11">
        <v>0</v>
      </c>
      <c r="M88" s="26">
        <v>79</v>
      </c>
      <c r="N88" s="11">
        <f t="shared" ref="N88:N97" si="14">+P88+Q88+R88+S88+T88</f>
        <v>2488279.8100000005</v>
      </c>
      <c r="O88" s="11">
        <v>0</v>
      </c>
      <c r="P88" s="11">
        <v>0</v>
      </c>
      <c r="Q88" s="11">
        <v>0</v>
      </c>
      <c r="R88" s="11">
        <v>778670.17999999993</v>
      </c>
      <c r="S88" s="11">
        <v>1709609.6300000006</v>
      </c>
      <c r="T88" s="11"/>
      <c r="U88" s="8">
        <v>1410.12</v>
      </c>
      <c r="V88" s="8">
        <v>1410.12</v>
      </c>
      <c r="W88" s="3" t="s">
        <v>56</v>
      </c>
      <c r="X88" s="17">
        <f>+N88-'Приложение № 2'!E88</f>
        <v>0</v>
      </c>
      <c r="Y88" s="1">
        <v>557157.98</v>
      </c>
      <c r="Z88" s="1">
        <f t="shared" ref="Z88:Z97" si="15">+(K88*9.1+L88*18.19)*12</f>
        <v>221512.19999999998</v>
      </c>
      <c r="AB88" s="17">
        <f>+N88-'Приложение № 2'!E88</f>
        <v>0</v>
      </c>
      <c r="AE88" s="25">
        <f>+N88-'Приложение № 2'!E88</f>
        <v>0</v>
      </c>
    </row>
    <row r="89" spans="1:31" x14ac:dyDescent="0.2">
      <c r="A89" s="9">
        <f>+A88+1</f>
        <v>75</v>
      </c>
      <c r="B89" s="9">
        <f>+B88+1</f>
        <v>2</v>
      </c>
      <c r="C89" s="10" t="s">
        <v>1150</v>
      </c>
      <c r="D89" s="10" t="s">
        <v>164</v>
      </c>
      <c r="E89" s="10" t="s">
        <v>129</v>
      </c>
      <c r="F89" s="10"/>
      <c r="G89" s="10" t="s">
        <v>55</v>
      </c>
      <c r="H89" s="10" t="s">
        <v>34</v>
      </c>
      <c r="I89" s="10" t="s">
        <v>33</v>
      </c>
      <c r="J89" s="11">
        <v>3352.7</v>
      </c>
      <c r="K89" s="11">
        <v>2447.1</v>
      </c>
      <c r="L89" s="11">
        <v>0</v>
      </c>
      <c r="M89" s="26">
        <v>88</v>
      </c>
      <c r="N89" s="11">
        <f t="shared" si="14"/>
        <v>3001759.68</v>
      </c>
      <c r="O89" s="11">
        <v>0</v>
      </c>
      <c r="P89" s="11">
        <v>0</v>
      </c>
      <c r="Q89" s="11">
        <v>0</v>
      </c>
      <c r="R89" s="11">
        <v>1254967.5699999998</v>
      </c>
      <c r="S89" s="11">
        <v>1746792.1100000003</v>
      </c>
      <c r="T89" s="11"/>
      <c r="U89" s="8">
        <v>1410.12</v>
      </c>
      <c r="V89" s="8">
        <v>1410.12</v>
      </c>
      <c r="W89" s="3" t="s">
        <v>56</v>
      </c>
      <c r="X89" s="17">
        <f>+N89-'Приложение № 2'!E89</f>
        <v>0</v>
      </c>
      <c r="Y89" s="1">
        <v>987744.25</v>
      </c>
      <c r="Z89" s="1">
        <f t="shared" si="15"/>
        <v>267223.31999999995</v>
      </c>
      <c r="AB89" s="17">
        <f>+N89-'Приложение № 2'!E89</f>
        <v>0</v>
      </c>
      <c r="AE89" s="25">
        <f>+N89-'Приложение № 2'!E89</f>
        <v>0</v>
      </c>
    </row>
    <row r="90" spans="1:31" x14ac:dyDescent="0.2">
      <c r="A90" s="9">
        <f t="shared" ref="A90:A97" si="16">+A89+1</f>
        <v>76</v>
      </c>
      <c r="B90" s="9">
        <f t="shared" ref="B90:B97" si="17">+B89+1</f>
        <v>3</v>
      </c>
      <c r="C90" s="10" t="s">
        <v>1150</v>
      </c>
      <c r="D90" s="10" t="s">
        <v>165</v>
      </c>
      <c r="E90" s="10" t="s">
        <v>131</v>
      </c>
      <c r="F90" s="10"/>
      <c r="G90" s="10" t="s">
        <v>55</v>
      </c>
      <c r="H90" s="10" t="s">
        <v>34</v>
      </c>
      <c r="I90" s="10" t="s">
        <v>33</v>
      </c>
      <c r="J90" s="11">
        <v>3033.4</v>
      </c>
      <c r="K90" s="11">
        <v>2419.1999999999998</v>
      </c>
      <c r="L90" s="11">
        <v>0</v>
      </c>
      <c r="M90" s="26">
        <v>90</v>
      </c>
      <c r="N90" s="11">
        <f t="shared" si="14"/>
        <v>2967535.8699999996</v>
      </c>
      <c r="O90" s="11">
        <v>0</v>
      </c>
      <c r="P90" s="11">
        <v>0</v>
      </c>
      <c r="Q90" s="11">
        <v>0</v>
      </c>
      <c r="R90" s="11">
        <v>1043144.5700000001</v>
      </c>
      <c r="S90" s="11">
        <v>1924391.2999999996</v>
      </c>
      <c r="T90" s="11"/>
      <c r="U90" s="8">
        <v>1410.12</v>
      </c>
      <c r="V90" s="8">
        <v>1410.12</v>
      </c>
      <c r="W90" s="3" t="s">
        <v>56</v>
      </c>
      <c r="X90" s="17">
        <f>+N90-'Приложение № 2'!E90</f>
        <v>0</v>
      </c>
      <c r="Y90" s="1">
        <v>778967.93</v>
      </c>
      <c r="Z90" s="1">
        <f t="shared" si="15"/>
        <v>264176.63999999996</v>
      </c>
      <c r="AB90" s="17">
        <f>+N90-'Приложение № 2'!E90</f>
        <v>0</v>
      </c>
      <c r="AE90" s="25">
        <f>+N90-'Приложение № 2'!E90</f>
        <v>0</v>
      </c>
    </row>
    <row r="91" spans="1:31" x14ac:dyDescent="0.2">
      <c r="A91" s="9">
        <f t="shared" si="16"/>
        <v>77</v>
      </c>
      <c r="B91" s="9">
        <f t="shared" si="17"/>
        <v>4</v>
      </c>
      <c r="C91" s="10" t="s">
        <v>1150</v>
      </c>
      <c r="D91" s="10" t="s">
        <v>166</v>
      </c>
      <c r="E91" s="10" t="s">
        <v>140</v>
      </c>
      <c r="F91" s="10"/>
      <c r="G91" s="10" t="s">
        <v>55</v>
      </c>
      <c r="H91" s="10" t="s">
        <v>34</v>
      </c>
      <c r="I91" s="10" t="s">
        <v>33</v>
      </c>
      <c r="J91" s="11">
        <v>3389.2</v>
      </c>
      <c r="K91" s="11">
        <v>2471.1999999999998</v>
      </c>
      <c r="L91" s="11">
        <v>0</v>
      </c>
      <c r="M91" s="26">
        <v>85</v>
      </c>
      <c r="N91" s="11">
        <f t="shared" si="14"/>
        <v>3031322.19</v>
      </c>
      <c r="O91" s="11">
        <v>0</v>
      </c>
      <c r="P91" s="11">
        <v>0</v>
      </c>
      <c r="Q91" s="11">
        <v>0</v>
      </c>
      <c r="R91" s="11">
        <v>1092589.27</v>
      </c>
      <c r="S91" s="11">
        <v>1938732.92</v>
      </c>
      <c r="T91" s="11"/>
      <c r="U91" s="8">
        <v>1410.12</v>
      </c>
      <c r="V91" s="8">
        <v>1410.12</v>
      </c>
      <c r="W91" s="3" t="s">
        <v>56</v>
      </c>
      <c r="X91" s="17">
        <f>+N91-'Приложение № 2'!E91</f>
        <v>0</v>
      </c>
      <c r="Y91" s="1">
        <v>822734.23</v>
      </c>
      <c r="Z91" s="1">
        <f t="shared" si="15"/>
        <v>269855.03999999998</v>
      </c>
      <c r="AB91" s="17">
        <f>+N91-'Приложение № 2'!E91</f>
        <v>0</v>
      </c>
      <c r="AE91" s="25">
        <f>+N91-'Приложение № 2'!E91</f>
        <v>0</v>
      </c>
    </row>
    <row r="92" spans="1:31" x14ac:dyDescent="0.2">
      <c r="A92" s="9">
        <f t="shared" si="16"/>
        <v>78</v>
      </c>
      <c r="B92" s="9">
        <f t="shared" si="17"/>
        <v>5</v>
      </c>
      <c r="C92" s="10" t="s">
        <v>1150</v>
      </c>
      <c r="D92" s="10" t="s">
        <v>167</v>
      </c>
      <c r="E92" s="10" t="s">
        <v>140</v>
      </c>
      <c r="F92" s="10"/>
      <c r="G92" s="10" t="s">
        <v>55</v>
      </c>
      <c r="H92" s="10" t="s">
        <v>34</v>
      </c>
      <c r="I92" s="10" t="s">
        <v>33</v>
      </c>
      <c r="J92" s="11">
        <v>2864.2</v>
      </c>
      <c r="K92" s="11">
        <v>2466.6</v>
      </c>
      <c r="L92" s="11">
        <v>0</v>
      </c>
      <c r="M92" s="26">
        <v>87</v>
      </c>
      <c r="N92" s="11">
        <f t="shared" si="14"/>
        <v>3025679.55</v>
      </c>
      <c r="O92" s="11">
        <v>0</v>
      </c>
      <c r="P92" s="11">
        <v>1.1641532182693481E-10</v>
      </c>
      <c r="Q92" s="11">
        <v>0</v>
      </c>
      <c r="R92" s="11">
        <v>919556.89</v>
      </c>
      <c r="S92" s="11">
        <v>2106122.6599999997</v>
      </c>
      <c r="T92" s="11"/>
      <c r="U92" s="8">
        <v>1410.12</v>
      </c>
      <c r="V92" s="8">
        <v>1410.12</v>
      </c>
      <c r="W92" s="3" t="s">
        <v>56</v>
      </c>
      <c r="X92" s="17">
        <f>+N92-'Приложение № 2'!E92</f>
        <v>0</v>
      </c>
      <c r="Y92" s="1">
        <v>650204.17000000004</v>
      </c>
      <c r="Z92" s="1">
        <f t="shared" si="15"/>
        <v>269352.71999999997</v>
      </c>
      <c r="AB92" s="17">
        <f>+N92-'Приложение № 2'!E92</f>
        <v>0</v>
      </c>
      <c r="AE92" s="25">
        <f>+N92-'Приложение № 2'!E92</f>
        <v>0</v>
      </c>
    </row>
    <row r="93" spans="1:31" x14ac:dyDescent="0.2">
      <c r="A93" s="9">
        <f t="shared" si="16"/>
        <v>79</v>
      </c>
      <c r="B93" s="9">
        <f t="shared" si="17"/>
        <v>6</v>
      </c>
      <c r="C93" s="10" t="s">
        <v>1150</v>
      </c>
      <c r="D93" s="10" t="s">
        <v>168</v>
      </c>
      <c r="E93" s="10" t="s">
        <v>128</v>
      </c>
      <c r="F93" s="10"/>
      <c r="G93" s="10" t="s">
        <v>55</v>
      </c>
      <c r="H93" s="10" t="s">
        <v>34</v>
      </c>
      <c r="I93" s="10" t="s">
        <v>32</v>
      </c>
      <c r="J93" s="11">
        <v>2807.9</v>
      </c>
      <c r="K93" s="11">
        <v>2367.4</v>
      </c>
      <c r="L93" s="11">
        <v>0</v>
      </c>
      <c r="M93" s="26">
        <v>76</v>
      </c>
      <c r="N93" s="11">
        <f t="shared" si="14"/>
        <v>2903994.89</v>
      </c>
      <c r="O93" s="11">
        <v>0</v>
      </c>
      <c r="P93" s="11">
        <v>0</v>
      </c>
      <c r="Q93" s="11">
        <v>0</v>
      </c>
      <c r="R93" s="11">
        <v>879262.56</v>
      </c>
      <c r="S93" s="11">
        <v>2024732.33</v>
      </c>
      <c r="T93" s="11"/>
      <c r="U93" s="8">
        <v>1410.12</v>
      </c>
      <c r="V93" s="8">
        <v>1410.12</v>
      </c>
      <c r="W93" s="3" t="s">
        <v>56</v>
      </c>
      <c r="X93" s="17">
        <f>+N93-'Приложение № 2'!E93</f>
        <v>0</v>
      </c>
      <c r="Y93" s="1">
        <v>620742.48</v>
      </c>
      <c r="Z93" s="1">
        <f t="shared" si="15"/>
        <v>258520.08000000002</v>
      </c>
      <c r="AB93" s="17">
        <f>+N93-'Приложение № 2'!E93</f>
        <v>0</v>
      </c>
      <c r="AE93" s="25">
        <f>+N93-'Приложение № 2'!E93</f>
        <v>0</v>
      </c>
    </row>
    <row r="94" spans="1:31" ht="25.5" x14ac:dyDescent="0.2">
      <c r="A94" s="9">
        <f t="shared" si="16"/>
        <v>80</v>
      </c>
      <c r="B94" s="9">
        <f t="shared" si="17"/>
        <v>7</v>
      </c>
      <c r="C94" s="10" t="s">
        <v>1150</v>
      </c>
      <c r="D94" s="10" t="s">
        <v>169</v>
      </c>
      <c r="E94" s="10" t="s">
        <v>82</v>
      </c>
      <c r="F94" s="10"/>
      <c r="G94" s="10" t="s">
        <v>1141</v>
      </c>
      <c r="H94" s="10" t="s">
        <v>33</v>
      </c>
      <c r="I94" s="10" t="s">
        <v>33</v>
      </c>
      <c r="J94" s="11">
        <v>2784.1</v>
      </c>
      <c r="K94" s="11">
        <v>2783</v>
      </c>
      <c r="L94" s="11">
        <v>0</v>
      </c>
      <c r="M94" s="26">
        <v>91</v>
      </c>
      <c r="N94" s="11">
        <f t="shared" si="14"/>
        <v>13204781.949861217</v>
      </c>
      <c r="O94" s="11">
        <v>0</v>
      </c>
      <c r="P94" s="11">
        <v>11738089.121030632</v>
      </c>
      <c r="Q94" s="11">
        <v>0</v>
      </c>
      <c r="R94" s="11">
        <v>235790.86000000016</v>
      </c>
      <c r="S94" s="11">
        <v>1230901.968830585</v>
      </c>
      <c r="T94" s="11"/>
      <c r="U94" s="8">
        <v>2884.94</v>
      </c>
      <c r="V94" s="8">
        <v>2884.94</v>
      </c>
      <c r="W94" s="3" t="s">
        <v>56</v>
      </c>
      <c r="X94" s="17">
        <f>+N94-'Приложение № 2'!E94</f>
        <v>0</v>
      </c>
      <c r="Y94" s="1">
        <v>862612.79</v>
      </c>
      <c r="Z94" s="1">
        <f t="shared" si="15"/>
        <v>303903.59999999998</v>
      </c>
      <c r="AB94" s="17">
        <f>+N94-'Приложение № 2'!E94</f>
        <v>0</v>
      </c>
      <c r="AE94" s="25">
        <f>+N94-'Приложение № 2'!E94</f>
        <v>0</v>
      </c>
    </row>
    <row r="95" spans="1:31" x14ac:dyDescent="0.2">
      <c r="A95" s="9">
        <f t="shared" si="16"/>
        <v>81</v>
      </c>
      <c r="B95" s="9">
        <f t="shared" si="17"/>
        <v>8</v>
      </c>
      <c r="C95" s="10" t="s">
        <v>1150</v>
      </c>
      <c r="D95" s="10" t="s">
        <v>170</v>
      </c>
      <c r="E95" s="10" t="s">
        <v>54</v>
      </c>
      <c r="F95" s="10"/>
      <c r="G95" s="10" t="s">
        <v>55</v>
      </c>
      <c r="H95" s="10" t="s">
        <v>33</v>
      </c>
      <c r="I95" s="10" t="s">
        <v>31</v>
      </c>
      <c r="J95" s="11">
        <v>1437.6</v>
      </c>
      <c r="K95" s="11">
        <v>982</v>
      </c>
      <c r="L95" s="11">
        <v>0</v>
      </c>
      <c r="M95" s="26">
        <v>55</v>
      </c>
      <c r="N95" s="11">
        <f t="shared" si="14"/>
        <v>1951145.62</v>
      </c>
      <c r="O95" s="11">
        <v>0</v>
      </c>
      <c r="P95" s="11">
        <v>0</v>
      </c>
      <c r="Q95" s="11">
        <v>0</v>
      </c>
      <c r="R95" s="11">
        <v>116852.95600000001</v>
      </c>
      <c r="S95" s="11">
        <v>1834292.6640000001</v>
      </c>
      <c r="T95" s="11"/>
      <c r="U95" s="8">
        <v>2228.12</v>
      </c>
      <c r="V95" s="8">
        <v>2228.12</v>
      </c>
      <c r="W95" s="3" t="s">
        <v>56</v>
      </c>
      <c r="X95" s="17">
        <f>+N95-'Приложение № 2'!E95</f>
        <v>0</v>
      </c>
      <c r="Y95" s="1">
        <v>473378.23</v>
      </c>
      <c r="Z95" s="1">
        <f t="shared" si="15"/>
        <v>107234.4</v>
      </c>
      <c r="AB95" s="17">
        <f>+N95-'Приложение № 2'!E95</f>
        <v>0</v>
      </c>
      <c r="AE95" s="25">
        <f>+N95-'Приложение № 2'!E95</f>
        <v>0</v>
      </c>
    </row>
    <row r="96" spans="1:31" x14ac:dyDescent="0.2">
      <c r="A96" s="9">
        <f t="shared" si="16"/>
        <v>82</v>
      </c>
      <c r="B96" s="9">
        <f t="shared" si="17"/>
        <v>9</v>
      </c>
      <c r="C96" s="10" t="s">
        <v>1150</v>
      </c>
      <c r="D96" s="10" t="s">
        <v>171</v>
      </c>
      <c r="E96" s="10" t="s">
        <v>91</v>
      </c>
      <c r="F96" s="10"/>
      <c r="G96" s="10" t="s">
        <v>55</v>
      </c>
      <c r="H96" s="10" t="s">
        <v>33</v>
      </c>
      <c r="I96" s="10" t="s">
        <v>32</v>
      </c>
      <c r="J96" s="11">
        <v>2238.1999999999998</v>
      </c>
      <c r="K96" s="11">
        <v>2071.35</v>
      </c>
      <c r="L96" s="11">
        <v>0</v>
      </c>
      <c r="M96" s="26">
        <v>74</v>
      </c>
      <c r="N96" s="11">
        <f t="shared" si="14"/>
        <v>9828144.1221146341</v>
      </c>
      <c r="O96" s="11">
        <v>0</v>
      </c>
      <c r="P96" s="11">
        <v>-9.3132257461547852E-10</v>
      </c>
      <c r="Q96" s="11">
        <v>0</v>
      </c>
      <c r="R96" s="11">
        <v>213427.75930000003</v>
      </c>
      <c r="S96" s="11">
        <v>9614716.362814635</v>
      </c>
      <c r="T96" s="11"/>
      <c r="U96" s="8">
        <v>3230.02</v>
      </c>
      <c r="V96" s="8">
        <v>3230.02</v>
      </c>
      <c r="W96" s="3" t="s">
        <v>56</v>
      </c>
      <c r="X96" s="17">
        <f>+N96-'Приложение № 2'!E96</f>
        <v>0</v>
      </c>
      <c r="Y96" s="1">
        <v>550928.06000000006</v>
      </c>
      <c r="Z96" s="1">
        <f t="shared" si="15"/>
        <v>226191.41999999998</v>
      </c>
      <c r="AB96" s="17">
        <f>+N96-'Приложение № 2'!E96</f>
        <v>0</v>
      </c>
      <c r="AE96" s="25">
        <f>+N96-'Приложение № 2'!E96</f>
        <v>0</v>
      </c>
    </row>
    <row r="97" spans="1:31" x14ac:dyDescent="0.2">
      <c r="A97" s="9">
        <f t="shared" si="16"/>
        <v>83</v>
      </c>
      <c r="B97" s="9">
        <f t="shared" si="17"/>
        <v>10</v>
      </c>
      <c r="C97" s="10" t="s">
        <v>1150</v>
      </c>
      <c r="D97" s="10" t="s">
        <v>172</v>
      </c>
      <c r="E97" s="10" t="s">
        <v>129</v>
      </c>
      <c r="F97" s="10"/>
      <c r="G97" s="10" t="s">
        <v>55</v>
      </c>
      <c r="H97" s="10" t="s">
        <v>33</v>
      </c>
      <c r="I97" s="10" t="s">
        <v>33</v>
      </c>
      <c r="J97" s="11">
        <v>2629.8</v>
      </c>
      <c r="K97" s="11">
        <v>1855</v>
      </c>
      <c r="L97" s="11">
        <v>0</v>
      </c>
      <c r="M97" s="26">
        <v>59</v>
      </c>
      <c r="N97" s="11">
        <f t="shared" si="14"/>
        <v>13471609.807393922</v>
      </c>
      <c r="O97" s="11">
        <v>0</v>
      </c>
      <c r="P97" s="11">
        <v>6672711.747393921</v>
      </c>
      <c r="Q97" s="11">
        <v>0</v>
      </c>
      <c r="R97" s="11">
        <v>721918.06</v>
      </c>
      <c r="S97" s="11">
        <v>6076980</v>
      </c>
      <c r="T97" s="11"/>
      <c r="U97" s="8">
        <v>4640.1400000000003</v>
      </c>
      <c r="V97" s="8">
        <v>4640.1400000000003</v>
      </c>
      <c r="W97" s="3" t="s">
        <v>56</v>
      </c>
      <c r="X97" s="17">
        <f>+N97-'Приложение № 2'!E97</f>
        <v>0</v>
      </c>
      <c r="Y97" s="1">
        <v>519352.06</v>
      </c>
      <c r="Z97" s="1">
        <f t="shared" si="15"/>
        <v>202566</v>
      </c>
      <c r="AB97" s="17">
        <f>+N97-'Приложение № 2'!E97</f>
        <v>0</v>
      </c>
      <c r="AE97" s="25">
        <f>+N97-'Приложение № 2'!E97</f>
        <v>0</v>
      </c>
    </row>
    <row r="98" spans="1:31" x14ac:dyDescent="0.2">
      <c r="A98" s="9"/>
      <c r="B98" s="35" t="s">
        <v>173</v>
      </c>
      <c r="C98" s="35"/>
      <c r="D98" s="35"/>
      <c r="E98" s="29"/>
      <c r="F98" s="29"/>
      <c r="G98" s="29"/>
      <c r="H98" s="29"/>
      <c r="I98" s="29"/>
      <c r="J98" s="30">
        <f>SUBTOTAL(9,J88:J97)</f>
        <v>26994.5</v>
      </c>
      <c r="K98" s="30">
        <f t="shared" ref="K98:N98" si="18">SUBTOTAL(9,K88:K97)</f>
        <v>21891.35</v>
      </c>
      <c r="L98" s="30">
        <f t="shared" si="18"/>
        <v>0</v>
      </c>
      <c r="M98" s="30">
        <f t="shared" si="18"/>
        <v>784</v>
      </c>
      <c r="N98" s="30">
        <f t="shared" si="18"/>
        <v>55874253.489369772</v>
      </c>
      <c r="O98" s="30">
        <v>0</v>
      </c>
      <c r="P98" s="30">
        <v>18410800.868424553</v>
      </c>
      <c r="Q98" s="30">
        <v>0</v>
      </c>
      <c r="R98" s="30">
        <v>7256180.6753000002</v>
      </c>
      <c r="S98" s="30">
        <v>30207271.945645221</v>
      </c>
      <c r="T98" s="30">
        <v>0</v>
      </c>
      <c r="U98" s="31"/>
      <c r="V98" s="31"/>
      <c r="W98" s="32"/>
      <c r="X98" s="17">
        <f>+N98-'Приложение № 2'!E98</f>
        <v>0</v>
      </c>
      <c r="AB98" s="17">
        <f>+N98-'Приложение № 2'!E98</f>
        <v>0</v>
      </c>
      <c r="AE98" s="25">
        <f>+N98-'Приложение № 2'!E98</f>
        <v>0</v>
      </c>
    </row>
    <row r="99" spans="1:31" x14ac:dyDescent="0.2">
      <c r="A99" s="9">
        <f>+A97+1</f>
        <v>84</v>
      </c>
      <c r="B99" s="9">
        <v>1</v>
      </c>
      <c r="C99" s="10" t="s">
        <v>1151</v>
      </c>
      <c r="D99" s="10" t="s">
        <v>175</v>
      </c>
      <c r="E99" s="10" t="s">
        <v>129</v>
      </c>
      <c r="F99" s="10"/>
      <c r="G99" s="10" t="s">
        <v>59</v>
      </c>
      <c r="H99" s="10" t="s">
        <v>31</v>
      </c>
      <c r="I99" s="10" t="s">
        <v>32</v>
      </c>
      <c r="J99" s="11">
        <v>388.5</v>
      </c>
      <c r="K99" s="11">
        <v>384.1</v>
      </c>
      <c r="L99" s="11">
        <v>0</v>
      </c>
      <c r="M99" s="26">
        <v>15</v>
      </c>
      <c r="N99" s="11">
        <f t="shared" ref="N99:N101" si="19">+P99+Q99+R99+S99+T99</f>
        <v>9389233.8655455969</v>
      </c>
      <c r="O99" s="11">
        <v>0</v>
      </c>
      <c r="P99" s="11">
        <v>8954923.325545596</v>
      </c>
      <c r="Q99" s="11">
        <v>0</v>
      </c>
      <c r="R99" s="11">
        <v>137017.14000000001</v>
      </c>
      <c r="S99" s="11">
        <v>297293.40000000002</v>
      </c>
      <c r="T99" s="11"/>
      <c r="U99" s="8">
        <v>25374.86</v>
      </c>
      <c r="V99" s="8">
        <v>25374.86</v>
      </c>
      <c r="W99" s="3" t="s">
        <v>56</v>
      </c>
      <c r="X99" s="17">
        <f>+N99-'Приложение № 2'!E99</f>
        <v>0</v>
      </c>
      <c r="Y99" s="1">
        <v>107287.8</v>
      </c>
      <c r="Z99" s="1">
        <f>+(K99*6.45+L99*17.73)*12</f>
        <v>29729.340000000004</v>
      </c>
      <c r="AB99" s="17">
        <f>+N99-'Приложение № 2'!E99</f>
        <v>0</v>
      </c>
      <c r="AE99" s="25">
        <f>+N99-'Приложение № 2'!E99</f>
        <v>0</v>
      </c>
    </row>
    <row r="100" spans="1:31" x14ac:dyDescent="0.2">
      <c r="A100" s="9">
        <f>+A99+1</f>
        <v>85</v>
      </c>
      <c r="B100" s="9">
        <f>+B99+1</f>
        <v>2</v>
      </c>
      <c r="C100" s="10" t="s">
        <v>1151</v>
      </c>
      <c r="D100" s="10" t="s">
        <v>176</v>
      </c>
      <c r="E100" s="10" t="s">
        <v>91</v>
      </c>
      <c r="F100" s="10"/>
      <c r="G100" s="10" t="s">
        <v>55</v>
      </c>
      <c r="H100" s="10" t="s">
        <v>31</v>
      </c>
      <c r="I100" s="10" t="s">
        <v>31</v>
      </c>
      <c r="J100" s="11">
        <v>473.3</v>
      </c>
      <c r="K100" s="11">
        <v>439.1</v>
      </c>
      <c r="L100" s="11">
        <v>0</v>
      </c>
      <c r="M100" s="26">
        <v>9</v>
      </c>
      <c r="N100" s="11">
        <f t="shared" si="19"/>
        <v>12293649.559999999</v>
      </c>
      <c r="O100" s="11">
        <v>0</v>
      </c>
      <c r="P100" s="11">
        <v>12293649.559999999</v>
      </c>
      <c r="Q100" s="11">
        <v>0</v>
      </c>
      <c r="R100" s="11">
        <v>0</v>
      </c>
      <c r="S100" s="11">
        <v>0</v>
      </c>
      <c r="T100" s="11"/>
      <c r="U100" s="8">
        <v>12839.29</v>
      </c>
      <c r="V100" s="8">
        <v>12839.29</v>
      </c>
      <c r="W100" s="3" t="s">
        <v>56</v>
      </c>
      <c r="X100" s="17">
        <f>+N100-'Приложение № 2'!E100</f>
        <v>0</v>
      </c>
      <c r="Y100" s="1">
        <v>77305.740000000005</v>
      </c>
      <c r="Z100" s="1">
        <f>+(K100*9.1+L100*18.19)*12</f>
        <v>47949.72</v>
      </c>
      <c r="AB100" s="17">
        <f>+N100-'Приложение № 2'!E100</f>
        <v>0</v>
      </c>
      <c r="AE100" s="25">
        <f>+N100-'Приложение № 2'!E100</f>
        <v>0</v>
      </c>
    </row>
    <row r="101" spans="1:31" x14ac:dyDescent="0.2">
      <c r="A101" s="9">
        <f>+A100+1</f>
        <v>86</v>
      </c>
      <c r="B101" s="9">
        <f>+B100+1</f>
        <v>3</v>
      </c>
      <c r="C101" s="10" t="s">
        <v>1151</v>
      </c>
      <c r="D101" s="10" t="s">
        <v>177</v>
      </c>
      <c r="E101" s="10" t="s">
        <v>129</v>
      </c>
      <c r="F101" s="10"/>
      <c r="G101" s="10" t="s">
        <v>59</v>
      </c>
      <c r="H101" s="10" t="s">
        <v>31</v>
      </c>
      <c r="I101" s="10" t="s">
        <v>30</v>
      </c>
      <c r="J101" s="11">
        <v>737.5</v>
      </c>
      <c r="K101" s="11">
        <v>656.1</v>
      </c>
      <c r="L101" s="11">
        <v>0</v>
      </c>
      <c r="M101" s="26">
        <v>25</v>
      </c>
      <c r="N101" s="11">
        <f t="shared" si="19"/>
        <v>16038209.6778976</v>
      </c>
      <c r="O101" s="11">
        <v>0</v>
      </c>
      <c r="P101" s="11">
        <v>15298181.807897599</v>
      </c>
      <c r="Q101" s="11">
        <v>0</v>
      </c>
      <c r="R101" s="11">
        <v>232206.46999999997</v>
      </c>
      <c r="S101" s="11">
        <v>507821.4</v>
      </c>
      <c r="T101" s="11"/>
      <c r="U101" s="8">
        <v>25374.86</v>
      </c>
      <c r="V101" s="8">
        <v>25374.86</v>
      </c>
      <c r="W101" s="3" t="s">
        <v>56</v>
      </c>
      <c r="X101" s="17">
        <f>+N101-'Приложение № 2'!E101</f>
        <v>0</v>
      </c>
      <c r="Y101" s="1">
        <v>181424.33</v>
      </c>
      <c r="Z101" s="1">
        <f>+(K101*6.45+L101*17.73)*12</f>
        <v>50782.14</v>
      </c>
      <c r="AB101" s="17">
        <f>+N101-'Приложение № 2'!E101</f>
        <v>0</v>
      </c>
      <c r="AE101" s="25">
        <f>+N101-'Приложение № 2'!E101</f>
        <v>0</v>
      </c>
    </row>
    <row r="102" spans="1:31" x14ac:dyDescent="0.2">
      <c r="A102" s="9"/>
      <c r="B102" s="35" t="s">
        <v>178</v>
      </c>
      <c r="C102" s="35"/>
      <c r="D102" s="35"/>
      <c r="E102" s="29"/>
      <c r="F102" s="29"/>
      <c r="G102" s="29"/>
      <c r="H102" s="29"/>
      <c r="I102" s="29"/>
      <c r="J102" s="30">
        <f>SUBTOTAL(9,J99:J101)</f>
        <v>1599.3</v>
      </c>
      <c r="K102" s="30">
        <f t="shared" ref="K102:N102" si="20">SUBTOTAL(9,K99:K101)</f>
        <v>1479.3000000000002</v>
      </c>
      <c r="L102" s="30">
        <f t="shared" si="20"/>
        <v>0</v>
      </c>
      <c r="M102" s="30">
        <f t="shared" si="20"/>
        <v>49</v>
      </c>
      <c r="N102" s="30">
        <f t="shared" si="20"/>
        <v>37721093.103443198</v>
      </c>
      <c r="O102" s="30">
        <v>0</v>
      </c>
      <c r="P102" s="30">
        <v>36546754.693443194</v>
      </c>
      <c r="Q102" s="30">
        <v>0</v>
      </c>
      <c r="R102" s="30">
        <v>369223.61</v>
      </c>
      <c r="S102" s="30">
        <v>805114.8</v>
      </c>
      <c r="T102" s="30">
        <v>0</v>
      </c>
      <c r="U102" s="31"/>
      <c r="V102" s="31"/>
      <c r="W102" s="32"/>
      <c r="X102" s="17">
        <f>+N102-'Приложение № 2'!E102</f>
        <v>0</v>
      </c>
      <c r="AB102" s="17">
        <f>+N102-'Приложение № 2'!E102</f>
        <v>0</v>
      </c>
      <c r="AE102" s="25">
        <f>+N102-'Приложение № 2'!E102</f>
        <v>0</v>
      </c>
    </row>
    <row r="103" spans="1:31" x14ac:dyDescent="0.2">
      <c r="A103" s="9">
        <f>+A101+1</f>
        <v>87</v>
      </c>
      <c r="B103" s="9">
        <v>1</v>
      </c>
      <c r="C103" s="10" t="s">
        <v>1152</v>
      </c>
      <c r="D103" s="10" t="s">
        <v>180</v>
      </c>
      <c r="E103" s="10" t="s">
        <v>138</v>
      </c>
      <c r="F103" s="10"/>
      <c r="G103" s="10" t="s">
        <v>59</v>
      </c>
      <c r="H103" s="10" t="s">
        <v>31</v>
      </c>
      <c r="I103" s="10" t="s">
        <v>33</v>
      </c>
      <c r="J103" s="11">
        <v>706.2</v>
      </c>
      <c r="K103" s="11">
        <v>628.4</v>
      </c>
      <c r="L103" s="11">
        <v>0</v>
      </c>
      <c r="M103" s="26">
        <v>39</v>
      </c>
      <c r="N103" s="11">
        <f t="shared" ref="N103:N106" si="21">+P103+Q103+R103+S103+T103</f>
        <v>4688645.9970796807</v>
      </c>
      <c r="O103" s="11">
        <v>0</v>
      </c>
      <c r="P103" s="11">
        <v>4026549.1570796808</v>
      </c>
      <c r="Q103" s="11">
        <v>0</v>
      </c>
      <c r="R103" s="11">
        <v>175715.24</v>
      </c>
      <c r="S103" s="11">
        <v>486381.6</v>
      </c>
      <c r="T103" s="11"/>
      <c r="U103" s="8">
        <v>7446.83</v>
      </c>
      <c r="V103" s="8">
        <v>7446.83</v>
      </c>
      <c r="W103" s="3" t="s">
        <v>56</v>
      </c>
      <c r="X103" s="17">
        <f>+N103-'Приложение № 2'!E103</f>
        <v>0</v>
      </c>
      <c r="Y103" s="1">
        <v>127077.08</v>
      </c>
      <c r="Z103" s="1">
        <f>+(K103*6.45+L103*17.73)*12</f>
        <v>48638.159999999996</v>
      </c>
      <c r="AB103" s="17">
        <f>+N103-'Приложение № 2'!E103</f>
        <v>0</v>
      </c>
      <c r="AE103" s="25">
        <f>+N103-'Приложение № 2'!E103</f>
        <v>0</v>
      </c>
    </row>
    <row r="104" spans="1:31" x14ac:dyDescent="0.2">
      <c r="A104" s="9">
        <f>+A103+1</f>
        <v>88</v>
      </c>
      <c r="B104" s="9">
        <f>+B103+1</f>
        <v>2</v>
      </c>
      <c r="C104" s="10" t="s">
        <v>1152</v>
      </c>
      <c r="D104" s="10" t="s">
        <v>181</v>
      </c>
      <c r="E104" s="10" t="s">
        <v>108</v>
      </c>
      <c r="F104" s="10"/>
      <c r="G104" s="10" t="s">
        <v>59</v>
      </c>
      <c r="H104" s="10" t="s">
        <v>31</v>
      </c>
      <c r="I104" s="10" t="s">
        <v>31</v>
      </c>
      <c r="J104" s="11">
        <v>693.8</v>
      </c>
      <c r="K104" s="11">
        <v>623.70000000000005</v>
      </c>
      <c r="L104" s="11">
        <v>0</v>
      </c>
      <c r="M104" s="26">
        <v>32</v>
      </c>
      <c r="N104" s="11">
        <f t="shared" si="21"/>
        <v>4653578.1562342392</v>
      </c>
      <c r="O104" s="11">
        <v>0</v>
      </c>
      <c r="P104" s="11">
        <v>3965728.6462342395</v>
      </c>
      <c r="Q104" s="11">
        <v>0</v>
      </c>
      <c r="R104" s="11">
        <v>205105.71</v>
      </c>
      <c r="S104" s="11">
        <v>482743.80000000005</v>
      </c>
      <c r="T104" s="11"/>
      <c r="U104" s="8">
        <v>7446.83</v>
      </c>
      <c r="V104" s="8">
        <v>7446.83</v>
      </c>
      <c r="W104" s="3" t="s">
        <v>56</v>
      </c>
      <c r="X104" s="17">
        <f>+N104-'Приложение № 2'!E104</f>
        <v>0</v>
      </c>
      <c r="Y104" s="1">
        <v>156831.32999999999</v>
      </c>
      <c r="Z104" s="1">
        <f>+(K104*6.45+L104*17.73)*12</f>
        <v>48274.380000000005</v>
      </c>
      <c r="AB104" s="17">
        <f>+N104-'Приложение № 2'!E104</f>
        <v>0</v>
      </c>
      <c r="AE104" s="25">
        <f>+N104-'Приложение № 2'!E104</f>
        <v>0</v>
      </c>
    </row>
    <row r="105" spans="1:31" x14ac:dyDescent="0.2">
      <c r="A105" s="9">
        <f t="shared" ref="A105:A106" si="22">+A104+1</f>
        <v>89</v>
      </c>
      <c r="B105" s="9">
        <f t="shared" ref="B105:B106" si="23">+B104+1</f>
        <v>3</v>
      </c>
      <c r="C105" s="10" t="s">
        <v>1153</v>
      </c>
      <c r="D105" s="10" t="s">
        <v>182</v>
      </c>
      <c r="E105" s="10" t="s">
        <v>148</v>
      </c>
      <c r="F105" s="10"/>
      <c r="G105" s="10" t="s">
        <v>59</v>
      </c>
      <c r="H105" s="10" t="s">
        <v>31</v>
      </c>
      <c r="I105" s="10" t="s">
        <v>32</v>
      </c>
      <c r="J105" s="11">
        <v>1321.9</v>
      </c>
      <c r="K105" s="11">
        <v>1002.7</v>
      </c>
      <c r="L105" s="11">
        <v>0</v>
      </c>
      <c r="M105" s="26">
        <v>41</v>
      </c>
      <c r="N105" s="11">
        <f t="shared" si="21"/>
        <v>7481270.0411043195</v>
      </c>
      <c r="O105" s="11">
        <v>0</v>
      </c>
      <c r="P105" s="11">
        <v>6627571.2611043192</v>
      </c>
      <c r="Q105" s="11">
        <v>0</v>
      </c>
      <c r="R105" s="11">
        <v>77608.98000000001</v>
      </c>
      <c r="S105" s="11">
        <v>776089.8</v>
      </c>
      <c r="T105" s="11"/>
      <c r="U105" s="8">
        <v>6590.12</v>
      </c>
      <c r="V105" s="8">
        <v>6590.12</v>
      </c>
      <c r="W105" s="3" t="s">
        <v>56</v>
      </c>
      <c r="X105" s="17">
        <f>+N105-'Приложение № 2'!E105</f>
        <v>0</v>
      </c>
      <c r="Z105" s="1">
        <f>+(K105*6.45+L105*17.73)*12</f>
        <v>77608.98000000001</v>
      </c>
      <c r="AB105" s="17">
        <f>+N105-'Приложение № 2'!E105</f>
        <v>0</v>
      </c>
      <c r="AE105" s="25">
        <f>+N105-'Приложение № 2'!E105</f>
        <v>0</v>
      </c>
    </row>
    <row r="106" spans="1:31" x14ac:dyDescent="0.2">
      <c r="A106" s="9">
        <f t="shared" si="22"/>
        <v>90</v>
      </c>
      <c r="B106" s="9">
        <f t="shared" si="23"/>
        <v>4</v>
      </c>
      <c r="C106" s="10" t="s">
        <v>1153</v>
      </c>
      <c r="D106" s="10" t="s">
        <v>183</v>
      </c>
      <c r="E106" s="10" t="s">
        <v>184</v>
      </c>
      <c r="F106" s="10"/>
      <c r="G106" s="10" t="s">
        <v>59</v>
      </c>
      <c r="H106" s="10" t="s">
        <v>31</v>
      </c>
      <c r="I106" s="10" t="s">
        <v>31</v>
      </c>
      <c r="J106" s="11">
        <v>543.29999999999995</v>
      </c>
      <c r="K106" s="11">
        <v>496.9</v>
      </c>
      <c r="L106" s="11">
        <v>0</v>
      </c>
      <c r="M106" s="26">
        <v>26</v>
      </c>
      <c r="N106" s="11">
        <f t="shared" si="21"/>
        <v>9726628.6699999999</v>
      </c>
      <c r="O106" s="11">
        <v>0</v>
      </c>
      <c r="P106" s="11">
        <v>9303568.0099999998</v>
      </c>
      <c r="Q106" s="11">
        <v>0</v>
      </c>
      <c r="R106" s="11">
        <v>38460.06</v>
      </c>
      <c r="S106" s="11">
        <v>384600.6</v>
      </c>
      <c r="T106" s="11"/>
      <c r="U106" s="8">
        <v>20787.849999999999</v>
      </c>
      <c r="V106" s="8">
        <v>20787.849999999999</v>
      </c>
      <c r="W106" s="3" t="s">
        <v>56</v>
      </c>
      <c r="X106" s="17">
        <f>+N106-'Приложение № 2'!E106</f>
        <v>0</v>
      </c>
      <c r="Z106" s="1">
        <f>+(K106*6.45+L106*17.73)*12</f>
        <v>38460.06</v>
      </c>
      <c r="AB106" s="17">
        <f>+N106-'Приложение № 2'!E106</f>
        <v>0</v>
      </c>
      <c r="AE106" s="25">
        <f>+N106-'Приложение № 2'!E106</f>
        <v>0</v>
      </c>
    </row>
    <row r="107" spans="1:31" x14ac:dyDescent="0.2">
      <c r="A107" s="9"/>
      <c r="B107" s="35" t="s">
        <v>185</v>
      </c>
      <c r="C107" s="35"/>
      <c r="D107" s="35"/>
      <c r="E107" s="29"/>
      <c r="F107" s="29"/>
      <c r="G107" s="29"/>
      <c r="H107" s="29"/>
      <c r="I107" s="29"/>
      <c r="J107" s="30">
        <f>SUBTOTAL(9,J103:J106)</f>
        <v>3265.2</v>
      </c>
      <c r="K107" s="30">
        <f t="shared" ref="K107:N107" si="24">SUBTOTAL(9,K103:K106)</f>
        <v>2751.7000000000003</v>
      </c>
      <c r="L107" s="30">
        <f t="shared" si="24"/>
        <v>0</v>
      </c>
      <c r="M107" s="30">
        <f t="shared" si="24"/>
        <v>138</v>
      </c>
      <c r="N107" s="30">
        <f t="shared" si="24"/>
        <v>26550122.864418238</v>
      </c>
      <c r="O107" s="30">
        <v>0</v>
      </c>
      <c r="P107" s="30">
        <v>23923417.074418239</v>
      </c>
      <c r="Q107" s="30">
        <v>0</v>
      </c>
      <c r="R107" s="30">
        <v>496889.98999999993</v>
      </c>
      <c r="S107" s="30">
        <v>2129815.8000000003</v>
      </c>
      <c r="T107" s="30">
        <v>0</v>
      </c>
      <c r="U107" s="31"/>
      <c r="V107" s="31"/>
      <c r="W107" s="32"/>
      <c r="X107" s="17">
        <f>+N107-'Приложение № 2'!E107</f>
        <v>0</v>
      </c>
      <c r="AB107" s="17">
        <f>+N107-'Приложение № 2'!E107</f>
        <v>0</v>
      </c>
      <c r="AE107" s="25">
        <f>+N107-'Приложение № 2'!E107</f>
        <v>0</v>
      </c>
    </row>
    <row r="108" spans="1:31" x14ac:dyDescent="0.2">
      <c r="A108" s="9">
        <f>+A106+1</f>
        <v>91</v>
      </c>
      <c r="B108" s="9">
        <v>1</v>
      </c>
      <c r="C108" s="10" t="s">
        <v>1154</v>
      </c>
      <c r="D108" s="10" t="s">
        <v>187</v>
      </c>
      <c r="E108" s="10" t="s">
        <v>188</v>
      </c>
      <c r="F108" s="10"/>
      <c r="G108" s="10" t="s">
        <v>59</v>
      </c>
      <c r="H108" s="10" t="s">
        <v>31</v>
      </c>
      <c r="I108" s="10" t="s">
        <v>31</v>
      </c>
      <c r="J108" s="11">
        <v>518</v>
      </c>
      <c r="K108" s="11">
        <v>496.2</v>
      </c>
      <c r="L108" s="11">
        <v>0</v>
      </c>
      <c r="M108" s="26">
        <v>35</v>
      </c>
      <c r="N108" s="11">
        <f t="shared" ref="N108:N110" si="25">+P108+Q108+R108+S108+T108</f>
        <v>2671456.4500000002</v>
      </c>
      <c r="O108" s="11">
        <v>0</v>
      </c>
      <c r="P108" s="11">
        <v>2671456.4500000002</v>
      </c>
      <c r="Q108" s="11">
        <v>0</v>
      </c>
      <c r="R108" s="11">
        <v>0</v>
      </c>
      <c r="S108" s="11">
        <v>0</v>
      </c>
      <c r="T108" s="11"/>
      <c r="U108" s="8">
        <v>5746.2</v>
      </c>
      <c r="V108" s="8">
        <v>5746.2</v>
      </c>
      <c r="W108" s="3" t="s">
        <v>56</v>
      </c>
      <c r="X108" s="17">
        <f>+N108-'Приложение № 2'!E108</f>
        <v>0</v>
      </c>
      <c r="Z108" s="1">
        <f>+(K108*6.45+L108*17.73)*12</f>
        <v>38405.880000000005</v>
      </c>
      <c r="AB108" s="17">
        <f>+N108-'Приложение № 2'!E108</f>
        <v>0</v>
      </c>
      <c r="AE108" s="25">
        <f>+N108-'Приложение № 2'!E108</f>
        <v>0</v>
      </c>
    </row>
    <row r="109" spans="1:31" x14ac:dyDescent="0.2">
      <c r="A109" s="9">
        <f>+A108+1</f>
        <v>92</v>
      </c>
      <c r="B109" s="9">
        <f>+B108+1</f>
        <v>2</v>
      </c>
      <c r="C109" s="10" t="s">
        <v>1155</v>
      </c>
      <c r="D109" s="10" t="s">
        <v>189</v>
      </c>
      <c r="E109" s="10" t="s">
        <v>138</v>
      </c>
      <c r="F109" s="10"/>
      <c r="G109" s="10" t="s">
        <v>59</v>
      </c>
      <c r="H109" s="10" t="s">
        <v>31</v>
      </c>
      <c r="I109" s="10" t="s">
        <v>30</v>
      </c>
      <c r="J109" s="11">
        <v>718.9</v>
      </c>
      <c r="K109" s="11">
        <v>639.20000000000005</v>
      </c>
      <c r="L109" s="11">
        <v>0</v>
      </c>
      <c r="M109" s="26">
        <v>32</v>
      </c>
      <c r="N109" s="11">
        <f t="shared" si="25"/>
        <v>3441344.1399999997</v>
      </c>
      <c r="O109" s="11">
        <v>0</v>
      </c>
      <c r="P109" s="11">
        <v>2708657.6599999997</v>
      </c>
      <c r="Q109" s="11">
        <v>0</v>
      </c>
      <c r="R109" s="11">
        <v>237945.68</v>
      </c>
      <c r="S109" s="11">
        <v>494740.80000000005</v>
      </c>
      <c r="T109" s="11"/>
      <c r="U109" s="8">
        <v>5856.99</v>
      </c>
      <c r="V109" s="8">
        <v>5856.99</v>
      </c>
      <c r="W109" s="3" t="s">
        <v>56</v>
      </c>
      <c r="X109" s="17">
        <f>+N109-'Приложение № 2'!E109</f>
        <v>0</v>
      </c>
      <c r="Y109" s="1">
        <v>188471.6</v>
      </c>
      <c r="Z109" s="1">
        <f>+(K109*6.45+L109*17.73)*12</f>
        <v>49474.080000000002</v>
      </c>
      <c r="AB109" s="17">
        <f>+N109-'Приложение № 2'!E109</f>
        <v>0</v>
      </c>
      <c r="AE109" s="25">
        <f>+N109-'Приложение № 2'!E109</f>
        <v>0</v>
      </c>
    </row>
    <row r="110" spans="1:31" x14ac:dyDescent="0.2">
      <c r="A110" s="9">
        <f>+A109+1</f>
        <v>93</v>
      </c>
      <c r="B110" s="9">
        <f>+B109+1</f>
        <v>3</v>
      </c>
      <c r="C110" s="10" t="s">
        <v>1156</v>
      </c>
      <c r="D110" s="10" t="s">
        <v>190</v>
      </c>
      <c r="E110" s="10" t="s">
        <v>129</v>
      </c>
      <c r="F110" s="10"/>
      <c r="G110" s="10" t="s">
        <v>59</v>
      </c>
      <c r="H110" s="10" t="s">
        <v>31</v>
      </c>
      <c r="I110" s="10" t="s">
        <v>30</v>
      </c>
      <c r="J110" s="11">
        <v>712.1</v>
      </c>
      <c r="K110" s="11">
        <v>353.2</v>
      </c>
      <c r="L110" s="11">
        <v>291.2</v>
      </c>
      <c r="M110" s="26">
        <v>98</v>
      </c>
      <c r="N110" s="11">
        <f t="shared" si="25"/>
        <v>1996441.3335788799</v>
      </c>
      <c r="O110" s="11">
        <v>0</v>
      </c>
      <c r="P110" s="11">
        <v>885917.90157888003</v>
      </c>
      <c r="Q110" s="11">
        <v>0</v>
      </c>
      <c r="R110" s="11">
        <v>217589.51199999999</v>
      </c>
      <c r="S110" s="11">
        <v>892933.91999999993</v>
      </c>
      <c r="T110" s="11"/>
      <c r="U110" s="8">
        <v>2704.85</v>
      </c>
      <c r="V110" s="8">
        <v>2704.85</v>
      </c>
      <c r="W110" s="3" t="s">
        <v>56</v>
      </c>
      <c r="X110" s="17">
        <f>+N110-'Приложение № 2'!E110</f>
        <v>0</v>
      </c>
      <c r="Y110" s="1">
        <v>128296.12</v>
      </c>
      <c r="Z110" s="1">
        <f>+(K110*6.45+L110*17.73)*12</f>
        <v>89293.391999999993</v>
      </c>
      <c r="AB110" s="17">
        <f>+N110-'Приложение № 2'!E110</f>
        <v>0</v>
      </c>
      <c r="AE110" s="25">
        <f>+N110-'Приложение № 2'!E110</f>
        <v>0</v>
      </c>
    </row>
    <row r="111" spans="1:31" x14ac:dyDescent="0.2">
      <c r="A111" s="9"/>
      <c r="B111" s="35" t="s">
        <v>191</v>
      </c>
      <c r="C111" s="35"/>
      <c r="D111" s="35"/>
      <c r="E111" s="29"/>
      <c r="F111" s="29"/>
      <c r="G111" s="29"/>
      <c r="H111" s="29"/>
      <c r="I111" s="29"/>
      <c r="J111" s="30">
        <f>SUBTOTAL(9,J108:J110)</f>
        <v>1949</v>
      </c>
      <c r="K111" s="30">
        <f t="shared" ref="K111:N111" si="26">SUBTOTAL(9,K108:K110)</f>
        <v>1488.6000000000001</v>
      </c>
      <c r="L111" s="30">
        <f t="shared" si="26"/>
        <v>291.2</v>
      </c>
      <c r="M111" s="30">
        <f t="shared" si="26"/>
        <v>165</v>
      </c>
      <c r="N111" s="30">
        <f t="shared" si="26"/>
        <v>8109241.9235788798</v>
      </c>
      <c r="O111" s="30">
        <v>0</v>
      </c>
      <c r="P111" s="30">
        <v>6266032.0115788793</v>
      </c>
      <c r="Q111" s="30">
        <v>0</v>
      </c>
      <c r="R111" s="30">
        <v>455535.19199999998</v>
      </c>
      <c r="S111" s="30">
        <v>1387674.72</v>
      </c>
      <c r="T111" s="30">
        <v>0</v>
      </c>
      <c r="U111" s="31"/>
      <c r="V111" s="31"/>
      <c r="W111" s="32"/>
      <c r="X111" s="17">
        <f>+N111-'Приложение № 2'!E111</f>
        <v>0</v>
      </c>
      <c r="AB111" s="17">
        <f>+N111-'Приложение № 2'!E111</f>
        <v>0</v>
      </c>
      <c r="AE111" s="25">
        <f>+N111-'Приложение № 2'!E111</f>
        <v>0</v>
      </c>
    </row>
    <row r="112" spans="1:31" ht="25.5" x14ac:dyDescent="0.2">
      <c r="A112" s="9">
        <f>+A110+1</f>
        <v>94</v>
      </c>
      <c r="B112" s="9">
        <v>1</v>
      </c>
      <c r="C112" s="10" t="s">
        <v>1206</v>
      </c>
      <c r="D112" s="10" t="s">
        <v>193</v>
      </c>
      <c r="E112" s="10" t="s">
        <v>129</v>
      </c>
      <c r="F112" s="10"/>
      <c r="G112" s="10" t="s">
        <v>194</v>
      </c>
      <c r="H112" s="10" t="s">
        <v>34</v>
      </c>
      <c r="I112" s="10" t="s">
        <v>33</v>
      </c>
      <c r="J112" s="11">
        <v>4793.1000000000004</v>
      </c>
      <c r="K112" s="11">
        <v>4227.7</v>
      </c>
      <c r="L112" s="11">
        <v>0</v>
      </c>
      <c r="M112" s="26">
        <v>193</v>
      </c>
      <c r="N112" s="11">
        <f t="shared" ref="N112:N169" si="27">+P112+Q112+R112+S112+T112</f>
        <v>1946475.36</v>
      </c>
      <c r="O112" s="11">
        <v>0</v>
      </c>
      <c r="P112" s="11">
        <v>0</v>
      </c>
      <c r="Q112" s="11">
        <v>0</v>
      </c>
      <c r="R112" s="11">
        <v>1946475.36</v>
      </c>
      <c r="S112" s="11">
        <v>0</v>
      </c>
      <c r="T112" s="11"/>
      <c r="U112" s="8">
        <v>224.97</v>
      </c>
      <c r="V112" s="8">
        <v>224.97</v>
      </c>
      <c r="W112" s="3" t="s">
        <v>56</v>
      </c>
      <c r="X112" s="17">
        <f>+N112-'Приложение № 2'!E112</f>
        <v>0</v>
      </c>
      <c r="Y112" s="1">
        <v>1598386.44</v>
      </c>
      <c r="Z112" s="1">
        <f>+(K112*9.1+L112*18.19)*12</f>
        <v>461664.83999999997</v>
      </c>
      <c r="AB112" s="17">
        <f>+N112-'Приложение № 2'!E112</f>
        <v>0</v>
      </c>
      <c r="AE112" s="25">
        <f>+N112-'Приложение № 2'!E112</f>
        <v>0</v>
      </c>
    </row>
    <row r="113" spans="1:31" x14ac:dyDescent="0.2">
      <c r="A113" s="9">
        <f>+A112+1</f>
        <v>95</v>
      </c>
      <c r="B113" s="9">
        <f>+B112+1</f>
        <v>2</v>
      </c>
      <c r="C113" s="10" t="s">
        <v>1206</v>
      </c>
      <c r="D113" s="10" t="s">
        <v>195</v>
      </c>
      <c r="E113" s="10" t="s">
        <v>196</v>
      </c>
      <c r="F113" s="10"/>
      <c r="G113" s="10" t="s">
        <v>59</v>
      </c>
      <c r="H113" s="10" t="s">
        <v>31</v>
      </c>
      <c r="I113" s="10" t="s">
        <v>30</v>
      </c>
      <c r="J113" s="11">
        <v>352.7</v>
      </c>
      <c r="K113" s="11">
        <v>313.8</v>
      </c>
      <c r="L113" s="11">
        <v>0</v>
      </c>
      <c r="M113" s="26">
        <v>18</v>
      </c>
      <c r="N113" s="11">
        <f t="shared" si="27"/>
        <v>1757257.3783167999</v>
      </c>
      <c r="O113" s="11">
        <v>0</v>
      </c>
      <c r="P113" s="11">
        <v>1441086.7583168</v>
      </c>
      <c r="Q113" s="11">
        <v>0</v>
      </c>
      <c r="R113" s="11">
        <v>73289.420000000013</v>
      </c>
      <c r="S113" s="11">
        <v>242881.2</v>
      </c>
      <c r="T113" s="11"/>
      <c r="U113" s="8">
        <v>5473.87</v>
      </c>
      <c r="V113" s="8">
        <v>5473.87</v>
      </c>
      <c r="W113" s="3" t="s">
        <v>56</v>
      </c>
      <c r="X113" s="17">
        <f>+N113-'Приложение № 2'!E113</f>
        <v>0</v>
      </c>
      <c r="Y113" s="1">
        <v>49001.3</v>
      </c>
      <c r="Z113" s="1">
        <f t="shared" ref="Z113:Z117" si="28">+(K113*6.45+L113*17.73)*12</f>
        <v>24288.120000000003</v>
      </c>
      <c r="AB113" s="17">
        <f>+N113-'Приложение № 2'!E113</f>
        <v>0</v>
      </c>
      <c r="AE113" s="25">
        <f>+N113-'Приложение № 2'!E113</f>
        <v>0</v>
      </c>
    </row>
    <row r="114" spans="1:31" x14ac:dyDescent="0.2">
      <c r="A114" s="9">
        <f t="shared" ref="A114:A177" si="29">+A113+1</f>
        <v>96</v>
      </c>
      <c r="B114" s="9">
        <f t="shared" ref="B114:B177" si="30">+B113+1</f>
        <v>3</v>
      </c>
      <c r="C114" s="10" t="s">
        <v>1206</v>
      </c>
      <c r="D114" s="10" t="s">
        <v>197</v>
      </c>
      <c r="E114" s="10" t="s">
        <v>196</v>
      </c>
      <c r="F114" s="10"/>
      <c r="G114" s="10" t="s">
        <v>59</v>
      </c>
      <c r="H114" s="10" t="s">
        <v>31</v>
      </c>
      <c r="I114" s="10" t="s">
        <v>30</v>
      </c>
      <c r="J114" s="11">
        <v>352.7</v>
      </c>
      <c r="K114" s="11">
        <v>313.8</v>
      </c>
      <c r="L114" s="11">
        <v>0</v>
      </c>
      <c r="M114" s="26">
        <v>16</v>
      </c>
      <c r="N114" s="11">
        <f t="shared" si="27"/>
        <v>939500.85831680009</v>
      </c>
      <c r="O114" s="11">
        <v>0</v>
      </c>
      <c r="P114" s="11">
        <v>615978.26831680012</v>
      </c>
      <c r="Q114" s="11">
        <v>0</v>
      </c>
      <c r="R114" s="11">
        <v>80641.39</v>
      </c>
      <c r="S114" s="11">
        <v>242881.2</v>
      </c>
      <c r="T114" s="11"/>
      <c r="U114" s="8">
        <v>2599.2199999999998</v>
      </c>
      <c r="V114" s="8">
        <v>2599.2199999999998</v>
      </c>
      <c r="W114" s="3" t="s">
        <v>56</v>
      </c>
      <c r="X114" s="17">
        <f>+N114-'Приложение № 2'!E114</f>
        <v>0</v>
      </c>
      <c r="Y114" s="1">
        <v>56353.27</v>
      </c>
      <c r="Z114" s="1">
        <f t="shared" si="28"/>
        <v>24288.120000000003</v>
      </c>
      <c r="AB114" s="17">
        <f>+N114-'Приложение № 2'!E114</f>
        <v>0</v>
      </c>
      <c r="AE114" s="25">
        <f>+N114-'Приложение № 2'!E114</f>
        <v>0</v>
      </c>
    </row>
    <row r="115" spans="1:31" x14ac:dyDescent="0.2">
      <c r="A115" s="9">
        <f t="shared" si="29"/>
        <v>97</v>
      </c>
      <c r="B115" s="9">
        <f t="shared" si="30"/>
        <v>4</v>
      </c>
      <c r="C115" s="10" t="s">
        <v>1206</v>
      </c>
      <c r="D115" s="10" t="s">
        <v>198</v>
      </c>
      <c r="E115" s="10" t="s">
        <v>196</v>
      </c>
      <c r="F115" s="10"/>
      <c r="G115" s="10" t="s">
        <v>59</v>
      </c>
      <c r="H115" s="10" t="s">
        <v>31</v>
      </c>
      <c r="I115" s="10" t="s">
        <v>30</v>
      </c>
      <c r="J115" s="11">
        <v>352.7</v>
      </c>
      <c r="K115" s="11">
        <v>313.8</v>
      </c>
      <c r="L115" s="11">
        <v>0</v>
      </c>
      <c r="M115" s="26">
        <v>23</v>
      </c>
      <c r="N115" s="11">
        <f t="shared" si="27"/>
        <v>939500.85831680009</v>
      </c>
      <c r="O115" s="11">
        <v>0</v>
      </c>
      <c r="P115" s="11">
        <v>629902.92831680016</v>
      </c>
      <c r="Q115" s="11">
        <v>0</v>
      </c>
      <c r="R115" s="11">
        <v>66716.73000000001</v>
      </c>
      <c r="S115" s="11">
        <v>242881.2</v>
      </c>
      <c r="T115" s="11"/>
      <c r="U115" s="8">
        <v>2599.2199999999998</v>
      </c>
      <c r="V115" s="8">
        <v>2599.2199999999998</v>
      </c>
      <c r="W115" s="3" t="s">
        <v>56</v>
      </c>
      <c r="X115" s="17">
        <f>+N115-'Приложение № 2'!E115</f>
        <v>0</v>
      </c>
      <c r="Y115" s="1">
        <v>42428.61</v>
      </c>
      <c r="Z115" s="1">
        <f t="shared" si="28"/>
        <v>24288.120000000003</v>
      </c>
      <c r="AB115" s="17">
        <f>+N115-'Приложение № 2'!E115</f>
        <v>0</v>
      </c>
      <c r="AE115" s="25">
        <f>+N115-'Приложение № 2'!E115</f>
        <v>0</v>
      </c>
    </row>
    <row r="116" spans="1:31" x14ac:dyDescent="0.2">
      <c r="A116" s="9">
        <f t="shared" si="29"/>
        <v>98</v>
      </c>
      <c r="B116" s="9">
        <f t="shared" si="30"/>
        <v>5</v>
      </c>
      <c r="C116" s="10" t="s">
        <v>1206</v>
      </c>
      <c r="D116" s="10" t="s">
        <v>199</v>
      </c>
      <c r="E116" s="10" t="s">
        <v>196</v>
      </c>
      <c r="F116" s="10"/>
      <c r="G116" s="10" t="s">
        <v>59</v>
      </c>
      <c r="H116" s="10" t="s">
        <v>31</v>
      </c>
      <c r="I116" s="10" t="s">
        <v>30</v>
      </c>
      <c r="J116" s="11">
        <v>354.2</v>
      </c>
      <c r="K116" s="11">
        <v>315.3</v>
      </c>
      <c r="L116" s="11">
        <v>0</v>
      </c>
      <c r="M116" s="26">
        <v>16</v>
      </c>
      <c r="N116" s="11">
        <f t="shared" si="27"/>
        <v>943991.78522079997</v>
      </c>
      <c r="O116" s="11">
        <v>0</v>
      </c>
      <c r="P116" s="11">
        <v>651037.8252208</v>
      </c>
      <c r="Q116" s="11">
        <v>0</v>
      </c>
      <c r="R116" s="11">
        <v>48911.76</v>
      </c>
      <c r="S116" s="11">
        <v>244042.2</v>
      </c>
      <c r="T116" s="11"/>
      <c r="U116" s="8">
        <v>2599.2199999999998</v>
      </c>
      <c r="V116" s="8">
        <v>2599.2199999999998</v>
      </c>
      <c r="W116" s="3" t="s">
        <v>56</v>
      </c>
      <c r="X116" s="17">
        <f>+N116-'Приложение № 2'!E116</f>
        <v>0</v>
      </c>
      <c r="Y116" s="1">
        <v>24507.54</v>
      </c>
      <c r="Z116" s="1">
        <f t="shared" si="28"/>
        <v>24404.22</v>
      </c>
      <c r="AB116" s="17">
        <f>+N116-'Приложение № 2'!E116</f>
        <v>0</v>
      </c>
      <c r="AE116" s="25">
        <f>+N116-'Приложение № 2'!E116</f>
        <v>0</v>
      </c>
    </row>
    <row r="117" spans="1:31" x14ac:dyDescent="0.2">
      <c r="A117" s="9">
        <f t="shared" si="29"/>
        <v>99</v>
      </c>
      <c r="B117" s="9">
        <f t="shared" si="30"/>
        <v>6</v>
      </c>
      <c r="C117" s="10" t="s">
        <v>1206</v>
      </c>
      <c r="D117" s="10" t="s">
        <v>200</v>
      </c>
      <c r="E117" s="10" t="s">
        <v>196</v>
      </c>
      <c r="F117" s="10"/>
      <c r="G117" s="10" t="s">
        <v>59</v>
      </c>
      <c r="H117" s="10" t="s">
        <v>31</v>
      </c>
      <c r="I117" s="10" t="s">
        <v>30</v>
      </c>
      <c r="J117" s="11">
        <v>352.9</v>
      </c>
      <c r="K117" s="11">
        <v>314</v>
      </c>
      <c r="L117" s="11">
        <v>0</v>
      </c>
      <c r="M117" s="26">
        <v>12</v>
      </c>
      <c r="N117" s="11">
        <f t="shared" si="27"/>
        <v>940099.65190399997</v>
      </c>
      <c r="O117" s="11">
        <v>0</v>
      </c>
      <c r="P117" s="11">
        <v>604642.21190400003</v>
      </c>
      <c r="Q117" s="11">
        <v>0</v>
      </c>
      <c r="R117" s="11">
        <v>92421.440000000002</v>
      </c>
      <c r="S117" s="11">
        <v>243036</v>
      </c>
      <c r="T117" s="11"/>
      <c r="U117" s="8">
        <v>2599.2199999999998</v>
      </c>
      <c r="V117" s="8">
        <v>2599.2199999999998</v>
      </c>
      <c r="W117" s="3" t="s">
        <v>56</v>
      </c>
      <c r="X117" s="17">
        <f>+N117-'Приложение № 2'!E117</f>
        <v>0</v>
      </c>
      <c r="Y117" s="1">
        <v>68117.84</v>
      </c>
      <c r="Z117" s="1">
        <f t="shared" si="28"/>
        <v>24303.599999999999</v>
      </c>
      <c r="AB117" s="17">
        <f>+N117-'Приложение № 2'!E117</f>
        <v>0</v>
      </c>
      <c r="AE117" s="25">
        <f>+N117-'Приложение № 2'!E117</f>
        <v>0</v>
      </c>
    </row>
    <row r="118" spans="1:31" x14ac:dyDescent="0.2">
      <c r="A118" s="9">
        <f t="shared" si="29"/>
        <v>100</v>
      </c>
      <c r="B118" s="9">
        <f t="shared" si="30"/>
        <v>7</v>
      </c>
      <c r="C118" s="10" t="s">
        <v>1206</v>
      </c>
      <c r="D118" s="10" t="s">
        <v>201</v>
      </c>
      <c r="E118" s="10" t="s">
        <v>96</v>
      </c>
      <c r="F118" s="10"/>
      <c r="G118" s="10" t="s">
        <v>55</v>
      </c>
      <c r="H118" s="10" t="s">
        <v>32</v>
      </c>
      <c r="I118" s="10" t="s">
        <v>33</v>
      </c>
      <c r="J118" s="11">
        <v>2475.3000000000002</v>
      </c>
      <c r="K118" s="11">
        <v>2305.3000000000002</v>
      </c>
      <c r="L118" s="11">
        <v>0</v>
      </c>
      <c r="M118" s="26">
        <v>67</v>
      </c>
      <c r="N118" s="11">
        <f t="shared" si="27"/>
        <v>37252195.659999996</v>
      </c>
      <c r="O118" s="11">
        <v>0</v>
      </c>
      <c r="P118" s="11">
        <v>37170040.060599998</v>
      </c>
      <c r="Q118" s="11">
        <v>0</v>
      </c>
      <c r="R118" s="11">
        <v>82155.599399999948</v>
      </c>
      <c r="S118" s="11">
        <v>0</v>
      </c>
      <c r="T118" s="11"/>
      <c r="U118" s="8">
        <v>7369.31</v>
      </c>
      <c r="V118" s="8">
        <v>7369.31</v>
      </c>
      <c r="W118" s="3" t="s">
        <v>56</v>
      </c>
      <c r="X118" s="17">
        <f>+N118-'Приложение № 2'!E118</f>
        <v>0</v>
      </c>
      <c r="Y118" s="1">
        <v>940432.91</v>
      </c>
      <c r="Z118" s="1">
        <f>+(K118*9.1+L118*18.19)*12</f>
        <v>251738.76</v>
      </c>
      <c r="AB118" s="17">
        <f>+N118-'Приложение № 2'!E118</f>
        <v>0</v>
      </c>
      <c r="AE118" s="25">
        <f>+N118-'Приложение № 2'!E118</f>
        <v>0</v>
      </c>
    </row>
    <row r="119" spans="1:31" x14ac:dyDescent="0.2">
      <c r="A119" s="9">
        <f t="shared" si="29"/>
        <v>101</v>
      </c>
      <c r="B119" s="9">
        <f t="shared" si="30"/>
        <v>8</v>
      </c>
      <c r="C119" s="10" t="s">
        <v>1206</v>
      </c>
      <c r="D119" s="10" t="s">
        <v>202</v>
      </c>
      <c r="E119" s="10" t="s">
        <v>58</v>
      </c>
      <c r="F119" s="10"/>
      <c r="G119" s="10" t="s">
        <v>55</v>
      </c>
      <c r="H119" s="10" t="s">
        <v>34</v>
      </c>
      <c r="I119" s="10" t="s">
        <v>36</v>
      </c>
      <c r="J119" s="11">
        <v>5522.53</v>
      </c>
      <c r="K119" s="11">
        <v>5226.03</v>
      </c>
      <c r="L119" s="11">
        <v>0</v>
      </c>
      <c r="M119" s="26">
        <v>210</v>
      </c>
      <c r="N119" s="11">
        <f t="shared" si="27"/>
        <v>28265087.779999994</v>
      </c>
      <c r="O119" s="11">
        <v>0</v>
      </c>
      <c r="P119" s="11">
        <v>27576285.256459996</v>
      </c>
      <c r="Q119" s="11">
        <v>0</v>
      </c>
      <c r="R119" s="11">
        <v>688802.5235399995</v>
      </c>
      <c r="S119" s="11">
        <v>0</v>
      </c>
      <c r="T119" s="11"/>
      <c r="U119" s="8">
        <v>1961.28</v>
      </c>
      <c r="V119" s="8">
        <v>1961.28</v>
      </c>
      <c r="W119" s="3" t="s">
        <v>56</v>
      </c>
      <c r="X119" s="17">
        <f>+N119-'Приложение № 2'!E119</f>
        <v>0</v>
      </c>
      <c r="Y119" s="1">
        <v>2629325.5099999998</v>
      </c>
      <c r="Z119" s="1">
        <f>+(K119*9.1+L119*18.19)*12</f>
        <v>570682.47599999991</v>
      </c>
      <c r="AB119" s="17">
        <f>+N119-'Приложение № 2'!E119</f>
        <v>0</v>
      </c>
      <c r="AE119" s="25">
        <f>+N119-'Приложение № 2'!E119</f>
        <v>0</v>
      </c>
    </row>
    <row r="120" spans="1:31" x14ac:dyDescent="0.2">
      <c r="A120" s="9">
        <f t="shared" si="29"/>
        <v>102</v>
      </c>
      <c r="B120" s="9">
        <f t="shared" si="30"/>
        <v>9</v>
      </c>
      <c r="C120" s="10" t="s">
        <v>1206</v>
      </c>
      <c r="D120" s="10" t="s">
        <v>203</v>
      </c>
      <c r="E120" s="10" t="s">
        <v>129</v>
      </c>
      <c r="F120" s="10"/>
      <c r="G120" s="10" t="s">
        <v>55</v>
      </c>
      <c r="H120" s="10" t="s">
        <v>34</v>
      </c>
      <c r="I120" s="10" t="s">
        <v>32</v>
      </c>
      <c r="J120" s="11">
        <v>1900.32</v>
      </c>
      <c r="K120" s="11">
        <v>1698.12</v>
      </c>
      <c r="L120" s="11">
        <v>0</v>
      </c>
      <c r="M120" s="26">
        <v>63</v>
      </c>
      <c r="N120" s="11">
        <f t="shared" si="27"/>
        <v>856260.03</v>
      </c>
      <c r="O120" s="11">
        <v>0</v>
      </c>
      <c r="P120" s="11">
        <v>0</v>
      </c>
      <c r="Q120" s="11">
        <v>0</v>
      </c>
      <c r="R120" s="11">
        <v>856260.03</v>
      </c>
      <c r="S120" s="11">
        <v>0</v>
      </c>
      <c r="T120" s="11"/>
      <c r="U120" s="8">
        <v>208.23</v>
      </c>
      <c r="V120" s="8">
        <v>208.23</v>
      </c>
      <c r="W120" s="3" t="s">
        <v>56</v>
      </c>
      <c r="X120" s="17">
        <f>+N120-'Приложение № 2'!E120</f>
        <v>0</v>
      </c>
      <c r="Y120" s="1">
        <v>840201.67</v>
      </c>
      <c r="Z120" s="1">
        <f>+(K120*9.1+L120*18.19)*12</f>
        <v>185434.70399999997</v>
      </c>
      <c r="AB120" s="17">
        <f>+N120-'Приложение № 2'!E120</f>
        <v>0</v>
      </c>
      <c r="AE120" s="25">
        <f>+N120-'Приложение № 2'!E120</f>
        <v>0</v>
      </c>
    </row>
    <row r="121" spans="1:31" x14ac:dyDescent="0.2">
      <c r="A121" s="9">
        <f t="shared" si="29"/>
        <v>103</v>
      </c>
      <c r="B121" s="9">
        <f t="shared" si="30"/>
        <v>10</v>
      </c>
      <c r="C121" s="10" t="s">
        <v>1206</v>
      </c>
      <c r="D121" s="10" t="s">
        <v>204</v>
      </c>
      <c r="E121" s="10" t="s">
        <v>205</v>
      </c>
      <c r="F121" s="10"/>
      <c r="G121" s="10" t="s">
        <v>55</v>
      </c>
      <c r="H121" s="10" t="s">
        <v>32</v>
      </c>
      <c r="I121" s="10" t="s">
        <v>32</v>
      </c>
      <c r="J121" s="11">
        <v>1780.9</v>
      </c>
      <c r="K121" s="11">
        <v>1626.2</v>
      </c>
      <c r="L121" s="11">
        <v>0</v>
      </c>
      <c r="M121" s="26">
        <v>35</v>
      </c>
      <c r="N121" s="11">
        <f t="shared" si="27"/>
        <v>39946894.002023041</v>
      </c>
      <c r="O121" s="11">
        <v>0</v>
      </c>
      <c r="P121" s="11">
        <v>39132347.547330528</v>
      </c>
      <c r="Q121" s="11">
        <v>0</v>
      </c>
      <c r="R121" s="11">
        <v>77151.767600000021</v>
      </c>
      <c r="S121" s="11">
        <v>737394.68709251378</v>
      </c>
      <c r="T121" s="11"/>
      <c r="U121" s="8">
        <v>11472.14</v>
      </c>
      <c r="V121" s="8">
        <v>11472.14</v>
      </c>
      <c r="W121" s="3" t="s">
        <v>56</v>
      </c>
      <c r="X121" s="17">
        <f>+N121-'Приложение № 2'!E121</f>
        <v>0</v>
      </c>
      <c r="Y121" s="1">
        <v>719661.19</v>
      </c>
      <c r="Z121" s="1">
        <f>+(K121*9.1+L121*18.19)*12</f>
        <v>177581.04</v>
      </c>
      <c r="AB121" s="17">
        <f>+N121-'Приложение № 2'!E121</f>
        <v>0</v>
      </c>
      <c r="AE121" s="25">
        <f>+N121-'Приложение № 2'!E121</f>
        <v>0</v>
      </c>
    </row>
    <row r="122" spans="1:31" x14ac:dyDescent="0.2">
      <c r="A122" s="9">
        <f t="shared" si="29"/>
        <v>104</v>
      </c>
      <c r="B122" s="9">
        <f t="shared" si="30"/>
        <v>11</v>
      </c>
      <c r="C122" s="10" t="s">
        <v>1206</v>
      </c>
      <c r="D122" s="10" t="s">
        <v>206</v>
      </c>
      <c r="E122" s="10" t="s">
        <v>96</v>
      </c>
      <c r="F122" s="10"/>
      <c r="G122" s="10" t="s">
        <v>55</v>
      </c>
      <c r="H122" s="10" t="s">
        <v>33</v>
      </c>
      <c r="I122" s="10" t="s">
        <v>33</v>
      </c>
      <c r="J122" s="11">
        <v>3669.7</v>
      </c>
      <c r="K122" s="11">
        <v>3319.8</v>
      </c>
      <c r="L122" s="11">
        <v>0</v>
      </c>
      <c r="M122" s="26">
        <v>80</v>
      </c>
      <c r="N122" s="11">
        <f t="shared" si="27"/>
        <v>52451164.032103032</v>
      </c>
      <c r="O122" s="11">
        <v>0</v>
      </c>
      <c r="P122" s="11">
        <v>39571822.162103035</v>
      </c>
      <c r="Q122" s="11">
        <v>0</v>
      </c>
      <c r="R122" s="11">
        <v>2003677.0699999998</v>
      </c>
      <c r="S122" s="11">
        <v>10875664.800000001</v>
      </c>
      <c r="T122" s="11"/>
      <c r="U122" s="8">
        <v>6833.94</v>
      </c>
      <c r="V122" s="8">
        <v>6833.94</v>
      </c>
      <c r="W122" s="3" t="s">
        <v>56</v>
      </c>
      <c r="X122" s="17">
        <f>+N122-'Приложение № 2'!E122</f>
        <v>0</v>
      </c>
      <c r="Y122" s="1">
        <v>1641154.91</v>
      </c>
      <c r="Z122" s="1">
        <f>+(K122*9.1+L122*18.19)*12</f>
        <v>362522.16000000003</v>
      </c>
      <c r="AB122" s="17">
        <f>+N122-'Приложение № 2'!E122</f>
        <v>0</v>
      </c>
      <c r="AE122" s="25">
        <f>+N122-'Приложение № 2'!E122</f>
        <v>0</v>
      </c>
    </row>
    <row r="123" spans="1:31" x14ac:dyDescent="0.2">
      <c r="A123" s="9">
        <f t="shared" si="29"/>
        <v>105</v>
      </c>
      <c r="B123" s="9">
        <f t="shared" si="30"/>
        <v>12</v>
      </c>
      <c r="C123" s="10" t="s">
        <v>1206</v>
      </c>
      <c r="D123" s="10" t="s">
        <v>207</v>
      </c>
      <c r="E123" s="10" t="s">
        <v>196</v>
      </c>
      <c r="F123" s="10"/>
      <c r="G123" s="10" t="s">
        <v>55</v>
      </c>
      <c r="H123" s="10" t="s">
        <v>38</v>
      </c>
      <c r="I123" s="10" t="s">
        <v>31</v>
      </c>
      <c r="J123" s="11">
        <v>5197.1000000000004</v>
      </c>
      <c r="K123" s="11">
        <v>4463.1000000000004</v>
      </c>
      <c r="L123" s="11">
        <v>0</v>
      </c>
      <c r="M123" s="26">
        <v>152</v>
      </c>
      <c r="N123" s="11">
        <f t="shared" si="27"/>
        <v>7182720</v>
      </c>
      <c r="O123" s="11">
        <v>0</v>
      </c>
      <c r="P123" s="11">
        <v>0</v>
      </c>
      <c r="Q123" s="11">
        <v>0</v>
      </c>
      <c r="R123" s="11">
        <v>0</v>
      </c>
      <c r="S123" s="11">
        <v>7182720</v>
      </c>
      <c r="T123" s="11"/>
      <c r="U123" s="8">
        <f>N123/K123</f>
        <v>1609.3567251461986</v>
      </c>
      <c r="V123" s="8">
        <v>1172.2830200640003</v>
      </c>
      <c r="W123" s="3" t="s">
        <v>56</v>
      </c>
      <c r="X123" s="17">
        <f>+N123-'Приложение № 2'!E123</f>
        <v>0</v>
      </c>
      <c r="Y123" s="1">
        <v>3464637.96</v>
      </c>
      <c r="Z123" s="1">
        <f>+(K123*12.08+L123*20.47)*12</f>
        <v>646970.97600000002</v>
      </c>
      <c r="AB123" s="17">
        <f>+N123-'Приложение № 2'!E123</f>
        <v>0</v>
      </c>
      <c r="AE123" s="25">
        <f>+N123-'Приложение № 2'!E123</f>
        <v>0</v>
      </c>
    </row>
    <row r="124" spans="1:31" ht="25.5" x14ac:dyDescent="0.2">
      <c r="A124" s="9">
        <f t="shared" si="29"/>
        <v>106</v>
      </c>
      <c r="B124" s="9">
        <f t="shared" si="30"/>
        <v>13</v>
      </c>
      <c r="C124" s="10" t="s">
        <v>1206</v>
      </c>
      <c r="D124" s="10" t="s">
        <v>208</v>
      </c>
      <c r="E124" s="10" t="s">
        <v>196</v>
      </c>
      <c r="F124" s="10"/>
      <c r="G124" s="10" t="s">
        <v>194</v>
      </c>
      <c r="H124" s="10" t="s">
        <v>37</v>
      </c>
      <c r="I124" s="10" t="s">
        <v>31</v>
      </c>
      <c r="J124" s="11">
        <v>5186.3599999999997</v>
      </c>
      <c r="K124" s="11">
        <v>4130.3599999999997</v>
      </c>
      <c r="L124" s="11">
        <v>0</v>
      </c>
      <c r="M124" s="26">
        <v>130</v>
      </c>
      <c r="N124" s="11">
        <f t="shared" si="27"/>
        <v>7182720</v>
      </c>
      <c r="O124" s="11">
        <v>0</v>
      </c>
      <c r="P124" s="11">
        <v>0</v>
      </c>
      <c r="Q124" s="11">
        <v>0</v>
      </c>
      <c r="R124" s="11">
        <v>0</v>
      </c>
      <c r="S124" s="11">
        <v>7182720</v>
      </c>
      <c r="T124" s="11"/>
      <c r="U124" s="8">
        <f>N124/K124</f>
        <v>1739.0058009471331</v>
      </c>
      <c r="V124" s="8">
        <v>1172.2830200640003</v>
      </c>
      <c r="W124" s="3" t="s">
        <v>56</v>
      </c>
      <c r="X124" s="17">
        <f>+N124-'Приложение № 2'!E124</f>
        <v>0</v>
      </c>
      <c r="Y124" s="1">
        <v>2572778.1</v>
      </c>
      <c r="Z124" s="1">
        <f>+(K124*12.08+L124*20.47)*12</f>
        <v>598736.9855999999</v>
      </c>
      <c r="AB124" s="17">
        <f>+N124-'Приложение № 2'!E124</f>
        <v>0</v>
      </c>
      <c r="AE124" s="25">
        <f>+N124-'Приложение № 2'!E124</f>
        <v>0</v>
      </c>
    </row>
    <row r="125" spans="1:31" x14ac:dyDescent="0.2">
      <c r="A125" s="9">
        <f t="shared" si="29"/>
        <v>107</v>
      </c>
      <c r="B125" s="9">
        <f t="shared" si="30"/>
        <v>14</v>
      </c>
      <c r="C125" s="10" t="s">
        <v>1206</v>
      </c>
      <c r="D125" s="10" t="s">
        <v>209</v>
      </c>
      <c r="E125" s="10" t="s">
        <v>210</v>
      </c>
      <c r="F125" s="10"/>
      <c r="G125" s="10" t="s">
        <v>55</v>
      </c>
      <c r="H125" s="10" t="s">
        <v>32</v>
      </c>
      <c r="I125" s="10" t="s">
        <v>31</v>
      </c>
      <c r="J125" s="11">
        <v>1026.9000000000001</v>
      </c>
      <c r="K125" s="11">
        <v>892.5</v>
      </c>
      <c r="L125" s="11">
        <v>0</v>
      </c>
      <c r="M125" s="26">
        <v>25</v>
      </c>
      <c r="N125" s="11">
        <f t="shared" si="27"/>
        <v>30909911.477136001</v>
      </c>
      <c r="O125" s="11">
        <v>0</v>
      </c>
      <c r="P125" s="11">
        <v>27439568.787136</v>
      </c>
      <c r="Q125" s="11">
        <v>0</v>
      </c>
      <c r="R125" s="11">
        <v>546512.68999999994</v>
      </c>
      <c r="S125" s="11">
        <v>2923830</v>
      </c>
      <c r="T125" s="11"/>
      <c r="U125" s="8">
        <v>15202.87</v>
      </c>
      <c r="V125" s="8">
        <v>15202.87</v>
      </c>
      <c r="W125" s="3" t="s">
        <v>56</v>
      </c>
      <c r="X125" s="17">
        <f>+N125-'Приложение № 2'!E125</f>
        <v>0</v>
      </c>
      <c r="Y125" s="1">
        <v>449051.69</v>
      </c>
      <c r="Z125" s="1">
        <f t="shared" ref="Z125:Z131" si="31">+(K125*9.1+L125*18.19)*12</f>
        <v>97461</v>
      </c>
      <c r="AB125" s="17">
        <f>+N125-'Приложение № 2'!E125</f>
        <v>0</v>
      </c>
      <c r="AE125" s="25">
        <f>+N125-'Приложение № 2'!E125</f>
        <v>0</v>
      </c>
    </row>
    <row r="126" spans="1:31" x14ac:dyDescent="0.2">
      <c r="A126" s="9">
        <f t="shared" si="29"/>
        <v>108</v>
      </c>
      <c r="B126" s="9">
        <f t="shared" si="30"/>
        <v>15</v>
      </c>
      <c r="C126" s="10" t="s">
        <v>1206</v>
      </c>
      <c r="D126" s="10" t="s">
        <v>211</v>
      </c>
      <c r="E126" s="10" t="s">
        <v>82</v>
      </c>
      <c r="F126" s="10"/>
      <c r="G126" s="10" t="s">
        <v>55</v>
      </c>
      <c r="H126" s="10" t="s">
        <v>33</v>
      </c>
      <c r="I126" s="10" t="s">
        <v>32</v>
      </c>
      <c r="J126" s="11">
        <v>1578.9</v>
      </c>
      <c r="K126" s="11">
        <v>1438.4</v>
      </c>
      <c r="L126" s="11">
        <v>0</v>
      </c>
      <c r="M126" s="26">
        <v>64</v>
      </c>
      <c r="N126" s="11">
        <f t="shared" si="27"/>
        <v>23451292.66704832</v>
      </c>
      <c r="O126" s="11">
        <v>0</v>
      </c>
      <c r="P126" s="11">
        <v>17623927.967048321</v>
      </c>
      <c r="Q126" s="11">
        <v>0</v>
      </c>
      <c r="R126" s="11">
        <v>1115166.3</v>
      </c>
      <c r="S126" s="11">
        <v>4712198.4000000004</v>
      </c>
      <c r="T126" s="11"/>
      <c r="U126" s="8">
        <v>7042.17</v>
      </c>
      <c r="V126" s="8">
        <v>7042.17</v>
      </c>
      <c r="W126" s="3" t="s">
        <v>56</v>
      </c>
      <c r="X126" s="17">
        <f>+N126-'Приложение № 2'!E126</f>
        <v>0</v>
      </c>
      <c r="Y126" s="1">
        <v>958093.02</v>
      </c>
      <c r="Z126" s="1">
        <f t="shared" si="31"/>
        <v>157073.28</v>
      </c>
      <c r="AB126" s="17">
        <f>+N126-'Приложение № 2'!E126</f>
        <v>0</v>
      </c>
      <c r="AE126" s="25">
        <f>+N126-'Приложение № 2'!E126</f>
        <v>0</v>
      </c>
    </row>
    <row r="127" spans="1:31" x14ac:dyDescent="0.2">
      <c r="A127" s="9">
        <f t="shared" si="29"/>
        <v>109</v>
      </c>
      <c r="B127" s="9">
        <f t="shared" si="30"/>
        <v>16</v>
      </c>
      <c r="C127" s="10" t="s">
        <v>1206</v>
      </c>
      <c r="D127" s="10" t="s">
        <v>212</v>
      </c>
      <c r="E127" s="10" t="s">
        <v>210</v>
      </c>
      <c r="F127" s="10"/>
      <c r="G127" s="10" t="s">
        <v>55</v>
      </c>
      <c r="H127" s="10" t="s">
        <v>33</v>
      </c>
      <c r="I127" s="10" t="s">
        <v>32</v>
      </c>
      <c r="J127" s="11">
        <v>1913.5</v>
      </c>
      <c r="K127" s="11">
        <v>1720</v>
      </c>
      <c r="L127" s="11">
        <v>0</v>
      </c>
      <c r="M127" s="26">
        <v>74</v>
      </c>
      <c r="N127" s="11">
        <f t="shared" si="27"/>
        <v>18739770.083456002</v>
      </c>
      <c r="O127" s="11">
        <v>0</v>
      </c>
      <c r="P127" s="11">
        <v>12579244.453456001</v>
      </c>
      <c r="Q127" s="11">
        <v>0</v>
      </c>
      <c r="R127" s="11">
        <v>525805.63</v>
      </c>
      <c r="S127" s="11">
        <v>5634720</v>
      </c>
      <c r="T127" s="11"/>
      <c r="U127" s="8">
        <v>5308.67</v>
      </c>
      <c r="V127" s="8">
        <v>5308.67</v>
      </c>
      <c r="W127" s="3" t="s">
        <v>56</v>
      </c>
      <c r="X127" s="17">
        <f>+N127-'Приложение № 2'!E127</f>
        <v>0</v>
      </c>
      <c r="Y127" s="1">
        <v>337981.63</v>
      </c>
      <c r="Z127" s="1">
        <f t="shared" si="31"/>
        <v>187824</v>
      </c>
      <c r="AB127" s="17">
        <f>+N127-'Приложение № 2'!E127</f>
        <v>0</v>
      </c>
      <c r="AE127" s="25">
        <f>+N127-'Приложение № 2'!E127</f>
        <v>0</v>
      </c>
    </row>
    <row r="128" spans="1:31" x14ac:dyDescent="0.2">
      <c r="A128" s="9">
        <f t="shared" si="29"/>
        <v>110</v>
      </c>
      <c r="B128" s="9">
        <f t="shared" si="30"/>
        <v>17</v>
      </c>
      <c r="C128" s="10" t="s">
        <v>1206</v>
      </c>
      <c r="D128" s="10" t="s">
        <v>213</v>
      </c>
      <c r="E128" s="10" t="s">
        <v>82</v>
      </c>
      <c r="F128" s="10"/>
      <c r="G128" s="10" t="s">
        <v>55</v>
      </c>
      <c r="H128" s="10" t="s">
        <v>34</v>
      </c>
      <c r="I128" s="10" t="s">
        <v>33</v>
      </c>
      <c r="J128" s="11">
        <v>2744.29</v>
      </c>
      <c r="K128" s="11">
        <v>2487.9899999999998</v>
      </c>
      <c r="L128" s="11">
        <v>0</v>
      </c>
      <c r="M128" s="26">
        <v>136</v>
      </c>
      <c r="N128" s="11">
        <f t="shared" si="27"/>
        <v>13456343.670000002</v>
      </c>
      <c r="O128" s="11">
        <v>0</v>
      </c>
      <c r="P128" s="11">
        <v>13005738.222980002</v>
      </c>
      <c r="Q128" s="11">
        <v>0</v>
      </c>
      <c r="R128" s="11">
        <v>450605.44702000008</v>
      </c>
      <c r="S128" s="11">
        <v>0</v>
      </c>
      <c r="T128" s="11"/>
      <c r="U128" s="8">
        <v>1961.28</v>
      </c>
      <c r="V128" s="8">
        <v>1961.28</v>
      </c>
      <c r="W128" s="3" t="s">
        <v>56</v>
      </c>
      <c r="X128" s="17">
        <f>+N128-'Приложение № 2'!E128</f>
        <v>0</v>
      </c>
      <c r="Y128" s="1">
        <v>1517463.12</v>
      </c>
      <c r="Z128" s="1">
        <f t="shared" si="31"/>
        <v>271688.50799999997</v>
      </c>
      <c r="AB128" s="17">
        <f>+N128-'Приложение № 2'!E128</f>
        <v>0</v>
      </c>
      <c r="AE128" s="25">
        <f>+N128-'Приложение № 2'!E128</f>
        <v>0</v>
      </c>
    </row>
    <row r="129" spans="1:31" x14ac:dyDescent="0.2">
      <c r="A129" s="9">
        <f t="shared" si="29"/>
        <v>111</v>
      </c>
      <c r="B129" s="9">
        <f t="shared" si="30"/>
        <v>18</v>
      </c>
      <c r="C129" s="10" t="s">
        <v>1206</v>
      </c>
      <c r="D129" s="10" t="s">
        <v>214</v>
      </c>
      <c r="E129" s="10" t="s">
        <v>215</v>
      </c>
      <c r="F129" s="10"/>
      <c r="G129" s="10" t="s">
        <v>55</v>
      </c>
      <c r="H129" s="10" t="s">
        <v>33</v>
      </c>
      <c r="I129" s="10" t="s">
        <v>31</v>
      </c>
      <c r="J129" s="11">
        <v>1948.5</v>
      </c>
      <c r="K129" s="11">
        <v>1747.8</v>
      </c>
      <c r="L129" s="11">
        <v>0</v>
      </c>
      <c r="M129" s="26">
        <v>38</v>
      </c>
      <c r="N129" s="11">
        <f t="shared" si="27"/>
        <v>18114741.010000002</v>
      </c>
      <c r="O129" s="11">
        <v>0</v>
      </c>
      <c r="P129" s="11">
        <v>17119811.220000003</v>
      </c>
      <c r="Q129" s="11">
        <v>0</v>
      </c>
      <c r="R129" s="11">
        <v>22264.384400000097</v>
      </c>
      <c r="S129" s="11">
        <v>972665.4056000011</v>
      </c>
      <c r="T129" s="11"/>
      <c r="U129" s="8">
        <v>3421.3</v>
      </c>
      <c r="V129" s="8">
        <v>3421.3</v>
      </c>
      <c r="W129" s="3" t="s">
        <v>56</v>
      </c>
      <c r="X129" s="17">
        <f>+N129-'Приложение № 2'!E129</f>
        <v>0</v>
      </c>
      <c r="Y129" s="1">
        <v>792370.87</v>
      </c>
      <c r="Z129" s="1">
        <f t="shared" si="31"/>
        <v>190859.76</v>
      </c>
      <c r="AB129" s="17">
        <f>+N129-'Приложение № 2'!E129</f>
        <v>0</v>
      </c>
      <c r="AE129" s="25">
        <f>+N129-'Приложение № 2'!E129</f>
        <v>0</v>
      </c>
    </row>
    <row r="130" spans="1:31" x14ac:dyDescent="0.2">
      <c r="A130" s="9">
        <f t="shared" si="29"/>
        <v>112</v>
      </c>
      <c r="B130" s="9">
        <f t="shared" si="30"/>
        <v>19</v>
      </c>
      <c r="C130" s="10" t="s">
        <v>1206</v>
      </c>
      <c r="D130" s="10" t="s">
        <v>216</v>
      </c>
      <c r="E130" s="10" t="s">
        <v>72</v>
      </c>
      <c r="F130" s="10"/>
      <c r="G130" s="10" t="s">
        <v>55</v>
      </c>
      <c r="H130" s="10" t="s">
        <v>33</v>
      </c>
      <c r="I130" s="10" t="s">
        <v>32</v>
      </c>
      <c r="J130" s="11">
        <v>2212.3000000000002</v>
      </c>
      <c r="K130" s="11">
        <v>2004.7</v>
      </c>
      <c r="L130" s="11">
        <v>0</v>
      </c>
      <c r="M130" s="26">
        <v>49</v>
      </c>
      <c r="N130" s="11">
        <f t="shared" si="27"/>
        <v>20777332.260000002</v>
      </c>
      <c r="O130" s="11">
        <v>0</v>
      </c>
      <c r="P130" s="11">
        <v>19587248.440000001</v>
      </c>
      <c r="Q130" s="11">
        <v>0</v>
      </c>
      <c r="R130" s="11">
        <v>99394.260599999921</v>
      </c>
      <c r="S130" s="11">
        <v>1090689.5594000006</v>
      </c>
      <c r="T130" s="11"/>
      <c r="U130" s="8">
        <v>3421.3</v>
      </c>
      <c r="V130" s="8">
        <v>3421.3</v>
      </c>
      <c r="W130" s="3" t="s">
        <v>56</v>
      </c>
      <c r="X130" s="17">
        <f>+N130-'Приложение № 2'!E130</f>
        <v>0</v>
      </c>
      <c r="Y130" s="1">
        <v>957751.83</v>
      </c>
      <c r="Z130" s="1">
        <f t="shared" si="31"/>
        <v>218913.24</v>
      </c>
      <c r="AB130" s="17">
        <f>+N130-'Приложение № 2'!E130</f>
        <v>0</v>
      </c>
      <c r="AE130" s="25">
        <f>+N130-'Приложение № 2'!E130</f>
        <v>0</v>
      </c>
    </row>
    <row r="131" spans="1:31" x14ac:dyDescent="0.2">
      <c r="A131" s="9">
        <f t="shared" si="29"/>
        <v>113</v>
      </c>
      <c r="B131" s="9">
        <f t="shared" si="30"/>
        <v>20</v>
      </c>
      <c r="C131" s="10" t="s">
        <v>1206</v>
      </c>
      <c r="D131" s="10" t="s">
        <v>217</v>
      </c>
      <c r="E131" s="10" t="s">
        <v>96</v>
      </c>
      <c r="F131" s="10"/>
      <c r="G131" s="10" t="s">
        <v>55</v>
      </c>
      <c r="H131" s="10" t="s">
        <v>33</v>
      </c>
      <c r="I131" s="10" t="s">
        <v>33</v>
      </c>
      <c r="J131" s="11">
        <v>2667.1</v>
      </c>
      <c r="K131" s="11">
        <v>1967.6</v>
      </c>
      <c r="L131" s="11">
        <v>0</v>
      </c>
      <c r="M131" s="26">
        <v>96</v>
      </c>
      <c r="N131" s="11">
        <f t="shared" si="27"/>
        <v>10694270.334260479</v>
      </c>
      <c r="O131" s="11">
        <v>0</v>
      </c>
      <c r="P131" s="11">
        <v>3586956.8942604791</v>
      </c>
      <c r="Q131" s="11">
        <v>0</v>
      </c>
      <c r="R131" s="11">
        <v>661455.84</v>
      </c>
      <c r="S131" s="11">
        <v>6445857.5999999996</v>
      </c>
      <c r="T131" s="11"/>
      <c r="U131" s="8">
        <v>3028.89</v>
      </c>
      <c r="V131" s="8">
        <v>3028.89</v>
      </c>
      <c r="W131" s="3" t="s">
        <v>56</v>
      </c>
      <c r="X131" s="17">
        <f>+N131-'Приложение № 2'!E131</f>
        <v>0</v>
      </c>
      <c r="Y131" s="1">
        <v>754329.79</v>
      </c>
      <c r="Z131" s="1">
        <f t="shared" si="31"/>
        <v>214861.91999999998</v>
      </c>
      <c r="AB131" s="17">
        <f>+N131-'Приложение № 2'!E131</f>
        <v>0</v>
      </c>
      <c r="AE131" s="25">
        <f>+N131-'Приложение № 2'!E131</f>
        <v>0</v>
      </c>
    </row>
    <row r="132" spans="1:31" x14ac:dyDescent="0.2">
      <c r="A132" s="9">
        <f t="shared" si="29"/>
        <v>114</v>
      </c>
      <c r="B132" s="9">
        <f t="shared" si="30"/>
        <v>21</v>
      </c>
      <c r="C132" s="10" t="s">
        <v>1206</v>
      </c>
      <c r="D132" s="10" t="s">
        <v>218</v>
      </c>
      <c r="E132" s="10" t="s">
        <v>82</v>
      </c>
      <c r="F132" s="10"/>
      <c r="G132" s="10" t="s">
        <v>59</v>
      </c>
      <c r="H132" s="10" t="s">
        <v>31</v>
      </c>
      <c r="I132" s="10" t="s">
        <v>31</v>
      </c>
      <c r="J132" s="11">
        <v>573.20000000000005</v>
      </c>
      <c r="K132" s="11">
        <v>525.4</v>
      </c>
      <c r="L132" s="11">
        <v>0</v>
      </c>
      <c r="M132" s="26">
        <v>67</v>
      </c>
      <c r="N132" s="11">
        <f t="shared" si="27"/>
        <v>4293290.33</v>
      </c>
      <c r="O132" s="11">
        <v>0</v>
      </c>
      <c r="P132" s="11">
        <v>3712920.07</v>
      </c>
      <c r="Q132" s="11">
        <v>0</v>
      </c>
      <c r="R132" s="11">
        <v>173710.66</v>
      </c>
      <c r="S132" s="11">
        <v>406659.6</v>
      </c>
      <c r="T132" s="11"/>
      <c r="U132" s="8">
        <v>8860.7999999999993</v>
      </c>
      <c r="V132" s="8">
        <v>8860.7999999999993</v>
      </c>
      <c r="W132" s="3" t="s">
        <v>56</v>
      </c>
      <c r="X132" s="17">
        <f>+N132-'Приложение № 2'!E132</f>
        <v>0</v>
      </c>
      <c r="Y132" s="1">
        <v>133044.70000000001</v>
      </c>
      <c r="Z132" s="1">
        <f t="shared" ref="Z132:Z150" si="32">+(K132*6.45+L132*17.73)*12</f>
        <v>40665.96</v>
      </c>
      <c r="AB132" s="17">
        <f>+N132-'Приложение № 2'!E132</f>
        <v>0</v>
      </c>
      <c r="AE132" s="25">
        <f>+N132-'Приложение № 2'!E132</f>
        <v>0</v>
      </c>
    </row>
    <row r="133" spans="1:31" x14ac:dyDescent="0.2">
      <c r="A133" s="9">
        <f t="shared" si="29"/>
        <v>115</v>
      </c>
      <c r="B133" s="9">
        <f t="shared" si="30"/>
        <v>22</v>
      </c>
      <c r="C133" s="10" t="s">
        <v>1206</v>
      </c>
      <c r="D133" s="10" t="s">
        <v>219</v>
      </c>
      <c r="E133" s="10" t="s">
        <v>101</v>
      </c>
      <c r="F133" s="10"/>
      <c r="G133" s="10" t="s">
        <v>59</v>
      </c>
      <c r="H133" s="10" t="s">
        <v>31</v>
      </c>
      <c r="I133" s="10" t="s">
        <v>31</v>
      </c>
      <c r="J133" s="11">
        <v>539.5</v>
      </c>
      <c r="K133" s="11">
        <v>496.3</v>
      </c>
      <c r="L133" s="11">
        <v>0</v>
      </c>
      <c r="M133" s="26">
        <v>35</v>
      </c>
      <c r="N133" s="11">
        <f t="shared" si="27"/>
        <v>6834744.8016368011</v>
      </c>
      <c r="O133" s="11">
        <v>0</v>
      </c>
      <c r="P133" s="11">
        <v>6325783.971636801</v>
      </c>
      <c r="Q133" s="11">
        <v>0</v>
      </c>
      <c r="R133" s="11">
        <v>124824.63</v>
      </c>
      <c r="S133" s="11">
        <v>384136.2</v>
      </c>
      <c r="T133" s="11"/>
      <c r="U133" s="8">
        <v>14334.67</v>
      </c>
      <c r="V133" s="8">
        <v>14334.67</v>
      </c>
      <c r="W133" s="3" t="s">
        <v>56</v>
      </c>
      <c r="X133" s="17">
        <f>+N133-'Приложение № 2'!E133</f>
        <v>0</v>
      </c>
      <c r="Y133" s="1">
        <v>86411.01</v>
      </c>
      <c r="Z133" s="1">
        <f t="shared" si="32"/>
        <v>38413.620000000003</v>
      </c>
      <c r="AB133" s="17">
        <f>+N133-'Приложение № 2'!E133</f>
        <v>0</v>
      </c>
      <c r="AE133" s="25">
        <f>+N133-'Приложение № 2'!E133</f>
        <v>0</v>
      </c>
    </row>
    <row r="134" spans="1:31" x14ac:dyDescent="0.2">
      <c r="A134" s="9">
        <f t="shared" si="29"/>
        <v>116</v>
      </c>
      <c r="B134" s="9">
        <f t="shared" si="30"/>
        <v>23</v>
      </c>
      <c r="C134" s="10" t="s">
        <v>1206</v>
      </c>
      <c r="D134" s="10" t="s">
        <v>220</v>
      </c>
      <c r="E134" s="10" t="s">
        <v>91</v>
      </c>
      <c r="F134" s="10"/>
      <c r="G134" s="10" t="s">
        <v>59</v>
      </c>
      <c r="H134" s="10" t="s">
        <v>31</v>
      </c>
      <c r="I134" s="10" t="s">
        <v>31</v>
      </c>
      <c r="J134" s="11">
        <v>541.9</v>
      </c>
      <c r="K134" s="11">
        <v>500.3</v>
      </c>
      <c r="L134" s="11">
        <v>0</v>
      </c>
      <c r="M134" s="26">
        <v>24</v>
      </c>
      <c r="N134" s="11">
        <f t="shared" si="27"/>
        <v>6889830.3933808003</v>
      </c>
      <c r="O134" s="11">
        <v>0</v>
      </c>
      <c r="P134" s="11">
        <v>6317760.9133807998</v>
      </c>
      <c r="Q134" s="11">
        <v>0</v>
      </c>
      <c r="R134" s="11">
        <v>184837.28</v>
      </c>
      <c r="S134" s="11">
        <v>387232.2</v>
      </c>
      <c r="T134" s="11"/>
      <c r="U134" s="8">
        <v>14334.67</v>
      </c>
      <c r="V134" s="8">
        <v>14334.67</v>
      </c>
      <c r="W134" s="3" t="s">
        <v>56</v>
      </c>
      <c r="X134" s="17">
        <f>+N134-'Приложение № 2'!E134</f>
        <v>0</v>
      </c>
      <c r="Y134" s="1">
        <v>146114.06</v>
      </c>
      <c r="Z134" s="1">
        <f t="shared" si="32"/>
        <v>38723.22</v>
      </c>
      <c r="AB134" s="17">
        <f>+N134-'Приложение № 2'!E134</f>
        <v>0</v>
      </c>
      <c r="AE134" s="25">
        <f>+N134-'Приложение № 2'!E134</f>
        <v>0</v>
      </c>
    </row>
    <row r="135" spans="1:31" x14ac:dyDescent="0.2">
      <c r="A135" s="9">
        <f t="shared" si="29"/>
        <v>117</v>
      </c>
      <c r="B135" s="9">
        <f t="shared" si="30"/>
        <v>24</v>
      </c>
      <c r="C135" s="10" t="s">
        <v>1206</v>
      </c>
      <c r="D135" s="10" t="s">
        <v>221</v>
      </c>
      <c r="E135" s="10" t="s">
        <v>64</v>
      </c>
      <c r="F135" s="10"/>
      <c r="G135" s="10" t="s">
        <v>59</v>
      </c>
      <c r="H135" s="10" t="s">
        <v>31</v>
      </c>
      <c r="I135" s="10" t="s">
        <v>31</v>
      </c>
      <c r="J135" s="11">
        <v>536.4</v>
      </c>
      <c r="K135" s="11">
        <v>496</v>
      </c>
      <c r="L135" s="11">
        <v>0</v>
      </c>
      <c r="M135" s="26">
        <v>49</v>
      </c>
      <c r="N135" s="11">
        <f t="shared" si="27"/>
        <v>4053049.12</v>
      </c>
      <c r="O135" s="11">
        <v>0</v>
      </c>
      <c r="P135" s="11">
        <v>3508117.7800000003</v>
      </c>
      <c r="Q135" s="11">
        <v>0</v>
      </c>
      <c r="R135" s="11">
        <v>161027.34</v>
      </c>
      <c r="S135" s="11">
        <v>383904</v>
      </c>
      <c r="T135" s="11"/>
      <c r="U135" s="8">
        <v>8860.7999999999993</v>
      </c>
      <c r="V135" s="8">
        <v>8860.7999999999993</v>
      </c>
      <c r="W135" s="3" t="s">
        <v>56</v>
      </c>
      <c r="X135" s="17">
        <f>+N135-'Приложение № 2'!E135</f>
        <v>0</v>
      </c>
      <c r="Y135" s="1">
        <v>122636.94</v>
      </c>
      <c r="Z135" s="1">
        <f t="shared" si="32"/>
        <v>38390.400000000001</v>
      </c>
      <c r="AB135" s="17">
        <f>+N135-'Приложение № 2'!E135</f>
        <v>0</v>
      </c>
      <c r="AE135" s="25">
        <f>+N135-'Приложение № 2'!E135</f>
        <v>0</v>
      </c>
    </row>
    <row r="136" spans="1:31" x14ac:dyDescent="0.2">
      <c r="A136" s="9">
        <f t="shared" si="29"/>
        <v>118</v>
      </c>
      <c r="B136" s="9">
        <f t="shared" si="30"/>
        <v>25</v>
      </c>
      <c r="C136" s="10" t="s">
        <v>1206</v>
      </c>
      <c r="D136" s="10" t="s">
        <v>222</v>
      </c>
      <c r="E136" s="10" t="s">
        <v>61</v>
      </c>
      <c r="F136" s="10"/>
      <c r="G136" s="10" t="s">
        <v>59</v>
      </c>
      <c r="H136" s="10" t="s">
        <v>31</v>
      </c>
      <c r="I136" s="10" t="s">
        <v>30</v>
      </c>
      <c r="J136" s="11">
        <v>873.4</v>
      </c>
      <c r="K136" s="11">
        <v>873.4</v>
      </c>
      <c r="L136" s="11">
        <v>0</v>
      </c>
      <c r="M136" s="26">
        <v>51</v>
      </c>
      <c r="N136" s="11">
        <f t="shared" si="27"/>
        <v>2618374.59</v>
      </c>
      <c r="O136" s="11">
        <v>0</v>
      </c>
      <c r="P136" s="11">
        <v>1650956.8399999999</v>
      </c>
      <c r="Q136" s="11">
        <v>0</v>
      </c>
      <c r="R136" s="11">
        <v>291406.15000000002</v>
      </c>
      <c r="S136" s="11">
        <v>676011.60000000009</v>
      </c>
      <c r="T136" s="11"/>
      <c r="U136" s="8">
        <v>3232.56</v>
      </c>
      <c r="V136" s="8">
        <v>3232.56</v>
      </c>
      <c r="W136" s="3" t="s">
        <v>56</v>
      </c>
      <c r="X136" s="17">
        <f>+N136-'Приложение № 2'!E136</f>
        <v>0</v>
      </c>
      <c r="Y136" s="1">
        <v>223804.99</v>
      </c>
      <c r="Z136" s="1">
        <f t="shared" si="32"/>
        <v>67601.16</v>
      </c>
      <c r="AB136" s="17">
        <f>+N136-'Приложение № 2'!E136</f>
        <v>0</v>
      </c>
      <c r="AE136" s="25">
        <f>+N136-'Приложение № 2'!E136</f>
        <v>0</v>
      </c>
    </row>
    <row r="137" spans="1:31" x14ac:dyDescent="0.2">
      <c r="A137" s="9">
        <f t="shared" si="29"/>
        <v>119</v>
      </c>
      <c r="B137" s="9">
        <f t="shared" si="30"/>
        <v>26</v>
      </c>
      <c r="C137" s="10" t="s">
        <v>1206</v>
      </c>
      <c r="D137" s="10" t="s">
        <v>223</v>
      </c>
      <c r="E137" s="10" t="s">
        <v>66</v>
      </c>
      <c r="F137" s="10"/>
      <c r="G137" s="10" t="s">
        <v>59</v>
      </c>
      <c r="H137" s="10" t="s">
        <v>31</v>
      </c>
      <c r="I137" s="10" t="s">
        <v>31</v>
      </c>
      <c r="J137" s="11">
        <v>539.1</v>
      </c>
      <c r="K137" s="11">
        <v>492.3</v>
      </c>
      <c r="L137" s="11">
        <v>0</v>
      </c>
      <c r="M137" s="26">
        <v>39</v>
      </c>
      <c r="N137" s="11">
        <f t="shared" si="27"/>
        <v>4191624.3500000006</v>
      </c>
      <c r="O137" s="11">
        <v>0</v>
      </c>
      <c r="P137" s="11">
        <v>3672861.43</v>
      </c>
      <c r="Q137" s="11">
        <v>0</v>
      </c>
      <c r="R137" s="11">
        <v>137722.72</v>
      </c>
      <c r="S137" s="11">
        <v>381040.20000000007</v>
      </c>
      <c r="T137" s="11"/>
      <c r="U137" s="8">
        <v>9233.84</v>
      </c>
      <c r="V137" s="8">
        <v>9233.84</v>
      </c>
      <c r="W137" s="3" t="s">
        <v>56</v>
      </c>
      <c r="X137" s="17">
        <f>+N137-'Приложение № 2'!E137</f>
        <v>0</v>
      </c>
      <c r="Y137" s="1">
        <v>99618.7</v>
      </c>
      <c r="Z137" s="1">
        <f t="shared" si="32"/>
        <v>38104.020000000004</v>
      </c>
      <c r="AB137" s="17">
        <f>+N137-'Приложение № 2'!E137</f>
        <v>0</v>
      </c>
      <c r="AE137" s="25">
        <f>+N137-'Приложение № 2'!E137</f>
        <v>0</v>
      </c>
    </row>
    <row r="138" spans="1:31" x14ac:dyDescent="0.2">
      <c r="A138" s="9">
        <f t="shared" si="29"/>
        <v>120</v>
      </c>
      <c r="B138" s="9">
        <f t="shared" si="30"/>
        <v>27</v>
      </c>
      <c r="C138" s="10" t="s">
        <v>1206</v>
      </c>
      <c r="D138" s="10" t="s">
        <v>224</v>
      </c>
      <c r="E138" s="10" t="s">
        <v>148</v>
      </c>
      <c r="F138" s="10"/>
      <c r="G138" s="10" t="s">
        <v>59</v>
      </c>
      <c r="H138" s="10" t="s">
        <v>30</v>
      </c>
      <c r="I138" s="10" t="s">
        <v>30</v>
      </c>
      <c r="J138" s="11">
        <v>167.1</v>
      </c>
      <c r="K138" s="11">
        <v>116.4</v>
      </c>
      <c r="L138" s="11">
        <v>0</v>
      </c>
      <c r="M138" s="26">
        <v>17</v>
      </c>
      <c r="N138" s="11">
        <f t="shared" si="27"/>
        <v>257938.91</v>
      </c>
      <c r="O138" s="11">
        <v>0</v>
      </c>
      <c r="P138" s="11">
        <v>126541.03</v>
      </c>
      <c r="Q138" s="11">
        <v>0</v>
      </c>
      <c r="R138" s="11">
        <v>41304.28</v>
      </c>
      <c r="S138" s="11">
        <v>90093.6</v>
      </c>
      <c r="T138" s="11"/>
      <c r="U138" s="8">
        <v>2474.64</v>
      </c>
      <c r="V138" s="8">
        <v>2474.64</v>
      </c>
      <c r="W138" s="3" t="s">
        <v>56</v>
      </c>
      <c r="X138" s="17">
        <f>+N138-'Приложение № 2'!E138</f>
        <v>0</v>
      </c>
      <c r="Y138" s="1">
        <v>32294.92</v>
      </c>
      <c r="Z138" s="1">
        <f t="shared" si="32"/>
        <v>9009.36</v>
      </c>
      <c r="AB138" s="17">
        <f>+N138-'Приложение № 2'!E138</f>
        <v>0</v>
      </c>
      <c r="AE138" s="25">
        <f>+N138-'Приложение № 2'!E138</f>
        <v>0</v>
      </c>
    </row>
    <row r="139" spans="1:31" x14ac:dyDescent="0.2">
      <c r="A139" s="9">
        <f t="shared" si="29"/>
        <v>121</v>
      </c>
      <c r="B139" s="9">
        <f t="shared" si="30"/>
        <v>28</v>
      </c>
      <c r="C139" s="10" t="s">
        <v>1206</v>
      </c>
      <c r="D139" s="10" t="s">
        <v>225</v>
      </c>
      <c r="E139" s="10" t="s">
        <v>64</v>
      </c>
      <c r="F139" s="10"/>
      <c r="G139" s="10" t="s">
        <v>59</v>
      </c>
      <c r="H139" s="10" t="s">
        <v>31</v>
      </c>
      <c r="I139" s="10" t="s">
        <v>31</v>
      </c>
      <c r="J139" s="11">
        <v>531.79999999999995</v>
      </c>
      <c r="K139" s="11">
        <v>493.4</v>
      </c>
      <c r="L139" s="11">
        <v>0</v>
      </c>
      <c r="M139" s="26">
        <v>31</v>
      </c>
      <c r="N139" s="11">
        <f t="shared" si="27"/>
        <v>4031803.29</v>
      </c>
      <c r="O139" s="11">
        <v>0</v>
      </c>
      <c r="P139" s="11">
        <v>3499912.67</v>
      </c>
      <c r="Q139" s="11">
        <v>0</v>
      </c>
      <c r="R139" s="11">
        <v>149999.01999999999</v>
      </c>
      <c r="S139" s="11">
        <v>381891.6</v>
      </c>
      <c r="T139" s="11"/>
      <c r="U139" s="8">
        <v>8860.7999999999993</v>
      </c>
      <c r="V139" s="8">
        <v>8860.7999999999993</v>
      </c>
      <c r="W139" s="3" t="s">
        <v>56</v>
      </c>
      <c r="X139" s="17">
        <f>+N139-'Приложение № 2'!E139</f>
        <v>0</v>
      </c>
      <c r="Y139" s="1">
        <v>111809.86</v>
      </c>
      <c r="Z139" s="1">
        <f t="shared" si="32"/>
        <v>38189.159999999996</v>
      </c>
      <c r="AB139" s="17">
        <f>+N139-'Приложение № 2'!E139</f>
        <v>0</v>
      </c>
      <c r="AE139" s="25">
        <f>+N139-'Приложение № 2'!E139</f>
        <v>0</v>
      </c>
    </row>
    <row r="140" spans="1:31" x14ac:dyDescent="0.2">
      <c r="A140" s="9">
        <f t="shared" si="29"/>
        <v>122</v>
      </c>
      <c r="B140" s="9">
        <f t="shared" si="30"/>
        <v>29</v>
      </c>
      <c r="C140" s="10" t="s">
        <v>1206</v>
      </c>
      <c r="D140" s="10" t="s">
        <v>226</v>
      </c>
      <c r="E140" s="10" t="s">
        <v>154</v>
      </c>
      <c r="F140" s="10"/>
      <c r="G140" s="10" t="s">
        <v>59</v>
      </c>
      <c r="H140" s="10" t="s">
        <v>31</v>
      </c>
      <c r="I140" s="10" t="s">
        <v>32</v>
      </c>
      <c r="J140" s="11">
        <v>508.5</v>
      </c>
      <c r="K140" s="11">
        <v>443.9</v>
      </c>
      <c r="L140" s="11">
        <v>0</v>
      </c>
      <c r="M140" s="26">
        <v>37</v>
      </c>
      <c r="N140" s="11">
        <f t="shared" si="27"/>
        <v>8241388.7817903999</v>
      </c>
      <c r="O140" s="11">
        <v>0</v>
      </c>
      <c r="P140" s="11">
        <v>7773399.4917903999</v>
      </c>
      <c r="Q140" s="11">
        <v>0</v>
      </c>
      <c r="R140" s="11">
        <v>124410.69</v>
      </c>
      <c r="S140" s="11">
        <v>343578.6</v>
      </c>
      <c r="T140" s="11"/>
      <c r="U140" s="8">
        <v>19162.97</v>
      </c>
      <c r="V140" s="8">
        <v>19162.97</v>
      </c>
      <c r="W140" s="3" t="s">
        <v>56</v>
      </c>
      <c r="X140" s="17">
        <f>+N140-'Приложение № 2'!E140</f>
        <v>0</v>
      </c>
      <c r="Y140" s="1">
        <v>90052.83</v>
      </c>
      <c r="Z140" s="1">
        <f t="shared" si="32"/>
        <v>34357.86</v>
      </c>
      <c r="AB140" s="17">
        <f>+N140-'Приложение № 2'!E140</f>
        <v>0</v>
      </c>
      <c r="AE140" s="25">
        <f>+N140-'Приложение № 2'!E140</f>
        <v>0</v>
      </c>
    </row>
    <row r="141" spans="1:31" x14ac:dyDescent="0.2">
      <c r="A141" s="9">
        <f t="shared" si="29"/>
        <v>123</v>
      </c>
      <c r="B141" s="9">
        <f t="shared" si="30"/>
        <v>30</v>
      </c>
      <c r="C141" s="10" t="s">
        <v>1206</v>
      </c>
      <c r="D141" s="10" t="s">
        <v>227</v>
      </c>
      <c r="E141" s="10" t="s">
        <v>228</v>
      </c>
      <c r="F141" s="10"/>
      <c r="G141" s="10" t="s">
        <v>59</v>
      </c>
      <c r="H141" s="10" t="s">
        <v>31</v>
      </c>
      <c r="I141" s="10" t="s">
        <v>31</v>
      </c>
      <c r="J141" s="11">
        <v>551.4</v>
      </c>
      <c r="K141" s="11">
        <v>485</v>
      </c>
      <c r="L141" s="11">
        <v>0</v>
      </c>
      <c r="M141" s="26">
        <v>22</v>
      </c>
      <c r="N141" s="11">
        <f t="shared" si="27"/>
        <v>6679127.9989600005</v>
      </c>
      <c r="O141" s="11">
        <v>0</v>
      </c>
      <c r="P141" s="11">
        <v>6155029.8589600008</v>
      </c>
      <c r="Q141" s="11">
        <v>0</v>
      </c>
      <c r="R141" s="11">
        <v>148708.14000000001</v>
      </c>
      <c r="S141" s="11">
        <v>375390</v>
      </c>
      <c r="T141" s="11"/>
      <c r="U141" s="8">
        <v>14334.67</v>
      </c>
      <c r="V141" s="8">
        <v>14334.67</v>
      </c>
      <c r="W141" s="3" t="s">
        <v>56</v>
      </c>
      <c r="X141" s="17">
        <f>+N141-'Приложение № 2'!E141</f>
        <v>0</v>
      </c>
      <c r="Y141" s="1">
        <v>111169.14</v>
      </c>
      <c r="Z141" s="1">
        <f t="shared" si="32"/>
        <v>37539</v>
      </c>
      <c r="AB141" s="17">
        <f>+N141-'Приложение № 2'!E141</f>
        <v>0</v>
      </c>
      <c r="AE141" s="25">
        <f>+N141-'Приложение № 2'!E141</f>
        <v>0</v>
      </c>
    </row>
    <row r="142" spans="1:31" x14ac:dyDescent="0.2">
      <c r="A142" s="9">
        <f t="shared" si="29"/>
        <v>124</v>
      </c>
      <c r="B142" s="9">
        <f t="shared" si="30"/>
        <v>31</v>
      </c>
      <c r="C142" s="10" t="s">
        <v>1206</v>
      </c>
      <c r="D142" s="10" t="s">
        <v>229</v>
      </c>
      <c r="E142" s="10" t="s">
        <v>154</v>
      </c>
      <c r="F142" s="10"/>
      <c r="G142" s="10" t="s">
        <v>59</v>
      </c>
      <c r="H142" s="10" t="s">
        <v>31</v>
      </c>
      <c r="I142" s="10" t="s">
        <v>32</v>
      </c>
      <c r="J142" s="11">
        <v>520.9</v>
      </c>
      <c r="K142" s="11">
        <v>461.2</v>
      </c>
      <c r="L142" s="11">
        <v>0</v>
      </c>
      <c r="M142" s="26">
        <v>27</v>
      </c>
      <c r="N142" s="11">
        <f t="shared" si="27"/>
        <v>8562578.2920832001</v>
      </c>
      <c r="O142" s="11">
        <v>0</v>
      </c>
      <c r="P142" s="11">
        <v>8064837.3420831999</v>
      </c>
      <c r="Q142" s="11">
        <v>0</v>
      </c>
      <c r="R142" s="11">
        <v>140772.15</v>
      </c>
      <c r="S142" s="11">
        <v>356968.8</v>
      </c>
      <c r="T142" s="11"/>
      <c r="U142" s="8">
        <v>19162.97</v>
      </c>
      <c r="V142" s="8">
        <v>19162.97</v>
      </c>
      <c r="W142" s="3" t="s">
        <v>56</v>
      </c>
      <c r="X142" s="17">
        <f>+N142-'Приложение № 2'!E142</f>
        <v>0</v>
      </c>
      <c r="Y142" s="1">
        <v>105075.27</v>
      </c>
      <c r="Z142" s="1">
        <f t="shared" si="32"/>
        <v>35696.879999999997</v>
      </c>
      <c r="AB142" s="17">
        <f>+N142-'Приложение № 2'!E142</f>
        <v>0</v>
      </c>
      <c r="AE142" s="25">
        <f>+N142-'Приложение № 2'!E142</f>
        <v>0</v>
      </c>
    </row>
    <row r="143" spans="1:31" x14ac:dyDescent="0.2">
      <c r="A143" s="9">
        <f t="shared" si="29"/>
        <v>125</v>
      </c>
      <c r="B143" s="9">
        <f t="shared" si="30"/>
        <v>32</v>
      </c>
      <c r="C143" s="10" t="s">
        <v>1206</v>
      </c>
      <c r="D143" s="10" t="s">
        <v>230</v>
      </c>
      <c r="E143" s="10" t="s">
        <v>82</v>
      </c>
      <c r="F143" s="10"/>
      <c r="G143" s="10" t="s">
        <v>59</v>
      </c>
      <c r="H143" s="10" t="s">
        <v>31</v>
      </c>
      <c r="I143" s="10" t="s">
        <v>31</v>
      </c>
      <c r="J143" s="11">
        <v>554.9</v>
      </c>
      <c r="K143" s="11">
        <v>525.70000000000005</v>
      </c>
      <c r="L143" s="11">
        <v>0</v>
      </c>
      <c r="M143" s="26">
        <v>25</v>
      </c>
      <c r="N143" s="11">
        <f t="shared" si="27"/>
        <v>4295741.7799999993</v>
      </c>
      <c r="O143" s="11">
        <v>0</v>
      </c>
      <c r="P143" s="11">
        <v>3722128.5199999996</v>
      </c>
      <c r="Q143" s="11">
        <v>0</v>
      </c>
      <c r="R143" s="11">
        <v>166721.46000000002</v>
      </c>
      <c r="S143" s="11">
        <v>406891.80000000005</v>
      </c>
      <c r="T143" s="11"/>
      <c r="U143" s="8">
        <v>8860.7999999999993</v>
      </c>
      <c r="V143" s="8">
        <v>8860.7999999999993</v>
      </c>
      <c r="W143" s="3" t="s">
        <v>56</v>
      </c>
      <c r="X143" s="17">
        <f>+N143-'Приложение № 2'!E143</f>
        <v>0</v>
      </c>
      <c r="Y143" s="1">
        <v>126032.28</v>
      </c>
      <c r="Z143" s="1">
        <f t="shared" si="32"/>
        <v>40689.180000000008</v>
      </c>
      <c r="AB143" s="17">
        <f>+N143-'Приложение № 2'!E143</f>
        <v>0</v>
      </c>
      <c r="AE143" s="25">
        <f>+N143-'Приложение № 2'!E143</f>
        <v>0</v>
      </c>
    </row>
    <row r="144" spans="1:31" x14ac:dyDescent="0.2">
      <c r="A144" s="9">
        <f t="shared" si="29"/>
        <v>126</v>
      </c>
      <c r="B144" s="9">
        <f t="shared" si="30"/>
        <v>33</v>
      </c>
      <c r="C144" s="10" t="s">
        <v>1206</v>
      </c>
      <c r="D144" s="10" t="s">
        <v>231</v>
      </c>
      <c r="E144" s="10" t="s">
        <v>79</v>
      </c>
      <c r="F144" s="10"/>
      <c r="G144" s="10" t="s">
        <v>59</v>
      </c>
      <c r="H144" s="10" t="s">
        <v>31</v>
      </c>
      <c r="I144" s="10" t="s">
        <v>31</v>
      </c>
      <c r="J144" s="11">
        <v>602.9</v>
      </c>
      <c r="K144" s="11">
        <v>554</v>
      </c>
      <c r="L144" s="11">
        <v>0</v>
      </c>
      <c r="M144" s="26">
        <v>40</v>
      </c>
      <c r="N144" s="11">
        <f t="shared" si="27"/>
        <v>4526994.3800000008</v>
      </c>
      <c r="O144" s="11">
        <v>0</v>
      </c>
      <c r="P144" s="11">
        <v>3929132.1800000006</v>
      </c>
      <c r="Q144" s="11">
        <v>0</v>
      </c>
      <c r="R144" s="11">
        <v>169066.2</v>
      </c>
      <c r="S144" s="11">
        <v>428796.00000000006</v>
      </c>
      <c r="T144" s="11"/>
      <c r="U144" s="8">
        <v>8860.7999999999993</v>
      </c>
      <c r="V144" s="8">
        <v>8860.7999999999993</v>
      </c>
      <c r="W144" s="3" t="s">
        <v>56</v>
      </c>
      <c r="X144" s="17">
        <f>+N144-'Приложение № 2'!E144</f>
        <v>0</v>
      </c>
      <c r="Y144" s="1">
        <v>126186.6</v>
      </c>
      <c r="Z144" s="1">
        <f t="shared" si="32"/>
        <v>42879.600000000006</v>
      </c>
      <c r="AB144" s="17">
        <f>+N144-'Приложение № 2'!E144</f>
        <v>0</v>
      </c>
      <c r="AE144" s="25">
        <f>+N144-'Приложение № 2'!E144</f>
        <v>0</v>
      </c>
    </row>
    <row r="145" spans="1:31" x14ac:dyDescent="0.2">
      <c r="A145" s="9">
        <f t="shared" si="29"/>
        <v>127</v>
      </c>
      <c r="B145" s="9">
        <f t="shared" si="30"/>
        <v>34</v>
      </c>
      <c r="C145" s="10" t="s">
        <v>1206</v>
      </c>
      <c r="D145" s="10" t="s">
        <v>232</v>
      </c>
      <c r="E145" s="10" t="s">
        <v>101</v>
      </c>
      <c r="F145" s="10"/>
      <c r="G145" s="10" t="s">
        <v>59</v>
      </c>
      <c r="H145" s="10" t="s">
        <v>31</v>
      </c>
      <c r="I145" s="10" t="s">
        <v>31</v>
      </c>
      <c r="J145" s="11">
        <v>548.70000000000005</v>
      </c>
      <c r="K145" s="11">
        <v>502.5</v>
      </c>
      <c r="L145" s="11">
        <v>0</v>
      </c>
      <c r="M145" s="26">
        <v>39</v>
      </c>
      <c r="N145" s="11">
        <f t="shared" si="27"/>
        <v>6432230.132840001</v>
      </c>
      <c r="O145" s="11">
        <v>0</v>
      </c>
      <c r="P145" s="11">
        <v>5864558.1128400015</v>
      </c>
      <c r="Q145" s="11">
        <v>0</v>
      </c>
      <c r="R145" s="11">
        <v>178737.02</v>
      </c>
      <c r="S145" s="11">
        <v>388935</v>
      </c>
      <c r="T145" s="11"/>
      <c r="U145" s="8">
        <v>13316.26</v>
      </c>
      <c r="V145" s="8">
        <v>13316.26</v>
      </c>
      <c r="W145" s="3" t="s">
        <v>56</v>
      </c>
      <c r="X145" s="17">
        <f>+N145-'Приложение № 2'!E145</f>
        <v>0</v>
      </c>
      <c r="Y145" s="1">
        <v>139843.51999999999</v>
      </c>
      <c r="Z145" s="1">
        <f t="shared" si="32"/>
        <v>38893.5</v>
      </c>
      <c r="AB145" s="17">
        <f>+N145-'Приложение № 2'!E145</f>
        <v>0</v>
      </c>
      <c r="AE145" s="25">
        <f>+N145-'Приложение № 2'!E145</f>
        <v>0</v>
      </c>
    </row>
    <row r="146" spans="1:31" x14ac:dyDescent="0.2">
      <c r="A146" s="9">
        <f t="shared" si="29"/>
        <v>128</v>
      </c>
      <c r="B146" s="9">
        <f t="shared" si="30"/>
        <v>35</v>
      </c>
      <c r="C146" s="10" t="s">
        <v>1206</v>
      </c>
      <c r="D146" s="10" t="s">
        <v>233</v>
      </c>
      <c r="E146" s="10" t="s">
        <v>101</v>
      </c>
      <c r="F146" s="10"/>
      <c r="G146" s="10" t="s">
        <v>59</v>
      </c>
      <c r="H146" s="10" t="s">
        <v>31</v>
      </c>
      <c r="I146" s="10" t="s">
        <v>31</v>
      </c>
      <c r="J146" s="11">
        <v>550.29999999999995</v>
      </c>
      <c r="K146" s="11">
        <v>503.7</v>
      </c>
      <c r="L146" s="11">
        <v>0</v>
      </c>
      <c r="M146" s="26">
        <v>34</v>
      </c>
      <c r="N146" s="11">
        <f t="shared" si="27"/>
        <v>4115969.4399999995</v>
      </c>
      <c r="O146" s="11">
        <v>0</v>
      </c>
      <c r="P146" s="11">
        <v>3589304.2199999997</v>
      </c>
      <c r="Q146" s="11">
        <v>0</v>
      </c>
      <c r="R146" s="11">
        <v>136801.41999999998</v>
      </c>
      <c r="S146" s="11">
        <v>389863.80000000005</v>
      </c>
      <c r="T146" s="11"/>
      <c r="U146" s="8">
        <v>8860.7999999999993</v>
      </c>
      <c r="V146" s="8">
        <v>8860.7999999999993</v>
      </c>
      <c r="W146" s="3" t="s">
        <v>56</v>
      </c>
      <c r="X146" s="17">
        <f>+N146-'Приложение № 2'!E146</f>
        <v>0</v>
      </c>
      <c r="Y146" s="1">
        <v>97815.039999999994</v>
      </c>
      <c r="Z146" s="1">
        <f t="shared" si="32"/>
        <v>38986.380000000005</v>
      </c>
      <c r="AB146" s="17">
        <f>+N146-'Приложение № 2'!E146</f>
        <v>0</v>
      </c>
      <c r="AE146" s="25">
        <f>+N146-'Приложение № 2'!E146</f>
        <v>0</v>
      </c>
    </row>
    <row r="147" spans="1:31" x14ac:dyDescent="0.2">
      <c r="A147" s="9">
        <f t="shared" si="29"/>
        <v>129</v>
      </c>
      <c r="B147" s="9">
        <f t="shared" si="30"/>
        <v>36</v>
      </c>
      <c r="C147" s="10" t="s">
        <v>1206</v>
      </c>
      <c r="D147" s="10" t="s">
        <v>234</v>
      </c>
      <c r="E147" s="10" t="s">
        <v>66</v>
      </c>
      <c r="F147" s="10"/>
      <c r="G147" s="10" t="s">
        <v>59</v>
      </c>
      <c r="H147" s="10" t="s">
        <v>31</v>
      </c>
      <c r="I147" s="10" t="s">
        <v>31</v>
      </c>
      <c r="J147" s="11">
        <v>469</v>
      </c>
      <c r="K147" s="11">
        <v>422.6</v>
      </c>
      <c r="L147" s="11">
        <v>0</v>
      </c>
      <c r="M147" s="26">
        <v>33</v>
      </c>
      <c r="N147" s="11">
        <f t="shared" si="27"/>
        <v>3453263.2299999995</v>
      </c>
      <c r="O147" s="11">
        <v>0</v>
      </c>
      <c r="P147" s="11">
        <v>2979486.9599999995</v>
      </c>
      <c r="Q147" s="11">
        <v>0</v>
      </c>
      <c r="R147" s="11">
        <v>146683.87</v>
      </c>
      <c r="S147" s="11">
        <v>327092.40000000002</v>
      </c>
      <c r="T147" s="11"/>
      <c r="U147" s="8">
        <v>8860.7999999999993</v>
      </c>
      <c r="V147" s="8">
        <v>8860.7999999999993</v>
      </c>
      <c r="W147" s="3" t="s">
        <v>56</v>
      </c>
      <c r="X147" s="17">
        <f>+N147-'Приложение № 2'!E147</f>
        <v>0</v>
      </c>
      <c r="Y147" s="1">
        <v>113974.63</v>
      </c>
      <c r="Z147" s="1">
        <f t="shared" si="32"/>
        <v>32709.240000000005</v>
      </c>
      <c r="AB147" s="17">
        <f>+N147-'Приложение № 2'!E147</f>
        <v>0</v>
      </c>
      <c r="AE147" s="25">
        <f>+N147-'Приложение № 2'!E147</f>
        <v>0</v>
      </c>
    </row>
    <row r="148" spans="1:31" x14ac:dyDescent="0.2">
      <c r="A148" s="9">
        <f t="shared" si="29"/>
        <v>130</v>
      </c>
      <c r="B148" s="9">
        <f t="shared" si="30"/>
        <v>37</v>
      </c>
      <c r="C148" s="10" t="s">
        <v>1206</v>
      </c>
      <c r="D148" s="10" t="s">
        <v>235</v>
      </c>
      <c r="E148" s="10" t="s">
        <v>101</v>
      </c>
      <c r="F148" s="10"/>
      <c r="G148" s="10" t="s">
        <v>59</v>
      </c>
      <c r="H148" s="10" t="s">
        <v>31</v>
      </c>
      <c r="I148" s="10" t="s">
        <v>31</v>
      </c>
      <c r="J148" s="11">
        <v>537.1</v>
      </c>
      <c r="K148" s="11">
        <v>496.9</v>
      </c>
      <c r="L148" s="11">
        <v>0</v>
      </c>
      <c r="M148" s="26">
        <v>27</v>
      </c>
      <c r="N148" s="11">
        <f t="shared" si="27"/>
        <v>6160301.8223984009</v>
      </c>
      <c r="O148" s="11">
        <v>0</v>
      </c>
      <c r="P148" s="11">
        <v>5634739.8123984011</v>
      </c>
      <c r="Q148" s="11">
        <v>0</v>
      </c>
      <c r="R148" s="11">
        <v>140961.41</v>
      </c>
      <c r="S148" s="11">
        <v>384600.6</v>
      </c>
      <c r="T148" s="11"/>
      <c r="U148" s="8">
        <v>12800.35</v>
      </c>
      <c r="V148" s="8">
        <v>12800.35</v>
      </c>
      <c r="W148" s="3" t="s">
        <v>56</v>
      </c>
      <c r="X148" s="17">
        <f>+N148-'Приложение № 2'!E148</f>
        <v>0</v>
      </c>
      <c r="Y148" s="1">
        <v>102501.35</v>
      </c>
      <c r="Z148" s="1">
        <f t="shared" si="32"/>
        <v>38460.06</v>
      </c>
      <c r="AB148" s="17">
        <f>+N148-'Приложение № 2'!E148</f>
        <v>0</v>
      </c>
      <c r="AE148" s="25">
        <f>+N148-'Приложение № 2'!E148</f>
        <v>0</v>
      </c>
    </row>
    <row r="149" spans="1:31" x14ac:dyDescent="0.2">
      <c r="A149" s="9">
        <f t="shared" si="29"/>
        <v>131</v>
      </c>
      <c r="B149" s="9">
        <f t="shared" si="30"/>
        <v>38</v>
      </c>
      <c r="C149" s="10" t="s">
        <v>1206</v>
      </c>
      <c r="D149" s="10" t="s">
        <v>236</v>
      </c>
      <c r="E149" s="10" t="s">
        <v>237</v>
      </c>
      <c r="F149" s="10"/>
      <c r="G149" s="10" t="s">
        <v>59</v>
      </c>
      <c r="H149" s="10" t="s">
        <v>31</v>
      </c>
      <c r="I149" s="10" t="s">
        <v>31</v>
      </c>
      <c r="J149" s="11">
        <v>640.29999999999995</v>
      </c>
      <c r="K149" s="11">
        <v>588.4</v>
      </c>
      <c r="L149" s="11">
        <v>0</v>
      </c>
      <c r="M149" s="26">
        <v>36</v>
      </c>
      <c r="N149" s="11">
        <f t="shared" si="27"/>
        <v>237119.32</v>
      </c>
      <c r="O149" s="11">
        <v>0</v>
      </c>
      <c r="P149" s="11">
        <v>0</v>
      </c>
      <c r="Q149" s="11">
        <v>0</v>
      </c>
      <c r="R149" s="11">
        <v>214812.30000000002</v>
      </c>
      <c r="S149" s="11">
        <v>22307.01999999999</v>
      </c>
      <c r="T149" s="11"/>
      <c r="U149" s="8">
        <v>515.9</v>
      </c>
      <c r="V149" s="8">
        <v>515.9</v>
      </c>
      <c r="W149" s="3" t="s">
        <v>56</v>
      </c>
      <c r="X149" s="17">
        <f>+N149-'Приложение № 2'!E149</f>
        <v>0</v>
      </c>
      <c r="Y149" s="1">
        <v>169270.14</v>
      </c>
      <c r="Z149" s="1">
        <f t="shared" si="32"/>
        <v>45542.159999999996</v>
      </c>
      <c r="AB149" s="17">
        <f>+N149-'Приложение № 2'!E149</f>
        <v>0</v>
      </c>
      <c r="AE149" s="25">
        <f>+N149-'Приложение № 2'!E149</f>
        <v>0</v>
      </c>
    </row>
    <row r="150" spans="1:31" x14ac:dyDescent="0.2">
      <c r="A150" s="9">
        <f t="shared" si="29"/>
        <v>132</v>
      </c>
      <c r="B150" s="9">
        <f t="shared" si="30"/>
        <v>39</v>
      </c>
      <c r="C150" s="10" t="s">
        <v>1206</v>
      </c>
      <c r="D150" s="10" t="s">
        <v>238</v>
      </c>
      <c r="E150" s="10" t="s">
        <v>237</v>
      </c>
      <c r="F150" s="10"/>
      <c r="G150" s="10" t="s">
        <v>59</v>
      </c>
      <c r="H150" s="10" t="s">
        <v>31</v>
      </c>
      <c r="I150" s="10" t="s">
        <v>31</v>
      </c>
      <c r="J150" s="11">
        <v>896.6</v>
      </c>
      <c r="K150" s="11">
        <v>819.5</v>
      </c>
      <c r="L150" s="11">
        <v>0</v>
      </c>
      <c r="M150" s="26">
        <v>32</v>
      </c>
      <c r="N150" s="11">
        <f t="shared" si="27"/>
        <v>330250.31</v>
      </c>
      <c r="O150" s="11">
        <v>0</v>
      </c>
      <c r="P150" s="11">
        <v>0</v>
      </c>
      <c r="Q150" s="11">
        <v>0</v>
      </c>
      <c r="R150" s="11">
        <v>262327.56</v>
      </c>
      <c r="S150" s="11">
        <v>67922.75</v>
      </c>
      <c r="T150" s="11"/>
      <c r="U150" s="8">
        <v>515.9</v>
      </c>
      <c r="V150" s="8">
        <v>515.9</v>
      </c>
      <c r="W150" s="3" t="s">
        <v>56</v>
      </c>
      <c r="X150" s="17">
        <f>+N150-'Приложение № 2'!E150</f>
        <v>0</v>
      </c>
      <c r="Y150" s="1">
        <v>198898.26</v>
      </c>
      <c r="Z150" s="1">
        <f t="shared" si="32"/>
        <v>63429.3</v>
      </c>
      <c r="AB150" s="17">
        <f>+N150-'Приложение № 2'!E150</f>
        <v>0</v>
      </c>
      <c r="AE150" s="25">
        <f>+N150-'Приложение № 2'!E150</f>
        <v>0</v>
      </c>
    </row>
    <row r="151" spans="1:31" x14ac:dyDescent="0.2">
      <c r="A151" s="9">
        <f t="shared" si="29"/>
        <v>133</v>
      </c>
      <c r="B151" s="9">
        <f t="shared" si="30"/>
        <v>40</v>
      </c>
      <c r="C151" s="10" t="s">
        <v>1206</v>
      </c>
      <c r="D151" s="10" t="s">
        <v>239</v>
      </c>
      <c r="E151" s="10" t="s">
        <v>72</v>
      </c>
      <c r="F151" s="10"/>
      <c r="G151" s="10" t="s">
        <v>55</v>
      </c>
      <c r="H151" s="10" t="s">
        <v>33</v>
      </c>
      <c r="I151" s="10" t="s">
        <v>31</v>
      </c>
      <c r="J151" s="11">
        <v>1276.4000000000001</v>
      </c>
      <c r="K151" s="11">
        <v>1183.0999999999999</v>
      </c>
      <c r="L151" s="11">
        <v>0</v>
      </c>
      <c r="M151" s="26">
        <v>69</v>
      </c>
      <c r="N151" s="11">
        <f t="shared" si="27"/>
        <v>19288949.062474877</v>
      </c>
      <c r="O151" s="11">
        <v>0</v>
      </c>
      <c r="P151" s="11">
        <v>14859379.192474877</v>
      </c>
      <c r="Q151" s="11">
        <v>0</v>
      </c>
      <c r="R151" s="11">
        <v>553734.27</v>
      </c>
      <c r="S151" s="11">
        <v>3875835.5999999996</v>
      </c>
      <c r="T151" s="11"/>
      <c r="U151" s="8">
        <v>7042.17</v>
      </c>
      <c r="V151" s="8">
        <v>7042.17</v>
      </c>
      <c r="W151" s="3" t="s">
        <v>56</v>
      </c>
      <c r="X151" s="17">
        <f>+N151-'Приложение № 2'!E151</f>
        <v>0</v>
      </c>
      <c r="Y151" s="1">
        <v>424539.75</v>
      </c>
      <c r="Z151" s="1">
        <f>+(K151*9.1+L151*18.19)*12</f>
        <v>129194.51999999999</v>
      </c>
      <c r="AB151" s="17">
        <f>+N151-'Приложение № 2'!E151</f>
        <v>0</v>
      </c>
      <c r="AE151" s="25">
        <f>+N151-'Приложение № 2'!E151</f>
        <v>0</v>
      </c>
    </row>
    <row r="152" spans="1:31" ht="25.5" x14ac:dyDescent="0.2">
      <c r="A152" s="9">
        <f t="shared" si="29"/>
        <v>134</v>
      </c>
      <c r="B152" s="9">
        <f t="shared" si="30"/>
        <v>41</v>
      </c>
      <c r="C152" s="10" t="s">
        <v>1206</v>
      </c>
      <c r="D152" s="10" t="s">
        <v>240</v>
      </c>
      <c r="E152" s="10" t="s">
        <v>101</v>
      </c>
      <c r="F152" s="10"/>
      <c r="G152" s="10" t="s">
        <v>194</v>
      </c>
      <c r="H152" s="10" t="s">
        <v>33</v>
      </c>
      <c r="I152" s="10" t="s">
        <v>33</v>
      </c>
      <c r="J152" s="11">
        <v>3893.1</v>
      </c>
      <c r="K152" s="11">
        <v>3401.8</v>
      </c>
      <c r="L152" s="11">
        <v>0</v>
      </c>
      <c r="M152" s="26">
        <v>150</v>
      </c>
      <c r="N152" s="11">
        <f t="shared" si="27"/>
        <v>11478863.83</v>
      </c>
      <c r="O152" s="11">
        <v>0</v>
      </c>
      <c r="P152" s="11">
        <v>-2.3283064365386963E-10</v>
      </c>
      <c r="Q152" s="11">
        <v>0</v>
      </c>
      <c r="R152" s="11">
        <v>980657.01</v>
      </c>
      <c r="S152" s="11">
        <v>10498206.82</v>
      </c>
      <c r="T152" s="11"/>
      <c r="U152" s="8">
        <v>2160.36</v>
      </c>
      <c r="V152" s="8">
        <v>2160.36</v>
      </c>
      <c r="W152" s="3" t="s">
        <v>56</v>
      </c>
      <c r="X152" s="17">
        <f>+N152-'Приложение № 2'!E152</f>
        <v>0</v>
      </c>
      <c r="Y152" s="1">
        <v>609180.44999999995</v>
      </c>
      <c r="Z152" s="1">
        <f>+(K152*9.1+L152*18.19)*12</f>
        <v>371476.56</v>
      </c>
      <c r="AB152" s="17">
        <f>+N152-'Приложение № 2'!E152</f>
        <v>0</v>
      </c>
      <c r="AE152" s="25">
        <f>+N152-'Приложение № 2'!E152</f>
        <v>0</v>
      </c>
    </row>
    <row r="153" spans="1:31" x14ac:dyDescent="0.2">
      <c r="A153" s="9">
        <f t="shared" si="29"/>
        <v>135</v>
      </c>
      <c r="B153" s="9">
        <f t="shared" si="30"/>
        <v>42</v>
      </c>
      <c r="C153" s="10" t="s">
        <v>1206</v>
      </c>
      <c r="D153" s="10" t="s">
        <v>241</v>
      </c>
      <c r="E153" s="10" t="s">
        <v>54</v>
      </c>
      <c r="F153" s="10"/>
      <c r="G153" s="10" t="s">
        <v>59</v>
      </c>
      <c r="H153" s="10" t="s">
        <v>31</v>
      </c>
      <c r="I153" s="10" t="s">
        <v>31</v>
      </c>
      <c r="J153" s="11">
        <v>548.29999999999995</v>
      </c>
      <c r="K153" s="11">
        <v>506.7</v>
      </c>
      <c r="L153" s="11">
        <v>0</v>
      </c>
      <c r="M153" s="26">
        <v>47</v>
      </c>
      <c r="N153" s="11">
        <f t="shared" si="27"/>
        <v>6977967.3381712008</v>
      </c>
      <c r="O153" s="11">
        <v>0</v>
      </c>
      <c r="P153" s="11">
        <v>6972694.1685712012</v>
      </c>
      <c r="Q153" s="11">
        <v>0</v>
      </c>
      <c r="R153" s="11">
        <v>5273.1695999999938</v>
      </c>
      <c r="S153" s="11">
        <v>0</v>
      </c>
      <c r="T153" s="11"/>
      <c r="U153" s="8">
        <v>14334.67</v>
      </c>
      <c r="V153" s="8">
        <v>14334.67</v>
      </c>
      <c r="W153" s="3" t="s">
        <v>56</v>
      </c>
      <c r="X153" s="17">
        <f>+N153-'Приложение № 2'!E153</f>
        <v>0</v>
      </c>
      <c r="Y153" s="1">
        <v>145415.24</v>
      </c>
      <c r="Z153" s="1">
        <f>+(K153*6.45+L153*17.73)*12</f>
        <v>39218.58</v>
      </c>
      <c r="AB153" s="17">
        <f>+N153-'Приложение № 2'!E153</f>
        <v>0</v>
      </c>
      <c r="AE153" s="25">
        <f>+N153-'Приложение № 2'!E153</f>
        <v>0</v>
      </c>
    </row>
    <row r="154" spans="1:31" x14ac:dyDescent="0.2">
      <c r="A154" s="9">
        <f t="shared" si="29"/>
        <v>136</v>
      </c>
      <c r="B154" s="9">
        <f t="shared" si="30"/>
        <v>43</v>
      </c>
      <c r="C154" s="10" t="s">
        <v>1206</v>
      </c>
      <c r="D154" s="10" t="s">
        <v>242</v>
      </c>
      <c r="E154" s="10" t="s">
        <v>66</v>
      </c>
      <c r="F154" s="10"/>
      <c r="G154" s="10" t="s">
        <v>59</v>
      </c>
      <c r="H154" s="10" t="s">
        <v>31</v>
      </c>
      <c r="I154" s="10" t="s">
        <v>31</v>
      </c>
      <c r="J154" s="11">
        <v>650.5</v>
      </c>
      <c r="K154" s="11">
        <v>599.1</v>
      </c>
      <c r="L154" s="11">
        <v>0</v>
      </c>
      <c r="M154" s="26">
        <v>42</v>
      </c>
      <c r="N154" s="11">
        <f t="shared" si="27"/>
        <v>8250444.5054576015</v>
      </c>
      <c r="O154" s="11">
        <v>0</v>
      </c>
      <c r="P154" s="11">
        <v>8244441.794657602</v>
      </c>
      <c r="Q154" s="11">
        <v>0</v>
      </c>
      <c r="R154" s="11">
        <v>6002.7107999999716</v>
      </c>
      <c r="S154" s="11">
        <v>0</v>
      </c>
      <c r="T154" s="11"/>
      <c r="U154" s="8">
        <v>14334.67</v>
      </c>
      <c r="V154" s="8">
        <v>14334.67</v>
      </c>
      <c r="W154" s="3" t="s">
        <v>56</v>
      </c>
      <c r="X154" s="17">
        <f>+N154-'Приложение № 2'!E154</f>
        <v>0</v>
      </c>
      <c r="Y154" s="1">
        <v>152744.25</v>
      </c>
      <c r="Z154" s="1">
        <f>+(K154*6.45+L154*17.73)*12</f>
        <v>46370.340000000004</v>
      </c>
      <c r="AB154" s="17">
        <f>+N154-'Приложение № 2'!E154</f>
        <v>0</v>
      </c>
      <c r="AE154" s="25">
        <f>+N154-'Приложение № 2'!E154</f>
        <v>0</v>
      </c>
    </row>
    <row r="155" spans="1:31" x14ac:dyDescent="0.2">
      <c r="A155" s="9">
        <f t="shared" si="29"/>
        <v>137</v>
      </c>
      <c r="B155" s="9">
        <f t="shared" si="30"/>
        <v>44</v>
      </c>
      <c r="C155" s="10" t="s">
        <v>1206</v>
      </c>
      <c r="D155" s="10" t="s">
        <v>243</v>
      </c>
      <c r="E155" s="10" t="s">
        <v>64</v>
      </c>
      <c r="F155" s="10"/>
      <c r="G155" s="10" t="s">
        <v>59</v>
      </c>
      <c r="H155" s="10" t="s">
        <v>31</v>
      </c>
      <c r="I155" s="10" t="s">
        <v>31</v>
      </c>
      <c r="J155" s="11">
        <v>720</v>
      </c>
      <c r="K155" s="11">
        <v>668.1</v>
      </c>
      <c r="L155" s="11">
        <v>0</v>
      </c>
      <c r="M155" s="26">
        <v>38</v>
      </c>
      <c r="N155" s="11">
        <f t="shared" si="27"/>
        <v>9200670.9630415998</v>
      </c>
      <c r="O155" s="11">
        <v>0</v>
      </c>
      <c r="P155" s="11">
        <v>9200670.9630415998</v>
      </c>
      <c r="Q155" s="11">
        <v>0</v>
      </c>
      <c r="R155" s="11">
        <v>0</v>
      </c>
      <c r="S155" s="11">
        <v>0</v>
      </c>
      <c r="T155" s="11"/>
      <c r="U155" s="8">
        <v>14334.67</v>
      </c>
      <c r="V155" s="8">
        <v>14334.67</v>
      </c>
      <c r="W155" s="3" t="s">
        <v>56</v>
      </c>
      <c r="X155" s="17">
        <f>+N155-'Приложение № 2'!E155</f>
        <v>0</v>
      </c>
      <c r="Y155" s="1">
        <v>161974.82</v>
      </c>
      <c r="Z155" s="1">
        <f>+(K155*6.45+L155*17.73)*12</f>
        <v>51710.94</v>
      </c>
      <c r="AB155" s="17">
        <f>+N155-'Приложение № 2'!E155</f>
        <v>0</v>
      </c>
      <c r="AE155" s="25">
        <f>+N155-'Приложение № 2'!E155</f>
        <v>0</v>
      </c>
    </row>
    <row r="156" spans="1:31" x14ac:dyDescent="0.2">
      <c r="A156" s="9">
        <f t="shared" si="29"/>
        <v>138</v>
      </c>
      <c r="B156" s="9">
        <f t="shared" si="30"/>
        <v>45</v>
      </c>
      <c r="C156" s="10" t="s">
        <v>1206</v>
      </c>
      <c r="D156" s="10" t="s">
        <v>244</v>
      </c>
      <c r="E156" s="10" t="s">
        <v>154</v>
      </c>
      <c r="F156" s="10"/>
      <c r="G156" s="10" t="s">
        <v>55</v>
      </c>
      <c r="H156" s="10" t="s">
        <v>34</v>
      </c>
      <c r="I156" s="10" t="s">
        <v>35</v>
      </c>
      <c r="J156" s="11">
        <v>7017.53</v>
      </c>
      <c r="K156" s="11">
        <v>6232.3</v>
      </c>
      <c r="L156" s="11">
        <v>0</v>
      </c>
      <c r="M156" s="26">
        <v>260</v>
      </c>
      <c r="N156" s="11">
        <f t="shared" si="27"/>
        <v>3142574.95</v>
      </c>
      <c r="O156" s="11">
        <v>0</v>
      </c>
      <c r="P156" s="11">
        <v>0</v>
      </c>
      <c r="Q156" s="11">
        <v>0</v>
      </c>
      <c r="R156" s="11">
        <v>2816660.1</v>
      </c>
      <c r="S156" s="11">
        <v>325914.85000000009</v>
      </c>
      <c r="T156" s="11"/>
      <c r="U156" s="8">
        <v>208.23</v>
      </c>
      <c r="V156" s="8">
        <v>208.23</v>
      </c>
      <c r="W156" s="3" t="s">
        <v>56</v>
      </c>
      <c r="X156" s="17">
        <f>+N156-'Приложение № 2'!E156</f>
        <v>0</v>
      </c>
      <c r="Y156" s="1">
        <v>2136092.94</v>
      </c>
      <c r="Z156" s="1">
        <f>+(K156*9.1+L156*18.19)*12</f>
        <v>680567.16</v>
      </c>
      <c r="AB156" s="17">
        <f>+N156-'Приложение № 2'!E156</f>
        <v>0</v>
      </c>
      <c r="AE156" s="25">
        <f>+N156-'Приложение № 2'!E156</f>
        <v>0</v>
      </c>
    </row>
    <row r="157" spans="1:31" ht="25.5" x14ac:dyDescent="0.2">
      <c r="A157" s="9">
        <f t="shared" si="29"/>
        <v>139</v>
      </c>
      <c r="B157" s="9">
        <f t="shared" si="30"/>
        <v>46</v>
      </c>
      <c r="C157" s="10" t="s">
        <v>1206</v>
      </c>
      <c r="D157" s="10" t="s">
        <v>245</v>
      </c>
      <c r="E157" s="10" t="s">
        <v>108</v>
      </c>
      <c r="F157" s="10"/>
      <c r="G157" s="10" t="s">
        <v>194</v>
      </c>
      <c r="H157" s="10" t="s">
        <v>34</v>
      </c>
      <c r="I157" s="10" t="s">
        <v>35</v>
      </c>
      <c r="J157" s="11">
        <v>5593.2</v>
      </c>
      <c r="K157" s="11">
        <v>4919.8</v>
      </c>
      <c r="L157" s="11">
        <v>0</v>
      </c>
      <c r="M157" s="26">
        <v>206</v>
      </c>
      <c r="N157" s="11">
        <f t="shared" si="27"/>
        <v>32593330.609999999</v>
      </c>
      <c r="O157" s="11">
        <v>0</v>
      </c>
      <c r="P157" s="11">
        <v>18235190.199329171</v>
      </c>
      <c r="Q157" s="11">
        <v>0</v>
      </c>
      <c r="R157" s="11">
        <v>628072.4264</v>
      </c>
      <c r="S157" s="11">
        <v>13730067.98427083</v>
      </c>
      <c r="T157" s="11"/>
      <c r="U157" s="8">
        <v>3874.82</v>
      </c>
      <c r="V157" s="8">
        <v>3874.82</v>
      </c>
      <c r="W157" s="3" t="s">
        <v>56</v>
      </c>
      <c r="X157" s="17">
        <f>+N157-'Приложение № 2'!E157</f>
        <v>0</v>
      </c>
      <c r="Y157" s="1">
        <v>1773919.78</v>
      </c>
      <c r="Z157" s="1">
        <f>+(K157*9.1+L157*18.19)*12</f>
        <v>537242.16</v>
      </c>
      <c r="AB157" s="17">
        <f>+N157-'Приложение № 2'!E157</f>
        <v>0</v>
      </c>
      <c r="AE157" s="25">
        <f>+N157-'Приложение № 2'!E157</f>
        <v>0</v>
      </c>
    </row>
    <row r="158" spans="1:31" ht="25.5" x14ac:dyDescent="0.2">
      <c r="A158" s="9">
        <f t="shared" si="29"/>
        <v>140</v>
      </c>
      <c r="B158" s="9">
        <f t="shared" si="30"/>
        <v>47</v>
      </c>
      <c r="C158" s="10" t="s">
        <v>1206</v>
      </c>
      <c r="D158" s="10" t="s">
        <v>246</v>
      </c>
      <c r="E158" s="10" t="s">
        <v>196</v>
      </c>
      <c r="F158" s="10"/>
      <c r="G158" s="10" t="s">
        <v>194</v>
      </c>
      <c r="H158" s="10" t="s">
        <v>38</v>
      </c>
      <c r="I158" s="10" t="s">
        <v>32</v>
      </c>
      <c r="J158" s="11">
        <v>8385.68</v>
      </c>
      <c r="K158" s="11">
        <v>7064.18</v>
      </c>
      <c r="L158" s="11">
        <v>0</v>
      </c>
      <c r="M158" s="26">
        <v>255</v>
      </c>
      <c r="N158" s="11">
        <f t="shared" si="27"/>
        <v>10774080</v>
      </c>
      <c r="O158" s="11">
        <v>0</v>
      </c>
      <c r="P158" s="11">
        <v>0</v>
      </c>
      <c r="Q158" s="11">
        <v>0</v>
      </c>
      <c r="R158" s="11">
        <v>0</v>
      </c>
      <c r="S158" s="11">
        <v>10774080</v>
      </c>
      <c r="T158" s="11"/>
      <c r="U158" s="8">
        <f>N158/K158</f>
        <v>1525.1706496720071</v>
      </c>
      <c r="V158" s="8">
        <v>1172.2830200640003</v>
      </c>
      <c r="W158" s="3" t="s">
        <v>56</v>
      </c>
      <c r="X158" s="17">
        <f>+N158-'Приложение № 2'!E158</f>
        <v>0</v>
      </c>
      <c r="Y158" s="1">
        <v>3214815.68</v>
      </c>
      <c r="Z158" s="1">
        <f>+(K158*12.08+L158*20.47)*12</f>
        <v>1024023.5327999999</v>
      </c>
      <c r="AB158" s="17">
        <f>+N158-'Приложение № 2'!E158</f>
        <v>0</v>
      </c>
      <c r="AE158" s="25">
        <f>+N158-'Приложение № 2'!E158</f>
        <v>0</v>
      </c>
    </row>
    <row r="159" spans="1:31" x14ac:dyDescent="0.2">
      <c r="A159" s="9">
        <f t="shared" si="29"/>
        <v>141</v>
      </c>
      <c r="B159" s="9">
        <f t="shared" si="30"/>
        <v>48</v>
      </c>
      <c r="C159" s="10" t="s">
        <v>1206</v>
      </c>
      <c r="D159" s="10" t="s">
        <v>247</v>
      </c>
      <c r="E159" s="10" t="s">
        <v>54</v>
      </c>
      <c r="F159" s="10"/>
      <c r="G159" s="10" t="s">
        <v>55</v>
      </c>
      <c r="H159" s="10" t="s">
        <v>34</v>
      </c>
      <c r="I159" s="10" t="s">
        <v>33</v>
      </c>
      <c r="J159" s="11">
        <v>2706.6</v>
      </c>
      <c r="K159" s="11">
        <v>2490.1999999999998</v>
      </c>
      <c r="L159" s="11">
        <v>0</v>
      </c>
      <c r="M159" s="26">
        <v>142</v>
      </c>
      <c r="N159" s="11">
        <f t="shared" si="27"/>
        <v>13468296.51</v>
      </c>
      <c r="O159" s="11">
        <v>0</v>
      </c>
      <c r="P159" s="11">
        <v>13322308.940400001</v>
      </c>
      <c r="Q159" s="11">
        <v>0</v>
      </c>
      <c r="R159" s="11">
        <v>145987.56959999981</v>
      </c>
      <c r="S159" s="11">
        <v>0</v>
      </c>
      <c r="T159" s="11"/>
      <c r="U159" s="8">
        <v>1961.28</v>
      </c>
      <c r="V159" s="8">
        <v>1961.28</v>
      </c>
      <c r="W159" s="3" t="s">
        <v>56</v>
      </c>
      <c r="X159" s="17">
        <f>+N159-'Приложение № 2'!E159</f>
        <v>0</v>
      </c>
      <c r="Y159" s="1">
        <v>1271710.1499999999</v>
      </c>
      <c r="Z159" s="1">
        <f t="shared" ref="Z159:Z164" si="33">+(K159*9.1+L159*18.19)*12</f>
        <v>271929.83999999997</v>
      </c>
      <c r="AB159" s="17">
        <f>+N159-'Приложение № 2'!E159</f>
        <v>0</v>
      </c>
      <c r="AE159" s="25">
        <f>+N159-'Приложение № 2'!E159</f>
        <v>0</v>
      </c>
    </row>
    <row r="160" spans="1:31" x14ac:dyDescent="0.2">
      <c r="A160" s="9">
        <f t="shared" si="29"/>
        <v>142</v>
      </c>
      <c r="B160" s="9">
        <f t="shared" si="30"/>
        <v>49</v>
      </c>
      <c r="C160" s="10" t="s">
        <v>1206</v>
      </c>
      <c r="D160" s="10" t="s">
        <v>248</v>
      </c>
      <c r="E160" s="10" t="s">
        <v>101</v>
      </c>
      <c r="F160" s="10"/>
      <c r="G160" s="10" t="s">
        <v>55</v>
      </c>
      <c r="H160" s="10" t="s">
        <v>33</v>
      </c>
      <c r="I160" s="10" t="s">
        <v>33</v>
      </c>
      <c r="J160" s="11">
        <v>2905.3</v>
      </c>
      <c r="K160" s="11">
        <v>2671.9</v>
      </c>
      <c r="L160" s="11">
        <v>0</v>
      </c>
      <c r="M160" s="26">
        <v>109</v>
      </c>
      <c r="N160" s="11">
        <f t="shared" si="27"/>
        <v>1347278.86</v>
      </c>
      <c r="O160" s="11">
        <v>0</v>
      </c>
      <c r="P160" s="11">
        <v>0</v>
      </c>
      <c r="Q160" s="11">
        <v>0</v>
      </c>
      <c r="R160" s="11">
        <v>616703</v>
      </c>
      <c r="S160" s="11">
        <v>730575.8600000001</v>
      </c>
      <c r="T160" s="11"/>
      <c r="U160" s="8">
        <v>208.23</v>
      </c>
      <c r="V160" s="8">
        <v>208.23</v>
      </c>
      <c r="W160" s="3" t="s">
        <v>56</v>
      </c>
      <c r="X160" s="17">
        <f>+N160-'Приложение № 2'!E160</f>
        <v>0</v>
      </c>
      <c r="Y160" s="1">
        <v>1078684.5</v>
      </c>
      <c r="Z160" s="1">
        <f t="shared" si="33"/>
        <v>291771.48</v>
      </c>
      <c r="AB160" s="17">
        <f>+N160-'Приложение № 2'!E160</f>
        <v>0</v>
      </c>
      <c r="AE160" s="25">
        <f>+N160-'Приложение № 2'!E160</f>
        <v>0</v>
      </c>
    </row>
    <row r="161" spans="1:31" x14ac:dyDescent="0.2">
      <c r="A161" s="9">
        <f t="shared" si="29"/>
        <v>143</v>
      </c>
      <c r="B161" s="9">
        <f t="shared" si="30"/>
        <v>50</v>
      </c>
      <c r="C161" s="10" t="s">
        <v>1206</v>
      </c>
      <c r="D161" s="10" t="s">
        <v>249</v>
      </c>
      <c r="E161" s="10" t="s">
        <v>66</v>
      </c>
      <c r="F161" s="10"/>
      <c r="G161" s="10" t="s">
        <v>55</v>
      </c>
      <c r="H161" s="10" t="s">
        <v>33</v>
      </c>
      <c r="I161" s="10" t="s">
        <v>33</v>
      </c>
      <c r="J161" s="11">
        <v>3047.8</v>
      </c>
      <c r="K161" s="11">
        <v>2797.2</v>
      </c>
      <c r="L161" s="11">
        <v>0</v>
      </c>
      <c r="M161" s="26">
        <v>107</v>
      </c>
      <c r="N161" s="11">
        <f t="shared" si="27"/>
        <v>16539172.280000001</v>
      </c>
      <c r="O161" s="11">
        <v>0</v>
      </c>
      <c r="P161" s="11">
        <v>12686442.433900002</v>
      </c>
      <c r="Q161" s="11">
        <v>0</v>
      </c>
      <c r="R161" s="11">
        <v>318219.36960000009</v>
      </c>
      <c r="S161" s="11">
        <v>3534510.4764999989</v>
      </c>
      <c r="T161" s="11"/>
      <c r="U161" s="8">
        <v>2169.5100000000002</v>
      </c>
      <c r="V161" s="8">
        <v>2169.5100000000002</v>
      </c>
      <c r="W161" s="3" t="s">
        <v>56</v>
      </c>
      <c r="X161" s="17">
        <f>+N161-'Приложение № 2'!E161</f>
        <v>0</v>
      </c>
      <c r="Y161" s="1">
        <v>926830.28</v>
      </c>
      <c r="Z161" s="1">
        <f t="shared" si="33"/>
        <v>305454.24</v>
      </c>
      <c r="AB161" s="17">
        <f>+N161-'Приложение № 2'!E161</f>
        <v>0</v>
      </c>
      <c r="AE161" s="25">
        <f>+N161-'Приложение № 2'!E161</f>
        <v>0</v>
      </c>
    </row>
    <row r="162" spans="1:31" x14ac:dyDescent="0.2">
      <c r="A162" s="9">
        <f t="shared" si="29"/>
        <v>144</v>
      </c>
      <c r="B162" s="9">
        <f t="shared" si="30"/>
        <v>51</v>
      </c>
      <c r="C162" s="10" t="s">
        <v>1206</v>
      </c>
      <c r="D162" s="10" t="s">
        <v>250</v>
      </c>
      <c r="E162" s="10" t="s">
        <v>91</v>
      </c>
      <c r="F162" s="10"/>
      <c r="G162" s="10" t="s">
        <v>55</v>
      </c>
      <c r="H162" s="10" t="s">
        <v>33</v>
      </c>
      <c r="I162" s="10" t="s">
        <v>33</v>
      </c>
      <c r="J162" s="11">
        <v>2989.2</v>
      </c>
      <c r="K162" s="11">
        <v>2769.8</v>
      </c>
      <c r="L162" s="11">
        <v>0</v>
      </c>
      <c r="M162" s="26">
        <v>90</v>
      </c>
      <c r="N162" s="11">
        <f t="shared" si="27"/>
        <v>16377162.640000001</v>
      </c>
      <c r="O162" s="11">
        <v>0</v>
      </c>
      <c r="P162" s="11">
        <v>10848683.027899999</v>
      </c>
      <c r="Q162" s="11">
        <v>0</v>
      </c>
      <c r="R162" s="11">
        <v>0</v>
      </c>
      <c r="S162" s="11">
        <v>5528479.6121000014</v>
      </c>
      <c r="T162" s="11"/>
      <c r="U162" s="8">
        <v>2169.5100000000002</v>
      </c>
      <c r="V162" s="8">
        <v>2169.5100000000002</v>
      </c>
      <c r="W162" s="3" t="s">
        <v>56</v>
      </c>
      <c r="X162" s="17">
        <f>+N162-'Приложение № 2'!E162</f>
        <v>0</v>
      </c>
      <c r="Y162" s="1">
        <v>953384.44</v>
      </c>
      <c r="Z162" s="1">
        <f t="shared" si="33"/>
        <v>302462.16000000003</v>
      </c>
      <c r="AB162" s="17">
        <f>+N162-'Приложение № 2'!E162</f>
        <v>0</v>
      </c>
      <c r="AE162" s="25">
        <f>+N162-'Приложение № 2'!E162</f>
        <v>0</v>
      </c>
    </row>
    <row r="163" spans="1:31" ht="25.5" x14ac:dyDescent="0.2">
      <c r="A163" s="9">
        <f t="shared" si="29"/>
        <v>145</v>
      </c>
      <c r="B163" s="9">
        <f t="shared" si="30"/>
        <v>52</v>
      </c>
      <c r="C163" s="10" t="s">
        <v>1206</v>
      </c>
      <c r="D163" s="10" t="s">
        <v>251</v>
      </c>
      <c r="E163" s="10" t="s">
        <v>101</v>
      </c>
      <c r="F163" s="10"/>
      <c r="G163" s="10" t="s">
        <v>194</v>
      </c>
      <c r="H163" s="10" t="s">
        <v>33</v>
      </c>
      <c r="I163" s="10" t="s">
        <v>33</v>
      </c>
      <c r="J163" s="11">
        <v>3935.6</v>
      </c>
      <c r="K163" s="11">
        <v>3447.4</v>
      </c>
      <c r="L163" s="11">
        <v>0</v>
      </c>
      <c r="M163" s="26">
        <v>162</v>
      </c>
      <c r="N163" s="11">
        <f t="shared" si="27"/>
        <v>33408201.809999995</v>
      </c>
      <c r="O163" s="11">
        <v>0</v>
      </c>
      <c r="P163" s="11">
        <v>24147603.349999998</v>
      </c>
      <c r="Q163" s="11">
        <v>0</v>
      </c>
      <c r="R163" s="11">
        <v>55116.235199999996</v>
      </c>
      <c r="S163" s="11">
        <v>9205482.2248</v>
      </c>
      <c r="T163" s="11"/>
      <c r="U163" s="8">
        <v>5044.62</v>
      </c>
      <c r="V163" s="8">
        <v>5044.62</v>
      </c>
      <c r="W163" s="3" t="s">
        <v>56</v>
      </c>
      <c r="X163" s="17">
        <f>+N163-'Приложение № 2'!E163</f>
        <v>0</v>
      </c>
      <c r="Y163" s="1">
        <v>1318896.72</v>
      </c>
      <c r="Z163" s="1">
        <f t="shared" si="33"/>
        <v>376456.08</v>
      </c>
      <c r="AB163" s="17">
        <f>+N163-'Приложение № 2'!E163</f>
        <v>0</v>
      </c>
      <c r="AE163" s="25">
        <f>+N163-'Приложение № 2'!E163</f>
        <v>0</v>
      </c>
    </row>
    <row r="164" spans="1:31" ht="25.5" x14ac:dyDescent="0.2">
      <c r="A164" s="9">
        <f t="shared" si="29"/>
        <v>146</v>
      </c>
      <c r="B164" s="9">
        <f t="shared" si="30"/>
        <v>53</v>
      </c>
      <c r="C164" s="10" t="s">
        <v>1206</v>
      </c>
      <c r="D164" s="10" t="s">
        <v>252</v>
      </c>
      <c r="E164" s="10" t="s">
        <v>101</v>
      </c>
      <c r="F164" s="10"/>
      <c r="G164" s="10" t="s">
        <v>194</v>
      </c>
      <c r="H164" s="10" t="s">
        <v>33</v>
      </c>
      <c r="I164" s="10" t="s">
        <v>33</v>
      </c>
      <c r="J164" s="11">
        <v>4032.8</v>
      </c>
      <c r="K164" s="11">
        <v>3457.7</v>
      </c>
      <c r="L164" s="11">
        <v>0</v>
      </c>
      <c r="M164" s="26">
        <v>156</v>
      </c>
      <c r="N164" s="11">
        <f t="shared" si="27"/>
        <v>51371541.62148384</v>
      </c>
      <c r="O164" s="11">
        <v>0</v>
      </c>
      <c r="P164" s="11">
        <v>42089800.411483839</v>
      </c>
      <c r="Q164" s="11">
        <v>0</v>
      </c>
      <c r="R164" s="11">
        <v>58949.414600000018</v>
      </c>
      <c r="S164" s="11">
        <v>9222791.7953999992</v>
      </c>
      <c r="T164" s="11"/>
      <c r="U164" s="8">
        <v>8508.3700000000008</v>
      </c>
      <c r="V164" s="8">
        <v>8508.3700000000008</v>
      </c>
      <c r="W164" s="3" t="s">
        <v>56</v>
      </c>
      <c r="X164" s="17">
        <f>+N164-'Приложение № 2'!E164</f>
        <v>0</v>
      </c>
      <c r="Y164" s="1">
        <v>1316311.58</v>
      </c>
      <c r="Z164" s="1">
        <f t="shared" si="33"/>
        <v>377580.83999999997</v>
      </c>
      <c r="AB164" s="17">
        <f>+N164-'Приложение № 2'!E164</f>
        <v>0</v>
      </c>
      <c r="AE164" s="25">
        <f>+N164-'Приложение № 2'!E164</f>
        <v>0</v>
      </c>
    </row>
    <row r="165" spans="1:31" x14ac:dyDescent="0.2">
      <c r="A165" s="9">
        <f t="shared" si="29"/>
        <v>147</v>
      </c>
      <c r="B165" s="9">
        <f t="shared" si="30"/>
        <v>54</v>
      </c>
      <c r="C165" s="10" t="s">
        <v>1206</v>
      </c>
      <c r="D165" s="10" t="s">
        <v>253</v>
      </c>
      <c r="E165" s="10" t="s">
        <v>66</v>
      </c>
      <c r="F165" s="10"/>
      <c r="G165" s="10" t="s">
        <v>59</v>
      </c>
      <c r="H165" s="10" t="s">
        <v>31</v>
      </c>
      <c r="I165" s="10" t="s">
        <v>31</v>
      </c>
      <c r="J165" s="11">
        <v>544</v>
      </c>
      <c r="K165" s="11">
        <v>502.4</v>
      </c>
      <c r="L165" s="11">
        <v>0</v>
      </c>
      <c r="M165" s="26">
        <v>52</v>
      </c>
      <c r="N165" s="11">
        <f t="shared" si="27"/>
        <v>4531883.0910464013</v>
      </c>
      <c r="O165" s="11">
        <v>0</v>
      </c>
      <c r="P165" s="11">
        <v>4056403.1910464014</v>
      </c>
      <c r="Q165" s="11">
        <v>0</v>
      </c>
      <c r="R165" s="11">
        <v>86622.3</v>
      </c>
      <c r="S165" s="11">
        <v>388857.60000000003</v>
      </c>
      <c r="T165" s="11"/>
      <c r="U165" s="8">
        <v>7790.91</v>
      </c>
      <c r="V165" s="8">
        <v>7790.91</v>
      </c>
      <c r="W165" s="3" t="s">
        <v>56</v>
      </c>
      <c r="X165" s="17">
        <f>+N165-'Приложение № 2'!E165</f>
        <v>0</v>
      </c>
      <c r="Y165" s="1">
        <v>47736.54</v>
      </c>
      <c r="Z165" s="1">
        <f t="shared" ref="Z165:Z172" si="34">+(K165*6.45+L165*17.73)*12</f>
        <v>38885.760000000002</v>
      </c>
      <c r="AB165" s="17">
        <f>+N165-'Приложение № 2'!E165</f>
        <v>0</v>
      </c>
      <c r="AE165" s="25">
        <f>+N165-'Приложение № 2'!E165</f>
        <v>0</v>
      </c>
    </row>
    <row r="166" spans="1:31" x14ac:dyDescent="0.2">
      <c r="A166" s="9">
        <f t="shared" si="29"/>
        <v>148</v>
      </c>
      <c r="B166" s="9">
        <f t="shared" si="30"/>
        <v>55</v>
      </c>
      <c r="C166" s="10" t="s">
        <v>1206</v>
      </c>
      <c r="D166" s="10" t="s">
        <v>254</v>
      </c>
      <c r="E166" s="10" t="s">
        <v>215</v>
      </c>
      <c r="F166" s="10"/>
      <c r="G166" s="10" t="s">
        <v>59</v>
      </c>
      <c r="H166" s="10" t="s">
        <v>31</v>
      </c>
      <c r="I166" s="10" t="s">
        <v>31</v>
      </c>
      <c r="J166" s="11">
        <v>575.37</v>
      </c>
      <c r="K166" s="11">
        <v>526.97</v>
      </c>
      <c r="L166" s="11">
        <v>0</v>
      </c>
      <c r="M166" s="26">
        <v>55</v>
      </c>
      <c r="N166" s="11">
        <f t="shared" si="27"/>
        <v>1579808.63</v>
      </c>
      <c r="O166" s="11">
        <v>0</v>
      </c>
      <c r="P166" s="11">
        <v>1496325.7620000003</v>
      </c>
      <c r="Q166" s="11">
        <v>0</v>
      </c>
      <c r="R166" s="11">
        <v>30364.290660000013</v>
      </c>
      <c r="S166" s="11">
        <v>53118.577339999669</v>
      </c>
      <c r="T166" s="11"/>
      <c r="U166" s="8">
        <v>3232.56</v>
      </c>
      <c r="V166" s="8">
        <v>3232.56</v>
      </c>
      <c r="W166" s="3" t="s">
        <v>56</v>
      </c>
      <c r="X166" s="17">
        <f>+N166-'Приложение № 2'!E166</f>
        <v>0</v>
      </c>
      <c r="Y166" s="1">
        <v>105518.26</v>
      </c>
      <c r="Z166" s="1">
        <f t="shared" si="34"/>
        <v>40787.478000000003</v>
      </c>
      <c r="AB166" s="17">
        <f>+N166-'Приложение № 2'!E166</f>
        <v>0</v>
      </c>
      <c r="AE166" s="25">
        <f>+N166-'Приложение № 2'!E166</f>
        <v>0</v>
      </c>
    </row>
    <row r="167" spans="1:31" x14ac:dyDescent="0.2">
      <c r="A167" s="9">
        <f t="shared" si="29"/>
        <v>149</v>
      </c>
      <c r="B167" s="9">
        <f t="shared" si="30"/>
        <v>56</v>
      </c>
      <c r="C167" s="10" t="s">
        <v>1206</v>
      </c>
      <c r="D167" s="10" t="s">
        <v>255</v>
      </c>
      <c r="E167" s="10" t="s">
        <v>215</v>
      </c>
      <c r="F167" s="10"/>
      <c r="G167" s="10" t="s">
        <v>59</v>
      </c>
      <c r="H167" s="10" t="s">
        <v>31</v>
      </c>
      <c r="I167" s="10" t="s">
        <v>31</v>
      </c>
      <c r="J167" s="11">
        <v>550.70000000000005</v>
      </c>
      <c r="K167" s="11">
        <v>518.70000000000005</v>
      </c>
      <c r="L167" s="11">
        <v>0</v>
      </c>
      <c r="M167" s="26">
        <v>60</v>
      </c>
      <c r="N167" s="11">
        <f t="shared" si="27"/>
        <v>1555015.92</v>
      </c>
      <c r="O167" s="11">
        <v>0</v>
      </c>
      <c r="P167" s="11">
        <v>1474746.97</v>
      </c>
      <c r="Q167" s="11">
        <v>0</v>
      </c>
      <c r="R167" s="11">
        <v>27983.988599999997</v>
      </c>
      <c r="S167" s="11">
        <v>52284.961399999796</v>
      </c>
      <c r="T167" s="11"/>
      <c r="U167" s="8">
        <v>3232.56</v>
      </c>
      <c r="V167" s="8">
        <v>3232.56</v>
      </c>
      <c r="W167" s="3" t="s">
        <v>56</v>
      </c>
      <c r="X167" s="17">
        <f>+N167-'Приложение № 2'!E167</f>
        <v>0</v>
      </c>
      <c r="Y167" s="1">
        <v>79695.3</v>
      </c>
      <c r="Z167" s="1">
        <f t="shared" si="34"/>
        <v>40147.380000000005</v>
      </c>
      <c r="AB167" s="17">
        <f>+N167-'Приложение № 2'!E167</f>
        <v>0</v>
      </c>
      <c r="AE167" s="25">
        <f>+N167-'Приложение № 2'!E167</f>
        <v>0</v>
      </c>
    </row>
    <row r="168" spans="1:31" x14ac:dyDescent="0.2">
      <c r="A168" s="9">
        <f t="shared" si="29"/>
        <v>150</v>
      </c>
      <c r="B168" s="9">
        <f t="shared" si="30"/>
        <v>57</v>
      </c>
      <c r="C168" s="10" t="s">
        <v>1206</v>
      </c>
      <c r="D168" s="10" t="s">
        <v>256</v>
      </c>
      <c r="E168" s="10" t="s">
        <v>66</v>
      </c>
      <c r="F168" s="10"/>
      <c r="G168" s="10" t="s">
        <v>59</v>
      </c>
      <c r="H168" s="10" t="s">
        <v>31</v>
      </c>
      <c r="I168" s="10" t="s">
        <v>30</v>
      </c>
      <c r="J168" s="11">
        <v>412.4</v>
      </c>
      <c r="K168" s="11">
        <v>372</v>
      </c>
      <c r="L168" s="11">
        <v>0</v>
      </c>
      <c r="M168" s="26">
        <v>26</v>
      </c>
      <c r="N168" s="11">
        <f t="shared" si="27"/>
        <v>3039786.8400000003</v>
      </c>
      <c r="O168" s="11">
        <v>0</v>
      </c>
      <c r="P168" s="11">
        <v>3039786.8400000003</v>
      </c>
      <c r="Q168" s="11">
        <v>0</v>
      </c>
      <c r="R168" s="11">
        <v>0</v>
      </c>
      <c r="S168" s="11">
        <v>0</v>
      </c>
      <c r="T168" s="11"/>
      <c r="U168" s="8">
        <v>8860.7999999999993</v>
      </c>
      <c r="V168" s="8">
        <v>8860.7999999999993</v>
      </c>
      <c r="W168" s="3" t="s">
        <v>56</v>
      </c>
      <c r="X168" s="17">
        <f>+N168-'Приложение № 2'!E168</f>
        <v>0</v>
      </c>
      <c r="Y168" s="1">
        <v>60399.91</v>
      </c>
      <c r="Z168" s="1">
        <f t="shared" si="34"/>
        <v>28792.800000000003</v>
      </c>
      <c r="AB168" s="17">
        <f>+N168-'Приложение № 2'!E168</f>
        <v>0</v>
      </c>
      <c r="AE168" s="25">
        <f>+N168-'Приложение № 2'!E168</f>
        <v>0</v>
      </c>
    </row>
    <row r="169" spans="1:31" x14ac:dyDescent="0.2">
      <c r="A169" s="9">
        <f t="shared" si="29"/>
        <v>151</v>
      </c>
      <c r="B169" s="9">
        <f t="shared" si="30"/>
        <v>58</v>
      </c>
      <c r="C169" s="10" t="s">
        <v>1206</v>
      </c>
      <c r="D169" s="10" t="s">
        <v>257</v>
      </c>
      <c r="E169" s="10" t="s">
        <v>54</v>
      </c>
      <c r="F169" s="10"/>
      <c r="G169" s="10" t="s">
        <v>59</v>
      </c>
      <c r="H169" s="10" t="s">
        <v>31</v>
      </c>
      <c r="I169" s="10" t="s">
        <v>31</v>
      </c>
      <c r="J169" s="11">
        <v>429.2</v>
      </c>
      <c r="K169" s="11">
        <v>386.5</v>
      </c>
      <c r="L169" s="11">
        <v>0</v>
      </c>
      <c r="M169" s="26">
        <v>24</v>
      </c>
      <c r="N169" s="11">
        <f t="shared" si="27"/>
        <v>3158273.16</v>
      </c>
      <c r="O169" s="11">
        <v>0</v>
      </c>
      <c r="P169" s="11">
        <v>3137772.358</v>
      </c>
      <c r="Q169" s="11">
        <v>0</v>
      </c>
      <c r="R169" s="11">
        <v>20500.801999999996</v>
      </c>
      <c r="S169" s="11">
        <v>0</v>
      </c>
      <c r="T169" s="11"/>
      <c r="U169" s="8">
        <v>8860.7999999999993</v>
      </c>
      <c r="V169" s="8">
        <v>8860.7999999999993</v>
      </c>
      <c r="W169" s="3" t="s">
        <v>56</v>
      </c>
      <c r="X169" s="17">
        <f>+N169-'Приложение № 2'!E169</f>
        <v>0</v>
      </c>
      <c r="Y169" s="1">
        <v>64994.44</v>
      </c>
      <c r="Z169" s="1">
        <f t="shared" si="34"/>
        <v>29915.100000000002</v>
      </c>
      <c r="AB169" s="17">
        <f>+N169-'Приложение № 2'!E169</f>
        <v>0</v>
      </c>
      <c r="AE169" s="25">
        <f>+N169-'Приложение № 2'!E169</f>
        <v>0</v>
      </c>
    </row>
    <row r="170" spans="1:31" x14ac:dyDescent="0.2">
      <c r="A170" s="9">
        <f t="shared" si="29"/>
        <v>152</v>
      </c>
      <c r="B170" s="9">
        <f t="shared" si="30"/>
        <v>59</v>
      </c>
      <c r="C170" s="10" t="s">
        <v>1206</v>
      </c>
      <c r="D170" s="10" t="s">
        <v>258</v>
      </c>
      <c r="E170" s="10" t="s">
        <v>82</v>
      </c>
      <c r="F170" s="10"/>
      <c r="G170" s="10" t="s">
        <v>59</v>
      </c>
      <c r="H170" s="10" t="s">
        <v>31</v>
      </c>
      <c r="I170" s="10" t="s">
        <v>31</v>
      </c>
      <c r="J170" s="11">
        <v>421.8</v>
      </c>
      <c r="K170" s="11">
        <v>377.5</v>
      </c>
      <c r="L170" s="11">
        <v>0</v>
      </c>
      <c r="M170" s="26">
        <v>20</v>
      </c>
      <c r="N170" s="11">
        <f t="shared" ref="N170:N231" si="35">+P170+Q170+R170+S170+T170</f>
        <v>3084729.9299999997</v>
      </c>
      <c r="O170" s="11">
        <v>0</v>
      </c>
      <c r="P170" s="11">
        <v>3084729.9299999997</v>
      </c>
      <c r="Q170" s="11">
        <v>0</v>
      </c>
      <c r="R170" s="11">
        <v>0</v>
      </c>
      <c r="S170" s="11">
        <v>0</v>
      </c>
      <c r="T170" s="11"/>
      <c r="U170" s="8">
        <v>8860.7999999999993</v>
      </c>
      <c r="V170" s="8">
        <v>8860.7999999999993</v>
      </c>
      <c r="W170" s="3" t="s">
        <v>56</v>
      </c>
      <c r="X170" s="17">
        <f>+N170-'Приложение № 2'!E170</f>
        <v>0</v>
      </c>
      <c r="Y170" s="1">
        <v>78932.81</v>
      </c>
      <c r="Z170" s="1">
        <f t="shared" si="34"/>
        <v>29218.5</v>
      </c>
      <c r="AB170" s="17">
        <f>+N170-'Приложение № 2'!E170</f>
        <v>0</v>
      </c>
      <c r="AE170" s="25">
        <f>+N170-'Приложение № 2'!E170</f>
        <v>0</v>
      </c>
    </row>
    <row r="171" spans="1:31" x14ac:dyDescent="0.2">
      <c r="A171" s="9">
        <f t="shared" si="29"/>
        <v>153</v>
      </c>
      <c r="B171" s="9">
        <f t="shared" si="30"/>
        <v>60</v>
      </c>
      <c r="C171" s="10" t="s">
        <v>1206</v>
      </c>
      <c r="D171" s="10" t="s">
        <v>259</v>
      </c>
      <c r="E171" s="10" t="s">
        <v>215</v>
      </c>
      <c r="F171" s="10"/>
      <c r="G171" s="10" t="s">
        <v>59</v>
      </c>
      <c r="H171" s="10" t="s">
        <v>31</v>
      </c>
      <c r="I171" s="10" t="s">
        <v>31</v>
      </c>
      <c r="J171" s="11">
        <v>568.79999999999995</v>
      </c>
      <c r="K171" s="11">
        <v>521.79999999999995</v>
      </c>
      <c r="L171" s="11">
        <v>0</v>
      </c>
      <c r="M171" s="26">
        <v>38</v>
      </c>
      <c r="N171" s="11">
        <f t="shared" si="35"/>
        <v>1564309.44</v>
      </c>
      <c r="O171" s="11">
        <v>0</v>
      </c>
      <c r="P171" s="11">
        <v>1184802.6691999997</v>
      </c>
      <c r="Q171" s="11">
        <v>0</v>
      </c>
      <c r="R171" s="11">
        <v>28231.010399999999</v>
      </c>
      <c r="S171" s="11">
        <v>351275.76040000032</v>
      </c>
      <c r="T171" s="11"/>
      <c r="U171" s="8">
        <v>3232.56</v>
      </c>
      <c r="V171" s="8">
        <v>3232.56</v>
      </c>
      <c r="W171" s="3" t="s">
        <v>56</v>
      </c>
      <c r="X171" s="17">
        <f>+N171-'Приложение № 2'!E171</f>
        <v>0</v>
      </c>
      <c r="Y171" s="1">
        <v>105406.27</v>
      </c>
      <c r="Z171" s="1">
        <f t="shared" si="34"/>
        <v>40387.319999999992</v>
      </c>
      <c r="AB171" s="17">
        <f>+N171-'Приложение № 2'!E171</f>
        <v>0</v>
      </c>
      <c r="AE171" s="25">
        <f>+N171-'Приложение № 2'!E171</f>
        <v>0</v>
      </c>
    </row>
    <row r="172" spans="1:31" x14ac:dyDescent="0.2">
      <c r="A172" s="9">
        <f t="shared" si="29"/>
        <v>154</v>
      </c>
      <c r="B172" s="9">
        <f t="shared" si="30"/>
        <v>61</v>
      </c>
      <c r="C172" s="10" t="s">
        <v>1206</v>
      </c>
      <c r="D172" s="10" t="s">
        <v>260</v>
      </c>
      <c r="E172" s="10" t="s">
        <v>237</v>
      </c>
      <c r="F172" s="10"/>
      <c r="G172" s="10" t="s">
        <v>59</v>
      </c>
      <c r="H172" s="10" t="s">
        <v>31</v>
      </c>
      <c r="I172" s="10" t="s">
        <v>31</v>
      </c>
      <c r="J172" s="11">
        <v>554.19000000000005</v>
      </c>
      <c r="K172" s="11">
        <v>513.4</v>
      </c>
      <c r="L172" s="11">
        <v>0</v>
      </c>
      <c r="M172" s="26">
        <v>22</v>
      </c>
      <c r="N172" s="11">
        <f t="shared" si="35"/>
        <v>206895.06999999998</v>
      </c>
      <c r="O172" s="11">
        <v>0</v>
      </c>
      <c r="P172" s="11">
        <v>0</v>
      </c>
      <c r="Q172" s="11">
        <v>0</v>
      </c>
      <c r="R172" s="11">
        <v>184742.06</v>
      </c>
      <c r="S172" s="11">
        <v>22153.00999999998</v>
      </c>
      <c r="T172" s="11"/>
      <c r="U172" s="8">
        <v>515.9</v>
      </c>
      <c r="V172" s="8">
        <v>515.9</v>
      </c>
      <c r="W172" s="3" t="s">
        <v>56</v>
      </c>
      <c r="X172" s="17">
        <f>+N172-'Приложение № 2'!E172</f>
        <v>0</v>
      </c>
      <c r="Y172" s="1">
        <v>145004.9</v>
      </c>
      <c r="Z172" s="1">
        <f t="shared" si="34"/>
        <v>39737.159999999996</v>
      </c>
      <c r="AB172" s="17">
        <f>+N172-'Приложение № 2'!E172</f>
        <v>0</v>
      </c>
      <c r="AE172" s="25">
        <f>+N172-'Приложение № 2'!E172</f>
        <v>0</v>
      </c>
    </row>
    <row r="173" spans="1:31" ht="25.5" x14ac:dyDescent="0.2">
      <c r="A173" s="9">
        <f t="shared" si="29"/>
        <v>155</v>
      </c>
      <c r="B173" s="9">
        <f t="shared" si="30"/>
        <v>62</v>
      </c>
      <c r="C173" s="10" t="s">
        <v>1206</v>
      </c>
      <c r="D173" s="10" t="s">
        <v>261</v>
      </c>
      <c r="E173" s="10" t="s">
        <v>138</v>
      </c>
      <c r="F173" s="10"/>
      <c r="G173" s="10" t="s">
        <v>194</v>
      </c>
      <c r="H173" s="10" t="s">
        <v>38</v>
      </c>
      <c r="I173" s="10" t="s">
        <v>30</v>
      </c>
      <c r="J173" s="11">
        <v>5386.8</v>
      </c>
      <c r="K173" s="11">
        <v>4429.8</v>
      </c>
      <c r="L173" s="11">
        <v>0</v>
      </c>
      <c r="M173" s="26">
        <v>267</v>
      </c>
      <c r="N173" s="11">
        <f t="shared" si="35"/>
        <v>1763547.68</v>
      </c>
      <c r="O173" s="11">
        <v>0</v>
      </c>
      <c r="P173" s="11">
        <v>0</v>
      </c>
      <c r="Q173" s="11">
        <v>0</v>
      </c>
      <c r="R173" s="11">
        <v>1763547.68</v>
      </c>
      <c r="S173" s="11">
        <v>0</v>
      </c>
      <c r="T173" s="11"/>
      <c r="U173" s="8">
        <v>155.85</v>
      </c>
      <c r="V173" s="8">
        <v>155.85</v>
      </c>
      <c r="W173" s="3" t="s">
        <v>56</v>
      </c>
      <c r="X173" s="17">
        <f>+N173-'Приложение № 2'!E173</f>
        <v>0</v>
      </c>
      <c r="Y173" s="1">
        <v>1654219.33</v>
      </c>
      <c r="Z173" s="1">
        <f>+(K173*12.08+L173*20.47)*12</f>
        <v>642143.80800000008</v>
      </c>
      <c r="AB173" s="17">
        <f>+N173-'Приложение № 2'!E173</f>
        <v>0</v>
      </c>
      <c r="AE173" s="25">
        <f>+N173-'Приложение № 2'!E173</f>
        <v>0</v>
      </c>
    </row>
    <row r="174" spans="1:31" ht="25.5" x14ac:dyDescent="0.2">
      <c r="A174" s="9">
        <f t="shared" si="29"/>
        <v>156</v>
      </c>
      <c r="B174" s="9">
        <f t="shared" si="30"/>
        <v>63</v>
      </c>
      <c r="C174" s="10" t="s">
        <v>1206</v>
      </c>
      <c r="D174" s="10" t="s">
        <v>262</v>
      </c>
      <c r="E174" s="10" t="s">
        <v>128</v>
      </c>
      <c r="F174" s="10"/>
      <c r="G174" s="10" t="s">
        <v>194</v>
      </c>
      <c r="H174" s="10" t="s">
        <v>38</v>
      </c>
      <c r="I174" s="10" t="s">
        <v>30</v>
      </c>
      <c r="J174" s="11">
        <v>5259.4</v>
      </c>
      <c r="K174" s="11">
        <v>4315</v>
      </c>
      <c r="L174" s="11">
        <v>0</v>
      </c>
      <c r="M174" s="26">
        <v>245</v>
      </c>
      <c r="N174" s="11">
        <f t="shared" si="35"/>
        <v>1717844.6500000001</v>
      </c>
      <c r="O174" s="11">
        <v>0</v>
      </c>
      <c r="P174" s="11">
        <v>0</v>
      </c>
      <c r="Q174" s="11">
        <v>0</v>
      </c>
      <c r="R174" s="11">
        <v>1717844.6500000001</v>
      </c>
      <c r="S174" s="11">
        <v>0</v>
      </c>
      <c r="T174" s="11"/>
      <c r="U174" s="8">
        <v>155.85</v>
      </c>
      <c r="V174" s="8">
        <v>155.85</v>
      </c>
      <c r="W174" s="3" t="s">
        <v>56</v>
      </c>
      <c r="X174" s="17">
        <f>+N174-'Приложение № 2'!E174</f>
        <v>0</v>
      </c>
      <c r="Y174" s="1">
        <v>1762729.2</v>
      </c>
      <c r="Z174" s="1">
        <f>+(K174*12.08+L174*20.47)*12</f>
        <v>625502.39999999991</v>
      </c>
      <c r="AB174" s="17">
        <f>+N174-'Приложение № 2'!E174</f>
        <v>0</v>
      </c>
      <c r="AE174" s="25">
        <f>+N174-'Приложение № 2'!E174</f>
        <v>0</v>
      </c>
    </row>
    <row r="175" spans="1:31" ht="25.5" x14ac:dyDescent="0.2">
      <c r="A175" s="9">
        <f t="shared" si="29"/>
        <v>157</v>
      </c>
      <c r="B175" s="9">
        <f t="shared" si="30"/>
        <v>64</v>
      </c>
      <c r="C175" s="10" t="s">
        <v>1206</v>
      </c>
      <c r="D175" s="10" t="s">
        <v>263</v>
      </c>
      <c r="E175" s="10" t="s">
        <v>128</v>
      </c>
      <c r="F175" s="10"/>
      <c r="G175" s="10" t="s">
        <v>194</v>
      </c>
      <c r="H175" s="10" t="s">
        <v>38</v>
      </c>
      <c r="I175" s="10" t="s">
        <v>30</v>
      </c>
      <c r="J175" s="11">
        <v>5408.1</v>
      </c>
      <c r="K175" s="11">
        <v>4365.8999999999996</v>
      </c>
      <c r="L175" s="11">
        <v>0</v>
      </c>
      <c r="M175" s="26">
        <v>222</v>
      </c>
      <c r="N175" s="11">
        <f t="shared" si="35"/>
        <v>1738108.45</v>
      </c>
      <c r="O175" s="11">
        <v>0</v>
      </c>
      <c r="P175" s="11">
        <v>0</v>
      </c>
      <c r="Q175" s="11">
        <v>0</v>
      </c>
      <c r="R175" s="11">
        <v>1738108.45</v>
      </c>
      <c r="S175" s="11">
        <v>0</v>
      </c>
      <c r="T175" s="11"/>
      <c r="U175" s="8">
        <v>155.85</v>
      </c>
      <c r="V175" s="8">
        <v>155.85</v>
      </c>
      <c r="W175" s="3" t="s">
        <v>56</v>
      </c>
      <c r="X175" s="17">
        <f>+N175-'Приложение № 2'!E175</f>
        <v>0</v>
      </c>
      <c r="Y175" s="1">
        <v>1466483.92</v>
      </c>
      <c r="Z175" s="1">
        <f>+(K175*12.08+L175*20.47)*12</f>
        <v>632880.86399999994</v>
      </c>
      <c r="AB175" s="17">
        <f>+N175-'Приложение № 2'!E175</f>
        <v>0</v>
      </c>
      <c r="AE175" s="25">
        <f>+N175-'Приложение № 2'!E175</f>
        <v>0</v>
      </c>
    </row>
    <row r="176" spans="1:31" x14ac:dyDescent="0.2">
      <c r="A176" s="9">
        <f t="shared" si="29"/>
        <v>158</v>
      </c>
      <c r="B176" s="9">
        <f t="shared" si="30"/>
        <v>65</v>
      </c>
      <c r="C176" s="10" t="s">
        <v>1206</v>
      </c>
      <c r="D176" s="10" t="s">
        <v>264</v>
      </c>
      <c r="E176" s="10" t="s">
        <v>184</v>
      </c>
      <c r="F176" s="10"/>
      <c r="G176" s="10" t="s">
        <v>59</v>
      </c>
      <c r="H176" s="10" t="s">
        <v>31</v>
      </c>
      <c r="I176" s="10" t="s">
        <v>31</v>
      </c>
      <c r="J176" s="11">
        <v>560.79999999999995</v>
      </c>
      <c r="K176" s="11">
        <v>521.20000000000005</v>
      </c>
      <c r="L176" s="11">
        <v>0</v>
      </c>
      <c r="M176" s="26">
        <v>30</v>
      </c>
      <c r="N176" s="11">
        <f t="shared" si="35"/>
        <v>210038.39</v>
      </c>
      <c r="O176" s="11">
        <v>0</v>
      </c>
      <c r="P176" s="11">
        <v>0</v>
      </c>
      <c r="Q176" s="11">
        <v>0</v>
      </c>
      <c r="R176" s="11">
        <v>117223.66</v>
      </c>
      <c r="S176" s="11">
        <v>92814.73000000001</v>
      </c>
      <c r="T176" s="11"/>
      <c r="U176" s="8">
        <v>515.9</v>
      </c>
      <c r="V176" s="8">
        <v>515.9</v>
      </c>
      <c r="W176" s="3" t="s">
        <v>56</v>
      </c>
      <c r="X176" s="17">
        <f>+N176-'Приложение № 2'!E176</f>
        <v>0</v>
      </c>
      <c r="Y176" s="1">
        <v>76882.78</v>
      </c>
      <c r="Z176" s="1">
        <f>+(K176*6.45+L176*17.73)*12</f>
        <v>40340.880000000005</v>
      </c>
      <c r="AB176" s="17">
        <f>+N176-'Приложение № 2'!E176</f>
        <v>0</v>
      </c>
      <c r="AE176" s="25">
        <f>+N176-'Приложение № 2'!E176</f>
        <v>0</v>
      </c>
    </row>
    <row r="177" spans="1:31" x14ac:dyDescent="0.2">
      <c r="A177" s="9">
        <f t="shared" si="29"/>
        <v>159</v>
      </c>
      <c r="B177" s="9">
        <f t="shared" si="30"/>
        <v>66</v>
      </c>
      <c r="C177" s="10" t="s">
        <v>1206</v>
      </c>
      <c r="D177" s="10" t="s">
        <v>265</v>
      </c>
      <c r="E177" s="10" t="s">
        <v>108</v>
      </c>
      <c r="F177" s="10"/>
      <c r="G177" s="10" t="s">
        <v>55</v>
      </c>
      <c r="H177" s="10" t="s">
        <v>34</v>
      </c>
      <c r="I177" s="10" t="s">
        <v>31</v>
      </c>
      <c r="J177" s="11">
        <v>1732</v>
      </c>
      <c r="K177" s="11">
        <v>1578.4</v>
      </c>
      <c r="L177" s="11">
        <v>0</v>
      </c>
      <c r="M177" s="26">
        <v>71</v>
      </c>
      <c r="N177" s="11">
        <f t="shared" si="35"/>
        <v>795892.42</v>
      </c>
      <c r="O177" s="11">
        <v>0</v>
      </c>
      <c r="P177" s="11">
        <v>0</v>
      </c>
      <c r="Q177" s="11">
        <v>0</v>
      </c>
      <c r="R177" s="11">
        <v>756355.46000000008</v>
      </c>
      <c r="S177" s="11">
        <v>39536.959999999963</v>
      </c>
      <c r="T177" s="11"/>
      <c r="U177" s="8">
        <v>208.23</v>
      </c>
      <c r="V177" s="8">
        <v>208.23</v>
      </c>
      <c r="W177" s="3" t="s">
        <v>56</v>
      </c>
      <c r="X177" s="17">
        <f>+N177-'Приложение № 2'!E177</f>
        <v>0</v>
      </c>
      <c r="Y177" s="1">
        <v>583994.18000000005</v>
      </c>
      <c r="Z177" s="1">
        <f>+(K177*9.1+L177*18.19)*12</f>
        <v>172361.28</v>
      </c>
      <c r="AB177" s="17">
        <f>+N177-'Приложение № 2'!E177</f>
        <v>0</v>
      </c>
      <c r="AE177" s="25">
        <f>+N177-'Приложение № 2'!E177</f>
        <v>0</v>
      </c>
    </row>
    <row r="178" spans="1:31" x14ac:dyDescent="0.2">
      <c r="A178" s="9">
        <f t="shared" ref="A178:B180" si="36">+A177+1</f>
        <v>160</v>
      </c>
      <c r="B178" s="9">
        <f t="shared" si="36"/>
        <v>67</v>
      </c>
      <c r="C178" s="10" t="s">
        <v>1206</v>
      </c>
      <c r="D178" s="10" t="s">
        <v>266</v>
      </c>
      <c r="E178" s="10" t="s">
        <v>237</v>
      </c>
      <c r="F178" s="10"/>
      <c r="G178" s="10" t="s">
        <v>59</v>
      </c>
      <c r="H178" s="10" t="s">
        <v>31</v>
      </c>
      <c r="I178" s="10" t="s">
        <v>31</v>
      </c>
      <c r="J178" s="11">
        <v>1085.9000000000001</v>
      </c>
      <c r="K178" s="11">
        <v>957.9</v>
      </c>
      <c r="L178" s="11">
        <v>0</v>
      </c>
      <c r="M178" s="26">
        <v>55</v>
      </c>
      <c r="N178" s="11">
        <f t="shared" si="35"/>
        <v>386024.11999999994</v>
      </c>
      <c r="O178" s="11">
        <v>0</v>
      </c>
      <c r="P178" s="11">
        <v>0</v>
      </c>
      <c r="Q178" s="11">
        <v>0</v>
      </c>
      <c r="R178" s="11">
        <v>282422.75</v>
      </c>
      <c r="S178" s="11">
        <v>103601.36999999994</v>
      </c>
      <c r="T178" s="11"/>
      <c r="U178" s="8">
        <v>515.9</v>
      </c>
      <c r="V178" s="8">
        <v>515.9</v>
      </c>
      <c r="W178" s="3" t="s">
        <v>56</v>
      </c>
      <c r="X178" s="17">
        <f>+N178-'Приложение № 2'!E178</f>
        <v>0</v>
      </c>
      <c r="Y178" s="1">
        <v>208281.29</v>
      </c>
      <c r="Z178" s="1">
        <f t="shared" ref="Z178:Z184" si="37">+(K178*6.45+L178*17.73)*12</f>
        <v>74141.459999999992</v>
      </c>
      <c r="AB178" s="17">
        <f>+N178-'Приложение № 2'!E178</f>
        <v>0</v>
      </c>
      <c r="AE178" s="25">
        <f>+N178-'Приложение № 2'!E178</f>
        <v>0</v>
      </c>
    </row>
    <row r="179" spans="1:31" x14ac:dyDescent="0.2">
      <c r="A179" s="9">
        <f t="shared" si="36"/>
        <v>161</v>
      </c>
      <c r="B179" s="9">
        <f t="shared" si="36"/>
        <v>68</v>
      </c>
      <c r="C179" s="10" t="s">
        <v>1206</v>
      </c>
      <c r="D179" s="10" t="s">
        <v>267</v>
      </c>
      <c r="E179" s="10" t="s">
        <v>140</v>
      </c>
      <c r="F179" s="10"/>
      <c r="G179" s="10" t="s">
        <v>59</v>
      </c>
      <c r="H179" s="10" t="s">
        <v>31</v>
      </c>
      <c r="I179" s="10" t="s">
        <v>30</v>
      </c>
      <c r="J179" s="11">
        <v>694.9</v>
      </c>
      <c r="K179" s="11">
        <v>618.20000000000005</v>
      </c>
      <c r="L179" s="11">
        <v>0</v>
      </c>
      <c r="M179" s="26">
        <v>28</v>
      </c>
      <c r="N179" s="11">
        <f t="shared" si="35"/>
        <v>249128.41999999998</v>
      </c>
      <c r="O179" s="11">
        <v>0</v>
      </c>
      <c r="P179" s="11">
        <v>0</v>
      </c>
      <c r="Q179" s="11">
        <v>0</v>
      </c>
      <c r="R179" s="11">
        <v>194197.96000000002</v>
      </c>
      <c r="S179" s="11">
        <v>54930.459999999963</v>
      </c>
      <c r="T179" s="11"/>
      <c r="U179" s="8">
        <v>515.9</v>
      </c>
      <c r="V179" s="8">
        <v>515.9</v>
      </c>
      <c r="W179" s="3" t="s">
        <v>56</v>
      </c>
      <c r="X179" s="17">
        <f>+N179-'Приложение № 2'!E179</f>
        <v>0</v>
      </c>
      <c r="Y179" s="1">
        <v>146349.28</v>
      </c>
      <c r="Z179" s="1">
        <f t="shared" si="37"/>
        <v>47848.680000000008</v>
      </c>
      <c r="AB179" s="17">
        <f>+N179-'Приложение № 2'!E179</f>
        <v>0</v>
      </c>
      <c r="AE179" s="25">
        <f>+N179-'Приложение № 2'!E179</f>
        <v>0</v>
      </c>
    </row>
    <row r="180" spans="1:31" x14ac:dyDescent="0.2">
      <c r="A180" s="9">
        <f t="shared" si="36"/>
        <v>162</v>
      </c>
      <c r="B180" s="9">
        <f t="shared" si="36"/>
        <v>69</v>
      </c>
      <c r="C180" s="10" t="s">
        <v>1206</v>
      </c>
      <c r="D180" s="10" t="s">
        <v>268</v>
      </c>
      <c r="E180" s="10" t="s">
        <v>91</v>
      </c>
      <c r="F180" s="10"/>
      <c r="G180" s="10" t="s">
        <v>59</v>
      </c>
      <c r="H180" s="10" t="s">
        <v>31</v>
      </c>
      <c r="I180" s="10" t="s">
        <v>31</v>
      </c>
      <c r="J180" s="11">
        <v>562.70000000000005</v>
      </c>
      <c r="K180" s="11">
        <v>522.1</v>
      </c>
      <c r="L180" s="11">
        <v>0</v>
      </c>
      <c r="M180" s="26">
        <v>31</v>
      </c>
      <c r="N180" s="11">
        <f t="shared" si="35"/>
        <v>9693239.6543856002</v>
      </c>
      <c r="O180" s="11">
        <v>0</v>
      </c>
      <c r="P180" s="11">
        <v>9134625.9843856003</v>
      </c>
      <c r="Q180" s="11">
        <v>0</v>
      </c>
      <c r="R180" s="11">
        <v>154508.26999999999</v>
      </c>
      <c r="S180" s="11">
        <v>404105.4</v>
      </c>
      <c r="T180" s="11"/>
      <c r="U180" s="8">
        <v>19162.97</v>
      </c>
      <c r="V180" s="8">
        <v>19162.97</v>
      </c>
      <c r="W180" s="3" t="s">
        <v>56</v>
      </c>
      <c r="X180" s="17">
        <f>+N180-'Приложение № 2'!E180</f>
        <v>0</v>
      </c>
      <c r="Y180" s="1">
        <v>114097.73</v>
      </c>
      <c r="Z180" s="1">
        <f t="shared" si="37"/>
        <v>40410.54</v>
      </c>
      <c r="AB180" s="17">
        <f>+N180-'Приложение № 2'!E180</f>
        <v>0</v>
      </c>
      <c r="AE180" s="25">
        <f>+N180-'Приложение № 2'!E180</f>
        <v>0</v>
      </c>
    </row>
    <row r="181" spans="1:31" x14ac:dyDescent="0.2">
      <c r="A181" s="9">
        <f t="shared" ref="A181:A240" si="38">+A180+1</f>
        <v>163</v>
      </c>
      <c r="B181" s="9">
        <f t="shared" ref="B181:B240" si="39">+B180+1</f>
        <v>70</v>
      </c>
      <c r="C181" s="10" t="s">
        <v>1206</v>
      </c>
      <c r="D181" s="10" t="s">
        <v>269</v>
      </c>
      <c r="E181" s="10" t="s">
        <v>68</v>
      </c>
      <c r="F181" s="10"/>
      <c r="G181" s="10" t="s">
        <v>59</v>
      </c>
      <c r="H181" s="10" t="s">
        <v>31</v>
      </c>
      <c r="I181" s="10" t="s">
        <v>31</v>
      </c>
      <c r="J181" s="11">
        <v>564.6</v>
      </c>
      <c r="K181" s="11">
        <v>524</v>
      </c>
      <c r="L181" s="11">
        <v>0</v>
      </c>
      <c r="M181" s="26">
        <v>31</v>
      </c>
      <c r="N181" s="11">
        <f t="shared" si="35"/>
        <v>9728514.7984640002</v>
      </c>
      <c r="O181" s="11">
        <v>0</v>
      </c>
      <c r="P181" s="11">
        <v>9167553.0084640011</v>
      </c>
      <c r="Q181" s="11">
        <v>0</v>
      </c>
      <c r="R181" s="11">
        <v>155385.79</v>
      </c>
      <c r="S181" s="11">
        <v>405576.00000000006</v>
      </c>
      <c r="T181" s="11"/>
      <c r="U181" s="8">
        <v>19162.97</v>
      </c>
      <c r="V181" s="8">
        <v>19162.97</v>
      </c>
      <c r="W181" s="3" t="s">
        <v>56</v>
      </c>
      <c r="X181" s="17">
        <f>+N181-'Приложение № 2'!E181</f>
        <v>0</v>
      </c>
      <c r="Y181" s="1">
        <v>114828.19</v>
      </c>
      <c r="Z181" s="1">
        <f t="shared" si="37"/>
        <v>40557.600000000006</v>
      </c>
      <c r="AB181" s="17">
        <f>+N181-'Приложение № 2'!E181</f>
        <v>0</v>
      </c>
      <c r="AE181" s="25">
        <f>+N181-'Приложение № 2'!E181</f>
        <v>0</v>
      </c>
    </row>
    <row r="182" spans="1:31" x14ac:dyDescent="0.2">
      <c r="A182" s="9">
        <f t="shared" si="38"/>
        <v>164</v>
      </c>
      <c r="B182" s="9">
        <f t="shared" si="39"/>
        <v>71</v>
      </c>
      <c r="C182" s="10" t="s">
        <v>1206</v>
      </c>
      <c r="D182" s="10" t="s">
        <v>270</v>
      </c>
      <c r="E182" s="10" t="s">
        <v>54</v>
      </c>
      <c r="F182" s="10"/>
      <c r="G182" s="10" t="s">
        <v>59</v>
      </c>
      <c r="H182" s="10" t="s">
        <v>31</v>
      </c>
      <c r="I182" s="10" t="s">
        <v>31</v>
      </c>
      <c r="J182" s="11">
        <v>563.20000000000005</v>
      </c>
      <c r="K182" s="11">
        <v>525.4</v>
      </c>
      <c r="L182" s="11">
        <v>0</v>
      </c>
      <c r="M182" s="26">
        <v>27</v>
      </c>
      <c r="N182" s="11">
        <f t="shared" si="35"/>
        <v>6812304.8699999992</v>
      </c>
      <c r="O182" s="11">
        <v>0</v>
      </c>
      <c r="P182" s="11">
        <v>6277727.75</v>
      </c>
      <c r="Q182" s="11">
        <v>0</v>
      </c>
      <c r="R182" s="11">
        <v>127917.51999999999</v>
      </c>
      <c r="S182" s="11">
        <v>406659.6</v>
      </c>
      <c r="T182" s="11"/>
      <c r="U182" s="8">
        <v>13689.1</v>
      </c>
      <c r="V182" s="8">
        <v>13689.1</v>
      </c>
      <c r="W182" s="3" t="s">
        <v>56</v>
      </c>
      <c r="X182" s="17">
        <f>+N182-'Приложение № 2'!E182</f>
        <v>0</v>
      </c>
      <c r="Y182" s="1">
        <v>87251.56</v>
      </c>
      <c r="Z182" s="1">
        <f t="shared" si="37"/>
        <v>40665.96</v>
      </c>
      <c r="AB182" s="17">
        <f>+N182-'Приложение № 2'!E182</f>
        <v>0</v>
      </c>
      <c r="AE182" s="25">
        <f>+N182-'Приложение № 2'!E182</f>
        <v>0</v>
      </c>
    </row>
    <row r="183" spans="1:31" x14ac:dyDescent="0.2">
      <c r="A183" s="9">
        <f t="shared" si="38"/>
        <v>165</v>
      </c>
      <c r="B183" s="9">
        <f t="shared" si="39"/>
        <v>72</v>
      </c>
      <c r="C183" s="10" t="s">
        <v>1206</v>
      </c>
      <c r="D183" s="10" t="s">
        <v>271</v>
      </c>
      <c r="E183" s="10" t="s">
        <v>79</v>
      </c>
      <c r="F183" s="10"/>
      <c r="G183" s="10" t="s">
        <v>59</v>
      </c>
      <c r="H183" s="10" t="s">
        <v>31</v>
      </c>
      <c r="I183" s="10" t="s">
        <v>31</v>
      </c>
      <c r="J183" s="11">
        <v>542.15</v>
      </c>
      <c r="K183" s="11">
        <v>494.95</v>
      </c>
      <c r="L183" s="11">
        <v>0</v>
      </c>
      <c r="M183" s="26">
        <v>34</v>
      </c>
      <c r="N183" s="11">
        <f t="shared" si="35"/>
        <v>5144707.2624232005</v>
      </c>
      <c r="O183" s="11">
        <v>0</v>
      </c>
      <c r="P183" s="11">
        <v>4672210.7924232008</v>
      </c>
      <c r="Q183" s="11">
        <v>0</v>
      </c>
      <c r="R183" s="11">
        <v>89405.170000000013</v>
      </c>
      <c r="S183" s="11">
        <v>383091.30000000005</v>
      </c>
      <c r="T183" s="11"/>
      <c r="U183" s="8">
        <v>9112</v>
      </c>
      <c r="V183" s="8">
        <v>9112</v>
      </c>
      <c r="W183" s="3" t="s">
        <v>56</v>
      </c>
      <c r="X183" s="17">
        <f>+N183-'Приложение № 2'!E183</f>
        <v>0</v>
      </c>
      <c r="Y183" s="1">
        <v>51096.04</v>
      </c>
      <c r="Z183" s="1">
        <f t="shared" si="37"/>
        <v>38309.130000000005</v>
      </c>
      <c r="AB183" s="17">
        <f>+N183-'Приложение № 2'!E183</f>
        <v>0</v>
      </c>
      <c r="AE183" s="25">
        <f>+N183-'Приложение № 2'!E183</f>
        <v>0</v>
      </c>
    </row>
    <row r="184" spans="1:31" x14ac:dyDescent="0.2">
      <c r="A184" s="9">
        <f t="shared" si="38"/>
        <v>166</v>
      </c>
      <c r="B184" s="9">
        <f t="shared" si="39"/>
        <v>73</v>
      </c>
      <c r="C184" s="10" t="s">
        <v>1206</v>
      </c>
      <c r="D184" s="10" t="s">
        <v>272</v>
      </c>
      <c r="E184" s="10" t="s">
        <v>64</v>
      </c>
      <c r="F184" s="10"/>
      <c r="G184" s="10" t="s">
        <v>59</v>
      </c>
      <c r="H184" s="10" t="s">
        <v>31</v>
      </c>
      <c r="I184" s="10" t="s">
        <v>31</v>
      </c>
      <c r="J184" s="11">
        <v>546.4</v>
      </c>
      <c r="K184" s="11">
        <v>505.8</v>
      </c>
      <c r="L184" s="11">
        <v>0</v>
      </c>
      <c r="M184" s="26">
        <v>34</v>
      </c>
      <c r="N184" s="11">
        <f t="shared" si="35"/>
        <v>5257486.4720288003</v>
      </c>
      <c r="O184" s="11">
        <v>0</v>
      </c>
      <c r="P184" s="11">
        <v>4762166.2920287997</v>
      </c>
      <c r="Q184" s="11">
        <v>0</v>
      </c>
      <c r="R184" s="11">
        <v>103830.98000000001</v>
      </c>
      <c r="S184" s="11">
        <v>391489.20000000007</v>
      </c>
      <c r="T184" s="11"/>
      <c r="U184" s="8">
        <v>9112</v>
      </c>
      <c r="V184" s="8">
        <v>9112</v>
      </c>
      <c r="W184" s="3" t="s">
        <v>56</v>
      </c>
      <c r="X184" s="17">
        <f>+N184-'Приложение № 2'!E184</f>
        <v>0</v>
      </c>
      <c r="Y184" s="1">
        <v>64682.06</v>
      </c>
      <c r="Z184" s="1">
        <f t="shared" si="37"/>
        <v>39148.920000000006</v>
      </c>
      <c r="AB184" s="17">
        <f>+N184-'Приложение № 2'!E184</f>
        <v>0</v>
      </c>
      <c r="AE184" s="25">
        <f>+N184-'Приложение № 2'!E184</f>
        <v>0</v>
      </c>
    </row>
    <row r="185" spans="1:31" ht="25.5" x14ac:dyDescent="0.2">
      <c r="A185" s="9">
        <f t="shared" si="38"/>
        <v>167</v>
      </c>
      <c r="B185" s="9">
        <f t="shared" si="39"/>
        <v>74</v>
      </c>
      <c r="C185" s="10" t="s">
        <v>1206</v>
      </c>
      <c r="D185" s="10" t="s">
        <v>273</v>
      </c>
      <c r="E185" s="10" t="s">
        <v>128</v>
      </c>
      <c r="F185" s="10"/>
      <c r="G185" s="10" t="s">
        <v>194</v>
      </c>
      <c r="H185" s="10" t="s">
        <v>34</v>
      </c>
      <c r="I185" s="10" t="s">
        <v>33</v>
      </c>
      <c r="J185" s="11">
        <v>4850.3</v>
      </c>
      <c r="K185" s="11">
        <v>4289.8999999999996</v>
      </c>
      <c r="L185" s="11">
        <v>0</v>
      </c>
      <c r="M185" s="26">
        <v>199</v>
      </c>
      <c r="N185" s="11">
        <f t="shared" si="35"/>
        <v>17119317.839706421</v>
      </c>
      <c r="O185" s="11">
        <v>0</v>
      </c>
      <c r="P185" s="11">
        <v>5650019.3197064232</v>
      </c>
      <c r="Q185" s="11">
        <v>0</v>
      </c>
      <c r="R185" s="11">
        <v>506229.69820000022</v>
      </c>
      <c r="S185" s="11">
        <v>10963068.821799997</v>
      </c>
      <c r="T185" s="11"/>
      <c r="U185" s="8">
        <v>1688.71</v>
      </c>
      <c r="V185" s="8">
        <v>1688.71</v>
      </c>
      <c r="W185" s="3" t="s">
        <v>56</v>
      </c>
      <c r="X185" s="17">
        <f>+N185-'Приложение № 2'!E185</f>
        <v>0</v>
      </c>
      <c r="Y185" s="1">
        <v>1586747.52</v>
      </c>
      <c r="Z185" s="1">
        <f>+(K185*9.1+L185*18.19)*12</f>
        <v>468457.07999999996</v>
      </c>
      <c r="AB185" s="17">
        <f>+N185-'Приложение № 2'!E185</f>
        <v>0</v>
      </c>
      <c r="AE185" s="25">
        <f>+N185-'Приложение № 2'!E185</f>
        <v>0</v>
      </c>
    </row>
    <row r="186" spans="1:31" x14ac:dyDescent="0.2">
      <c r="A186" s="9">
        <f t="shared" si="38"/>
        <v>168</v>
      </c>
      <c r="B186" s="9">
        <f t="shared" si="39"/>
        <v>75</v>
      </c>
      <c r="C186" s="10" t="s">
        <v>1206</v>
      </c>
      <c r="D186" s="10" t="s">
        <v>274</v>
      </c>
      <c r="E186" s="10" t="s">
        <v>156</v>
      </c>
      <c r="F186" s="10"/>
      <c r="G186" s="10" t="s">
        <v>59</v>
      </c>
      <c r="H186" s="10" t="s">
        <v>31</v>
      </c>
      <c r="I186" s="10" t="s">
        <v>31</v>
      </c>
      <c r="J186" s="11">
        <v>557.29999999999995</v>
      </c>
      <c r="K186" s="11">
        <v>512.9</v>
      </c>
      <c r="L186" s="11">
        <v>0</v>
      </c>
      <c r="M186" s="26">
        <v>26</v>
      </c>
      <c r="N186" s="11">
        <f t="shared" si="35"/>
        <v>206693.57</v>
      </c>
      <c r="O186" s="11">
        <v>0</v>
      </c>
      <c r="P186" s="11">
        <v>0</v>
      </c>
      <c r="Q186" s="11">
        <v>0</v>
      </c>
      <c r="R186" s="11">
        <v>179606.94</v>
      </c>
      <c r="S186" s="11">
        <v>27086.630000000005</v>
      </c>
      <c r="T186" s="11"/>
      <c r="U186" s="8">
        <v>515.9</v>
      </c>
      <c r="V186" s="8">
        <v>515.9</v>
      </c>
      <c r="W186" s="3" t="s">
        <v>56</v>
      </c>
      <c r="X186" s="17">
        <f>+N186-'Приложение № 2'!E186</f>
        <v>0</v>
      </c>
      <c r="Y186" s="1">
        <v>139908.48000000001</v>
      </c>
      <c r="Z186" s="1">
        <f>+(K186*6.45+L186*17.73)*12</f>
        <v>39698.46</v>
      </c>
      <c r="AB186" s="17">
        <f>+N186-'Приложение № 2'!E186</f>
        <v>0</v>
      </c>
      <c r="AE186" s="25">
        <f>+N186-'Приложение № 2'!E186</f>
        <v>0</v>
      </c>
    </row>
    <row r="187" spans="1:31" x14ac:dyDescent="0.2">
      <c r="A187" s="9">
        <f t="shared" si="38"/>
        <v>169</v>
      </c>
      <c r="B187" s="9">
        <f t="shared" si="39"/>
        <v>76</v>
      </c>
      <c r="C187" s="10" t="s">
        <v>1206</v>
      </c>
      <c r="D187" s="10" t="s">
        <v>275</v>
      </c>
      <c r="E187" s="10" t="s">
        <v>140</v>
      </c>
      <c r="F187" s="10"/>
      <c r="G187" s="10" t="s">
        <v>55</v>
      </c>
      <c r="H187" s="10" t="s">
        <v>33</v>
      </c>
      <c r="I187" s="10" t="s">
        <v>31</v>
      </c>
      <c r="J187" s="11">
        <v>1804.7</v>
      </c>
      <c r="K187" s="11">
        <v>1573.9</v>
      </c>
      <c r="L187" s="11">
        <v>0</v>
      </c>
      <c r="M187" s="26">
        <v>69</v>
      </c>
      <c r="N187" s="11">
        <f t="shared" si="35"/>
        <v>793623.34</v>
      </c>
      <c r="O187" s="11">
        <v>0</v>
      </c>
      <c r="P187" s="11">
        <v>0</v>
      </c>
      <c r="Q187" s="11">
        <v>0</v>
      </c>
      <c r="R187" s="11">
        <v>745199.6</v>
      </c>
      <c r="S187" s="11">
        <v>48423.739999999991</v>
      </c>
      <c r="T187" s="11"/>
      <c r="U187" s="8">
        <v>208.23</v>
      </c>
      <c r="V187" s="8">
        <v>208.23</v>
      </c>
      <c r="W187" s="3" t="s">
        <v>56</v>
      </c>
      <c r="X187" s="17">
        <f>+N187-'Приложение № 2'!E187</f>
        <v>0</v>
      </c>
      <c r="Y187" s="1">
        <v>573329.72</v>
      </c>
      <c r="Z187" s="1">
        <f t="shared" ref="Z187:Z194" si="40">+(K187*9.1+L187*18.19)*12</f>
        <v>171869.88</v>
      </c>
      <c r="AB187" s="17">
        <f>+N187-'Приложение № 2'!E187</f>
        <v>0</v>
      </c>
      <c r="AE187" s="25">
        <f>+N187-'Приложение № 2'!E187</f>
        <v>0</v>
      </c>
    </row>
    <row r="188" spans="1:31" x14ac:dyDescent="0.2">
      <c r="A188" s="9">
        <f t="shared" si="38"/>
        <v>170</v>
      </c>
      <c r="B188" s="9">
        <f t="shared" si="39"/>
        <v>77</v>
      </c>
      <c r="C188" s="10" t="s">
        <v>1206</v>
      </c>
      <c r="D188" s="10" t="s">
        <v>276</v>
      </c>
      <c r="E188" s="10" t="s">
        <v>128</v>
      </c>
      <c r="F188" s="10"/>
      <c r="G188" s="10" t="s">
        <v>55</v>
      </c>
      <c r="H188" s="10" t="s">
        <v>34</v>
      </c>
      <c r="I188" s="10" t="s">
        <v>31</v>
      </c>
      <c r="J188" s="11">
        <v>1833</v>
      </c>
      <c r="K188" s="11">
        <v>1523</v>
      </c>
      <c r="L188" s="11">
        <v>0</v>
      </c>
      <c r="M188" s="26">
        <v>73</v>
      </c>
      <c r="N188" s="11">
        <f t="shared" si="35"/>
        <v>767957.52</v>
      </c>
      <c r="O188" s="11">
        <v>0</v>
      </c>
      <c r="P188" s="11">
        <v>0</v>
      </c>
      <c r="Q188" s="11">
        <v>0</v>
      </c>
      <c r="R188" s="11">
        <v>721822.95</v>
      </c>
      <c r="S188" s="11">
        <v>46134.570000000065</v>
      </c>
      <c r="T188" s="11"/>
      <c r="U188" s="8">
        <v>208.23</v>
      </c>
      <c r="V188" s="8">
        <v>208.23</v>
      </c>
      <c r="W188" s="3" t="s">
        <v>56</v>
      </c>
      <c r="X188" s="17">
        <f>+N188-'Приложение № 2'!E188</f>
        <v>0</v>
      </c>
      <c r="Y188" s="1">
        <v>555511.35</v>
      </c>
      <c r="Z188" s="1">
        <f t="shared" si="40"/>
        <v>166311.59999999998</v>
      </c>
      <c r="AB188" s="17">
        <f>+N188-'Приложение № 2'!E188</f>
        <v>0</v>
      </c>
      <c r="AE188" s="25">
        <f>+N188-'Приложение № 2'!E188</f>
        <v>0</v>
      </c>
    </row>
    <row r="189" spans="1:31" x14ac:dyDescent="0.2">
      <c r="A189" s="9">
        <f t="shared" si="38"/>
        <v>171</v>
      </c>
      <c r="B189" s="9">
        <f t="shared" si="39"/>
        <v>78</v>
      </c>
      <c r="C189" s="10" t="s">
        <v>1206</v>
      </c>
      <c r="D189" s="10" t="s">
        <v>277</v>
      </c>
      <c r="E189" s="10" t="s">
        <v>131</v>
      </c>
      <c r="F189" s="10"/>
      <c r="G189" s="10" t="s">
        <v>55</v>
      </c>
      <c r="H189" s="10" t="s">
        <v>34</v>
      </c>
      <c r="I189" s="10" t="s">
        <v>31</v>
      </c>
      <c r="J189" s="11">
        <v>1863.8</v>
      </c>
      <c r="K189" s="11">
        <v>1550</v>
      </c>
      <c r="L189" s="11">
        <v>0</v>
      </c>
      <c r="M189" s="26">
        <v>61</v>
      </c>
      <c r="N189" s="11">
        <f t="shared" si="35"/>
        <v>781572.00000000012</v>
      </c>
      <c r="O189" s="11">
        <v>0</v>
      </c>
      <c r="P189" s="11">
        <v>0</v>
      </c>
      <c r="Q189" s="11">
        <v>0</v>
      </c>
      <c r="R189" s="11">
        <v>779608.51</v>
      </c>
      <c r="S189" s="11">
        <v>1963.4900000001071</v>
      </c>
      <c r="T189" s="11"/>
      <c r="U189" s="8">
        <v>208.23</v>
      </c>
      <c r="V189" s="8">
        <v>208.23</v>
      </c>
      <c r="W189" s="3" t="s">
        <v>56</v>
      </c>
      <c r="X189" s="17">
        <f>+N189-'Приложение № 2'!E189</f>
        <v>0</v>
      </c>
      <c r="Y189" s="1">
        <v>610348.51</v>
      </c>
      <c r="Z189" s="1">
        <f t="shared" si="40"/>
        <v>169260</v>
      </c>
      <c r="AB189" s="17">
        <f>+N189-'Приложение № 2'!E189</f>
        <v>0</v>
      </c>
      <c r="AE189" s="25">
        <f>+N189-'Приложение № 2'!E189</f>
        <v>0</v>
      </c>
    </row>
    <row r="190" spans="1:31" x14ac:dyDescent="0.2">
      <c r="A190" s="9">
        <f t="shared" si="38"/>
        <v>172</v>
      </c>
      <c r="B190" s="9">
        <f t="shared" si="39"/>
        <v>79</v>
      </c>
      <c r="C190" s="10" t="s">
        <v>1206</v>
      </c>
      <c r="D190" s="10" t="s">
        <v>278</v>
      </c>
      <c r="E190" s="10" t="s">
        <v>108</v>
      </c>
      <c r="F190" s="10"/>
      <c r="G190" s="10" t="s">
        <v>55</v>
      </c>
      <c r="H190" s="10" t="s">
        <v>34</v>
      </c>
      <c r="I190" s="10" t="s">
        <v>31</v>
      </c>
      <c r="J190" s="11">
        <v>1910.1</v>
      </c>
      <c r="K190" s="11">
        <v>1599.5</v>
      </c>
      <c r="L190" s="11">
        <v>0</v>
      </c>
      <c r="M190" s="26">
        <v>70</v>
      </c>
      <c r="N190" s="11">
        <f t="shared" si="35"/>
        <v>806531.88000000012</v>
      </c>
      <c r="O190" s="11">
        <v>0</v>
      </c>
      <c r="P190" s="11">
        <v>0</v>
      </c>
      <c r="Q190" s="11">
        <v>0</v>
      </c>
      <c r="R190" s="11">
        <v>737983.92</v>
      </c>
      <c r="S190" s="11">
        <v>68547.960000000079</v>
      </c>
      <c r="T190" s="11"/>
      <c r="U190" s="8">
        <v>208.23</v>
      </c>
      <c r="V190" s="8">
        <v>208.23</v>
      </c>
      <c r="W190" s="3" t="s">
        <v>56</v>
      </c>
      <c r="X190" s="17">
        <f>+N190-'Приложение № 2'!E190</f>
        <v>0</v>
      </c>
      <c r="Y190" s="1">
        <v>563318.52</v>
      </c>
      <c r="Z190" s="1">
        <f t="shared" si="40"/>
        <v>174665.4</v>
      </c>
      <c r="AB190" s="17">
        <f>+N190-'Приложение № 2'!E190</f>
        <v>0</v>
      </c>
      <c r="AE190" s="25">
        <f>+N190-'Приложение № 2'!E190</f>
        <v>0</v>
      </c>
    </row>
    <row r="191" spans="1:31" x14ac:dyDescent="0.2">
      <c r="A191" s="9">
        <f t="shared" si="38"/>
        <v>173</v>
      </c>
      <c r="B191" s="9">
        <f t="shared" si="39"/>
        <v>80</v>
      </c>
      <c r="C191" s="10" t="s">
        <v>1206</v>
      </c>
      <c r="D191" s="10" t="s">
        <v>279</v>
      </c>
      <c r="E191" s="10" t="s">
        <v>66</v>
      </c>
      <c r="F191" s="10"/>
      <c r="G191" s="10" t="s">
        <v>55</v>
      </c>
      <c r="H191" s="10" t="s">
        <v>33</v>
      </c>
      <c r="I191" s="10" t="s">
        <v>33</v>
      </c>
      <c r="J191" s="11">
        <v>3051.6</v>
      </c>
      <c r="K191" s="11">
        <v>2721.6</v>
      </c>
      <c r="L191" s="11">
        <v>0</v>
      </c>
      <c r="M191" s="26">
        <v>139</v>
      </c>
      <c r="N191" s="11">
        <f t="shared" si="35"/>
        <v>16164739.528519677</v>
      </c>
      <c r="O191" s="11">
        <v>0</v>
      </c>
      <c r="P191" s="11">
        <v>6504286.4085196778</v>
      </c>
      <c r="Q191" s="11">
        <v>0</v>
      </c>
      <c r="R191" s="11">
        <v>744491.52000000002</v>
      </c>
      <c r="S191" s="11">
        <v>8915961.5999999996</v>
      </c>
      <c r="T191" s="11"/>
      <c r="U191" s="8">
        <v>3185.29</v>
      </c>
      <c r="V191" s="8">
        <v>3185.29</v>
      </c>
      <c r="W191" s="3" t="s">
        <v>56</v>
      </c>
      <c r="X191" s="17">
        <f>+N191-'Приложение № 2'!E191</f>
        <v>0</v>
      </c>
      <c r="Y191" s="1">
        <v>447292.8</v>
      </c>
      <c r="Z191" s="1">
        <f t="shared" si="40"/>
        <v>297198.71999999997</v>
      </c>
      <c r="AB191" s="17">
        <f>+N191-'Приложение № 2'!E191</f>
        <v>0</v>
      </c>
      <c r="AE191" s="25">
        <f>+N191-'Приложение № 2'!E191</f>
        <v>0</v>
      </c>
    </row>
    <row r="192" spans="1:31" x14ac:dyDescent="0.2">
      <c r="A192" s="9">
        <f t="shared" si="38"/>
        <v>174</v>
      </c>
      <c r="B192" s="9">
        <f t="shared" si="39"/>
        <v>81</v>
      </c>
      <c r="C192" s="10" t="s">
        <v>1206</v>
      </c>
      <c r="D192" s="10" t="s">
        <v>280</v>
      </c>
      <c r="E192" s="10" t="s">
        <v>58</v>
      </c>
      <c r="F192" s="10"/>
      <c r="G192" s="10" t="s">
        <v>55</v>
      </c>
      <c r="H192" s="10" t="s">
        <v>33</v>
      </c>
      <c r="I192" s="10" t="s">
        <v>33</v>
      </c>
      <c r="J192" s="11">
        <v>2691.4</v>
      </c>
      <c r="K192" s="11">
        <v>2495.4</v>
      </c>
      <c r="L192" s="11">
        <v>0</v>
      </c>
      <c r="M192" s="26">
        <v>136</v>
      </c>
      <c r="N192" s="11">
        <f t="shared" si="35"/>
        <v>13496420.809999999</v>
      </c>
      <c r="O192" s="11">
        <v>0</v>
      </c>
      <c r="P192" s="11">
        <v>13453649.770799998</v>
      </c>
      <c r="Q192" s="11">
        <v>0</v>
      </c>
      <c r="R192" s="11">
        <v>42771.039199999999</v>
      </c>
      <c r="S192" s="11">
        <v>0</v>
      </c>
      <c r="T192" s="11"/>
      <c r="U192" s="8">
        <v>1961.28</v>
      </c>
      <c r="V192" s="8">
        <v>1961.28</v>
      </c>
      <c r="W192" s="3" t="s">
        <v>56</v>
      </c>
      <c r="X192" s="17">
        <f>+N192-'Приложение № 2'!E192</f>
        <v>0</v>
      </c>
      <c r="Y192" s="1">
        <v>883460.18</v>
      </c>
      <c r="Z192" s="1">
        <f t="shared" si="40"/>
        <v>272497.68</v>
      </c>
      <c r="AB192" s="17">
        <f>+N192-'Приложение № 2'!E192</f>
        <v>0</v>
      </c>
      <c r="AE192" s="25">
        <f>+N192-'Приложение № 2'!E192</f>
        <v>0</v>
      </c>
    </row>
    <row r="193" spans="1:31" x14ac:dyDescent="0.2">
      <c r="A193" s="9">
        <f t="shared" si="38"/>
        <v>175</v>
      </c>
      <c r="B193" s="9">
        <f t="shared" si="39"/>
        <v>82</v>
      </c>
      <c r="C193" s="10" t="s">
        <v>1206</v>
      </c>
      <c r="D193" s="10" t="s">
        <v>281</v>
      </c>
      <c r="E193" s="10" t="s">
        <v>58</v>
      </c>
      <c r="F193" s="10"/>
      <c r="G193" s="10" t="s">
        <v>55</v>
      </c>
      <c r="H193" s="10" t="s">
        <v>33</v>
      </c>
      <c r="I193" s="10" t="s">
        <v>31</v>
      </c>
      <c r="J193" s="11">
        <v>1305.4000000000001</v>
      </c>
      <c r="K193" s="11">
        <v>1211.8</v>
      </c>
      <c r="L193" s="11">
        <v>0</v>
      </c>
      <c r="M193" s="26">
        <v>58</v>
      </c>
      <c r="N193" s="11">
        <f t="shared" si="35"/>
        <v>6554044.5299999993</v>
      </c>
      <c r="O193" s="11">
        <v>0</v>
      </c>
      <c r="P193" s="11">
        <v>6516147.023599999</v>
      </c>
      <c r="Q193" s="11">
        <v>0</v>
      </c>
      <c r="R193" s="11">
        <v>37897.506399999955</v>
      </c>
      <c r="S193" s="11">
        <v>0</v>
      </c>
      <c r="T193" s="11"/>
      <c r="U193" s="8">
        <v>1961.28</v>
      </c>
      <c r="V193" s="8">
        <v>1961.28</v>
      </c>
      <c r="W193" s="3" t="s">
        <v>56</v>
      </c>
      <c r="X193" s="17">
        <f>+N193-'Приложение № 2'!E193</f>
        <v>0</v>
      </c>
      <c r="Y193" s="1">
        <v>448765.56</v>
      </c>
      <c r="Z193" s="1">
        <f t="shared" si="40"/>
        <v>132328.56</v>
      </c>
      <c r="AB193" s="17">
        <f>+N193-'Приложение № 2'!E193</f>
        <v>0</v>
      </c>
      <c r="AE193" s="25">
        <f>+N193-'Приложение № 2'!E193</f>
        <v>0</v>
      </c>
    </row>
    <row r="194" spans="1:31" x14ac:dyDescent="0.2">
      <c r="A194" s="9">
        <f t="shared" si="38"/>
        <v>176</v>
      </c>
      <c r="B194" s="9">
        <f t="shared" si="39"/>
        <v>83</v>
      </c>
      <c r="C194" s="10" t="s">
        <v>1206</v>
      </c>
      <c r="D194" s="10" t="s">
        <v>282</v>
      </c>
      <c r="E194" s="10" t="s">
        <v>58</v>
      </c>
      <c r="F194" s="10"/>
      <c r="G194" s="10" t="s">
        <v>55</v>
      </c>
      <c r="H194" s="10" t="s">
        <v>33</v>
      </c>
      <c r="I194" s="10" t="s">
        <v>31</v>
      </c>
      <c r="J194" s="11">
        <v>1348</v>
      </c>
      <c r="K194" s="11">
        <v>1248.7</v>
      </c>
      <c r="L194" s="11">
        <v>0</v>
      </c>
      <c r="M194" s="26">
        <v>74</v>
      </c>
      <c r="N194" s="11">
        <f t="shared" si="35"/>
        <v>6753618.9299999997</v>
      </c>
      <c r="O194" s="11">
        <v>0</v>
      </c>
      <c r="P194" s="11">
        <v>6743581.4273999995</v>
      </c>
      <c r="Q194" s="11">
        <v>0</v>
      </c>
      <c r="R194" s="11">
        <v>10037.502600000007</v>
      </c>
      <c r="S194" s="11">
        <v>0</v>
      </c>
      <c r="T194" s="11"/>
      <c r="U194" s="8">
        <v>1961.28</v>
      </c>
      <c r="V194" s="8">
        <v>1961.28</v>
      </c>
      <c r="W194" s="3" t="s">
        <v>56</v>
      </c>
      <c r="X194" s="17">
        <f>+N194-'Приложение № 2'!E194</f>
        <v>0</v>
      </c>
      <c r="Y194" s="1">
        <v>445635.63</v>
      </c>
      <c r="Z194" s="1">
        <f t="shared" si="40"/>
        <v>136358.04</v>
      </c>
      <c r="AB194" s="17">
        <f>+N194-'Приложение № 2'!E194</f>
        <v>0</v>
      </c>
      <c r="AE194" s="25">
        <f>+N194-'Приложение № 2'!E194</f>
        <v>0</v>
      </c>
    </row>
    <row r="195" spans="1:31" x14ac:dyDescent="0.2">
      <c r="A195" s="9">
        <f t="shared" si="38"/>
        <v>177</v>
      </c>
      <c r="B195" s="9">
        <f t="shared" si="39"/>
        <v>84</v>
      </c>
      <c r="C195" s="10" t="s">
        <v>1206</v>
      </c>
      <c r="D195" s="10" t="s">
        <v>283</v>
      </c>
      <c r="E195" s="10" t="s">
        <v>156</v>
      </c>
      <c r="F195" s="10"/>
      <c r="G195" s="10" t="s">
        <v>59</v>
      </c>
      <c r="H195" s="10" t="s">
        <v>31</v>
      </c>
      <c r="I195" s="10" t="s">
        <v>31</v>
      </c>
      <c r="J195" s="11">
        <v>538.70000000000005</v>
      </c>
      <c r="K195" s="11">
        <v>499.9</v>
      </c>
      <c r="L195" s="11">
        <v>0</v>
      </c>
      <c r="M195" s="26">
        <v>26</v>
      </c>
      <c r="N195" s="11">
        <f t="shared" si="35"/>
        <v>645940.79</v>
      </c>
      <c r="O195" s="11">
        <v>0</v>
      </c>
      <c r="P195" s="11">
        <v>116041.60999999999</v>
      </c>
      <c r="Q195" s="11">
        <v>0</v>
      </c>
      <c r="R195" s="11">
        <v>142976.58000000002</v>
      </c>
      <c r="S195" s="11">
        <v>386922.60000000003</v>
      </c>
      <c r="T195" s="11"/>
      <c r="U195" s="8">
        <v>1483.19</v>
      </c>
      <c r="V195" s="8">
        <v>1483.19</v>
      </c>
      <c r="W195" s="3" t="s">
        <v>56</v>
      </c>
      <c r="X195" s="17">
        <f>+N195-'Приложение № 2'!E195</f>
        <v>0</v>
      </c>
      <c r="Y195" s="1">
        <v>104284.32</v>
      </c>
      <c r="Z195" s="1">
        <f>+(K195*6.45+L195*17.73)*12</f>
        <v>38692.26</v>
      </c>
      <c r="AB195" s="17">
        <f>+N195-'Приложение № 2'!E195</f>
        <v>0</v>
      </c>
      <c r="AE195" s="25">
        <f>+N195-'Приложение № 2'!E195</f>
        <v>0</v>
      </c>
    </row>
    <row r="196" spans="1:31" x14ac:dyDescent="0.2">
      <c r="A196" s="9">
        <f t="shared" si="38"/>
        <v>178</v>
      </c>
      <c r="B196" s="9">
        <f t="shared" si="39"/>
        <v>85</v>
      </c>
      <c r="C196" s="10" t="s">
        <v>1214</v>
      </c>
      <c r="D196" s="10" t="s">
        <v>284</v>
      </c>
      <c r="E196" s="10" t="s">
        <v>196</v>
      </c>
      <c r="F196" s="10"/>
      <c r="G196" s="10" t="s">
        <v>55</v>
      </c>
      <c r="H196" s="10" t="s">
        <v>38</v>
      </c>
      <c r="I196" s="10" t="s">
        <v>32</v>
      </c>
      <c r="J196" s="11">
        <v>5877.12</v>
      </c>
      <c r="K196" s="11">
        <v>4952.32</v>
      </c>
      <c r="L196" s="11">
        <v>0</v>
      </c>
      <c r="M196" s="26">
        <v>170</v>
      </c>
      <c r="N196" s="11">
        <f t="shared" si="35"/>
        <v>10774080</v>
      </c>
      <c r="O196" s="11">
        <v>0</v>
      </c>
      <c r="P196" s="11">
        <v>10056191.6928</v>
      </c>
      <c r="Q196" s="11">
        <v>0</v>
      </c>
      <c r="R196" s="11">
        <v>717888.30719999992</v>
      </c>
      <c r="S196" s="11"/>
      <c r="T196" s="11"/>
      <c r="U196" s="8">
        <f>N196/K196</f>
        <v>2175.5621607650555</v>
      </c>
      <c r="V196" s="8">
        <v>1172.2830200640003</v>
      </c>
      <c r="W196" s="3" t="s">
        <v>56</v>
      </c>
      <c r="X196" s="17">
        <f>+N196-'Приложение № 2'!E196</f>
        <v>0</v>
      </c>
      <c r="Y196" s="14"/>
      <c r="Z196" s="1">
        <f>+(K196*12.08+L196*20.47)*12</f>
        <v>717888.30719999992</v>
      </c>
      <c r="AB196" s="17">
        <f>+N196-'Приложение № 2'!E196</f>
        <v>0</v>
      </c>
      <c r="AE196" s="25">
        <f>+N196-'Приложение № 2'!E196</f>
        <v>0</v>
      </c>
    </row>
    <row r="197" spans="1:31" x14ac:dyDescent="0.2">
      <c r="A197" s="9">
        <f t="shared" si="38"/>
        <v>179</v>
      </c>
      <c r="B197" s="9">
        <f t="shared" si="39"/>
        <v>86</v>
      </c>
      <c r="C197" s="10" t="s">
        <v>1206</v>
      </c>
      <c r="D197" s="10" t="s">
        <v>287</v>
      </c>
      <c r="E197" s="10" t="s">
        <v>125</v>
      </c>
      <c r="F197" s="10"/>
      <c r="G197" s="10" t="s">
        <v>55</v>
      </c>
      <c r="H197" s="10" t="s">
        <v>33</v>
      </c>
      <c r="I197" s="10" t="s">
        <v>32</v>
      </c>
      <c r="J197" s="11">
        <v>2500.4</v>
      </c>
      <c r="K197" s="11">
        <v>2200.1999999999998</v>
      </c>
      <c r="L197" s="11">
        <v>0</v>
      </c>
      <c r="M197" s="26">
        <v>94</v>
      </c>
      <c r="N197" s="11">
        <f t="shared" si="35"/>
        <v>22803554.870000001</v>
      </c>
      <c r="O197" s="11">
        <v>0</v>
      </c>
      <c r="P197" s="11">
        <v>21307236.190000001</v>
      </c>
      <c r="Q197" s="11">
        <v>0</v>
      </c>
      <c r="R197" s="11">
        <v>144352.5196</v>
      </c>
      <c r="S197" s="11">
        <v>1351966.1603999995</v>
      </c>
      <c r="T197" s="11"/>
      <c r="U197" s="8">
        <v>3421.3</v>
      </c>
      <c r="V197" s="8">
        <v>3421.3</v>
      </c>
      <c r="W197" s="3" t="s">
        <v>56</v>
      </c>
      <c r="X197" s="17">
        <f>+N197-'Приложение № 2'!E197</f>
        <v>0</v>
      </c>
      <c r="Y197" s="1">
        <v>1241329.49</v>
      </c>
      <c r="Z197" s="1">
        <f t="shared" ref="Z197:Z202" si="41">+(K197*9.1+L197*18.19)*12</f>
        <v>240261.83999999997</v>
      </c>
      <c r="AB197" s="17">
        <f>+N197-'Приложение № 2'!E197</f>
        <v>0</v>
      </c>
      <c r="AE197" s="25">
        <f>+N197-'Приложение № 2'!E197</f>
        <v>0</v>
      </c>
    </row>
    <row r="198" spans="1:31" x14ac:dyDescent="0.2">
      <c r="A198" s="9">
        <f t="shared" si="38"/>
        <v>180</v>
      </c>
      <c r="B198" s="9">
        <f t="shared" si="39"/>
        <v>87</v>
      </c>
      <c r="C198" s="10" t="s">
        <v>1206</v>
      </c>
      <c r="D198" s="10" t="s">
        <v>288</v>
      </c>
      <c r="E198" s="10" t="s">
        <v>289</v>
      </c>
      <c r="F198" s="10"/>
      <c r="G198" s="10" t="s">
        <v>55</v>
      </c>
      <c r="H198" s="10" t="s">
        <v>32</v>
      </c>
      <c r="I198" s="10" t="s">
        <v>31</v>
      </c>
      <c r="J198" s="11">
        <v>1144.0999999999999</v>
      </c>
      <c r="K198" s="11">
        <v>1054.7</v>
      </c>
      <c r="L198" s="11">
        <v>0</v>
      </c>
      <c r="M198" s="26">
        <v>26</v>
      </c>
      <c r="N198" s="11">
        <f t="shared" si="35"/>
        <v>19484089.065050241</v>
      </c>
      <c r="O198" s="11">
        <v>0</v>
      </c>
      <c r="P198" s="11">
        <v>15657435.055050241</v>
      </c>
      <c r="Q198" s="11">
        <v>0</v>
      </c>
      <c r="R198" s="11">
        <v>371456.81</v>
      </c>
      <c r="S198" s="11">
        <v>3455197.2</v>
      </c>
      <c r="T198" s="11"/>
      <c r="U198" s="8">
        <v>8689.43</v>
      </c>
      <c r="V198" s="8">
        <v>8689.43</v>
      </c>
      <c r="W198" s="3" t="s">
        <v>56</v>
      </c>
      <c r="X198" s="17">
        <f>+N198-'Приложение № 2'!E198</f>
        <v>0</v>
      </c>
      <c r="Y198" s="1">
        <v>256283.57</v>
      </c>
      <c r="Z198" s="1">
        <f t="shared" si="41"/>
        <v>115173.24</v>
      </c>
      <c r="AB198" s="17">
        <f>+N198-'Приложение № 2'!E198</f>
        <v>0</v>
      </c>
      <c r="AE198" s="25">
        <f>+N198-'Приложение № 2'!E198</f>
        <v>0</v>
      </c>
    </row>
    <row r="199" spans="1:31" x14ac:dyDescent="0.2">
      <c r="A199" s="9">
        <f t="shared" si="38"/>
        <v>181</v>
      </c>
      <c r="B199" s="9">
        <f t="shared" si="39"/>
        <v>88</v>
      </c>
      <c r="C199" s="10" t="s">
        <v>1206</v>
      </c>
      <c r="D199" s="10" t="s">
        <v>290</v>
      </c>
      <c r="E199" s="10" t="s">
        <v>72</v>
      </c>
      <c r="F199" s="10"/>
      <c r="G199" s="10" t="s">
        <v>55</v>
      </c>
      <c r="H199" s="10" t="s">
        <v>33</v>
      </c>
      <c r="I199" s="10" t="s">
        <v>31</v>
      </c>
      <c r="J199" s="11">
        <v>1240.4000000000001</v>
      </c>
      <c r="K199" s="11">
        <v>1129.4000000000001</v>
      </c>
      <c r="L199" s="11">
        <v>0</v>
      </c>
      <c r="M199" s="26">
        <v>70</v>
      </c>
      <c r="N199" s="11">
        <f t="shared" si="35"/>
        <v>6108382.4899999993</v>
      </c>
      <c r="O199" s="11">
        <v>0</v>
      </c>
      <c r="P199" s="11">
        <v>6065584.3587999996</v>
      </c>
      <c r="Q199" s="11">
        <v>0</v>
      </c>
      <c r="R199" s="11">
        <v>42798.131199999945</v>
      </c>
      <c r="S199" s="11">
        <v>0</v>
      </c>
      <c r="T199" s="11"/>
      <c r="U199" s="8">
        <v>1961.28</v>
      </c>
      <c r="V199" s="8">
        <v>1961.28</v>
      </c>
      <c r="W199" s="3" t="s">
        <v>56</v>
      </c>
      <c r="X199" s="17">
        <f>+N199-'Приложение № 2'!E199</f>
        <v>0</v>
      </c>
      <c r="Y199" s="1">
        <v>495139.01</v>
      </c>
      <c r="Z199" s="1">
        <f t="shared" si="41"/>
        <v>123330.48000000001</v>
      </c>
      <c r="AB199" s="17">
        <f>+N199-'Приложение № 2'!E199</f>
        <v>0</v>
      </c>
      <c r="AE199" s="25">
        <f>+N199-'Приложение № 2'!E199</f>
        <v>0</v>
      </c>
    </row>
    <row r="200" spans="1:31" x14ac:dyDescent="0.2">
      <c r="A200" s="9">
        <f t="shared" si="38"/>
        <v>182</v>
      </c>
      <c r="B200" s="9">
        <f t="shared" si="39"/>
        <v>89</v>
      </c>
      <c r="C200" s="10" t="s">
        <v>1206</v>
      </c>
      <c r="D200" s="10" t="s">
        <v>291</v>
      </c>
      <c r="E200" s="10" t="s">
        <v>79</v>
      </c>
      <c r="F200" s="10"/>
      <c r="G200" s="10" t="s">
        <v>55</v>
      </c>
      <c r="H200" s="10" t="s">
        <v>33</v>
      </c>
      <c r="I200" s="10" t="s">
        <v>32</v>
      </c>
      <c r="J200" s="11">
        <v>1645.1</v>
      </c>
      <c r="K200" s="11">
        <v>1499.3</v>
      </c>
      <c r="L200" s="11">
        <v>0</v>
      </c>
      <c r="M200" s="26">
        <v>71</v>
      </c>
      <c r="N200" s="11">
        <f t="shared" si="35"/>
        <v>24444190.12958464</v>
      </c>
      <c r="O200" s="11">
        <v>0</v>
      </c>
      <c r="P200" s="11">
        <v>18448963.819584638</v>
      </c>
      <c r="Q200" s="11">
        <v>0</v>
      </c>
      <c r="R200" s="11">
        <v>1083519.51</v>
      </c>
      <c r="S200" s="11">
        <v>4911706.8</v>
      </c>
      <c r="T200" s="11"/>
      <c r="U200" s="8">
        <v>7042.17</v>
      </c>
      <c r="V200" s="8">
        <v>7042.17</v>
      </c>
      <c r="W200" s="3" t="s">
        <v>56</v>
      </c>
      <c r="X200" s="17">
        <f>+N200-'Приложение № 2'!E200</f>
        <v>0</v>
      </c>
      <c r="Y200" s="1">
        <v>919795.95</v>
      </c>
      <c r="Z200" s="1">
        <f t="shared" si="41"/>
        <v>163723.56</v>
      </c>
      <c r="AB200" s="17">
        <f>+N200-'Приложение № 2'!E200</f>
        <v>0</v>
      </c>
      <c r="AE200" s="25">
        <f>+N200-'Приложение № 2'!E200</f>
        <v>0</v>
      </c>
    </row>
    <row r="201" spans="1:31" x14ac:dyDescent="0.2">
      <c r="A201" s="9">
        <f t="shared" si="38"/>
        <v>183</v>
      </c>
      <c r="B201" s="9">
        <f t="shared" si="39"/>
        <v>90</v>
      </c>
      <c r="C201" s="10" t="s">
        <v>1206</v>
      </c>
      <c r="D201" s="10" t="s">
        <v>292</v>
      </c>
      <c r="E201" s="10" t="s">
        <v>54</v>
      </c>
      <c r="F201" s="10"/>
      <c r="G201" s="10" t="s">
        <v>55</v>
      </c>
      <c r="H201" s="10" t="s">
        <v>33</v>
      </c>
      <c r="I201" s="10" t="s">
        <v>31</v>
      </c>
      <c r="J201" s="11">
        <v>2017.1</v>
      </c>
      <c r="K201" s="11">
        <v>1813.3</v>
      </c>
      <c r="L201" s="11">
        <v>0</v>
      </c>
      <c r="M201" s="26">
        <v>64</v>
      </c>
      <c r="N201" s="11">
        <f t="shared" si="35"/>
        <v>28649224.581331842</v>
      </c>
      <c r="O201" s="11">
        <v>0</v>
      </c>
      <c r="P201" s="11">
        <v>21773294.061331842</v>
      </c>
      <c r="Q201" s="11">
        <v>0</v>
      </c>
      <c r="R201" s="11">
        <v>935559.72</v>
      </c>
      <c r="S201" s="11">
        <v>5940370.7999999998</v>
      </c>
      <c r="T201" s="11"/>
      <c r="U201" s="8">
        <v>6833.94</v>
      </c>
      <c r="V201" s="8">
        <v>6833.94</v>
      </c>
      <c r="W201" s="3" t="s">
        <v>56</v>
      </c>
      <c r="X201" s="17">
        <f>+N201-'Приложение № 2'!E201</f>
        <v>0</v>
      </c>
      <c r="Y201" s="1">
        <v>737547.36</v>
      </c>
      <c r="Z201" s="1">
        <f t="shared" si="41"/>
        <v>198012.36</v>
      </c>
      <c r="AB201" s="17">
        <f>+N201-'Приложение № 2'!E201</f>
        <v>0</v>
      </c>
      <c r="AE201" s="25">
        <f>+N201-'Приложение № 2'!E201</f>
        <v>0</v>
      </c>
    </row>
    <row r="202" spans="1:31" x14ac:dyDescent="0.2">
      <c r="A202" s="9">
        <f t="shared" si="38"/>
        <v>184</v>
      </c>
      <c r="B202" s="9">
        <f t="shared" si="39"/>
        <v>91</v>
      </c>
      <c r="C202" s="10" t="s">
        <v>1206</v>
      </c>
      <c r="D202" s="10" t="s">
        <v>293</v>
      </c>
      <c r="E202" s="10" t="s">
        <v>215</v>
      </c>
      <c r="F202" s="10"/>
      <c r="G202" s="10" t="s">
        <v>55</v>
      </c>
      <c r="H202" s="10" t="s">
        <v>33</v>
      </c>
      <c r="I202" s="10" t="s">
        <v>33</v>
      </c>
      <c r="J202" s="11">
        <v>2661.8</v>
      </c>
      <c r="K202" s="11">
        <v>2431.3000000000002</v>
      </c>
      <c r="L202" s="11">
        <v>0</v>
      </c>
      <c r="M202" s="26">
        <v>111</v>
      </c>
      <c r="N202" s="11">
        <f t="shared" si="35"/>
        <v>13149734.670000002</v>
      </c>
      <c r="O202" s="11">
        <v>0</v>
      </c>
      <c r="P202" s="11">
        <v>13149734.670000002</v>
      </c>
      <c r="Q202" s="11">
        <v>0</v>
      </c>
      <c r="R202" s="11">
        <v>0</v>
      </c>
      <c r="S202" s="11">
        <v>0</v>
      </c>
      <c r="T202" s="11"/>
      <c r="U202" s="8">
        <v>1961.28</v>
      </c>
      <c r="V202" s="8">
        <v>1961.28</v>
      </c>
      <c r="W202" s="3" t="s">
        <v>56</v>
      </c>
      <c r="X202" s="17">
        <f>+N202-'Приложение № 2'!E202</f>
        <v>0</v>
      </c>
      <c r="Y202" s="1">
        <v>737547.36</v>
      </c>
      <c r="Z202" s="1">
        <f t="shared" si="41"/>
        <v>265497.96000000002</v>
      </c>
      <c r="AB202" s="17">
        <f>+N202-'Приложение № 2'!E202</f>
        <v>0</v>
      </c>
      <c r="AE202" s="25">
        <f>+N202-'Приложение № 2'!E202</f>
        <v>0</v>
      </c>
    </row>
    <row r="203" spans="1:31" x14ac:dyDescent="0.2">
      <c r="A203" s="9">
        <f t="shared" si="38"/>
        <v>185</v>
      </c>
      <c r="B203" s="9">
        <f t="shared" si="39"/>
        <v>92</v>
      </c>
      <c r="C203" s="10" t="s">
        <v>1206</v>
      </c>
      <c r="D203" s="10" t="s">
        <v>294</v>
      </c>
      <c r="E203" s="10" t="s">
        <v>66</v>
      </c>
      <c r="F203" s="10"/>
      <c r="G203" s="10" t="s">
        <v>59</v>
      </c>
      <c r="H203" s="10" t="s">
        <v>30</v>
      </c>
      <c r="I203" s="10" t="s">
        <v>30</v>
      </c>
      <c r="J203" s="11">
        <v>147.19999999999999</v>
      </c>
      <c r="K203" s="11">
        <v>144.4</v>
      </c>
      <c r="L203" s="11">
        <v>0</v>
      </c>
      <c r="M203" s="26">
        <v>17</v>
      </c>
      <c r="N203" s="11">
        <f t="shared" si="35"/>
        <v>1558900.53</v>
      </c>
      <c r="O203" s="11">
        <v>0</v>
      </c>
      <c r="P203" s="11">
        <v>1556364.2927999999</v>
      </c>
      <c r="Q203" s="11">
        <v>0</v>
      </c>
      <c r="R203" s="11">
        <v>2536.2372000000032</v>
      </c>
      <c r="S203" s="11">
        <v>0</v>
      </c>
      <c r="T203" s="11"/>
      <c r="U203" s="8">
        <v>11679.25</v>
      </c>
      <c r="V203" s="8">
        <v>11679.25</v>
      </c>
      <c r="W203" s="3" t="s">
        <v>56</v>
      </c>
      <c r="X203" s="17">
        <f>+N203-'Приложение № 2'!E203</f>
        <v>0</v>
      </c>
      <c r="Y203" s="1">
        <v>44257.85</v>
      </c>
      <c r="Z203" s="1">
        <f>+(K203*6.45+L203*17.73)*12</f>
        <v>11176.560000000001</v>
      </c>
      <c r="AB203" s="17">
        <f>+N203-'Приложение № 2'!E203</f>
        <v>0</v>
      </c>
      <c r="AE203" s="25">
        <f>+N203-'Приложение № 2'!E203</f>
        <v>0</v>
      </c>
    </row>
    <row r="204" spans="1:31" x14ac:dyDescent="0.2">
      <c r="A204" s="9">
        <f t="shared" si="38"/>
        <v>186</v>
      </c>
      <c r="B204" s="9">
        <f t="shared" si="39"/>
        <v>93</v>
      </c>
      <c r="C204" s="10" t="s">
        <v>1206</v>
      </c>
      <c r="D204" s="10" t="s">
        <v>295</v>
      </c>
      <c r="E204" s="10" t="s">
        <v>91</v>
      </c>
      <c r="F204" s="10"/>
      <c r="G204" s="10" t="s">
        <v>59</v>
      </c>
      <c r="H204" s="10" t="s">
        <v>31</v>
      </c>
      <c r="I204" s="10" t="s">
        <v>31</v>
      </c>
      <c r="J204" s="11">
        <v>529.4</v>
      </c>
      <c r="K204" s="11">
        <v>486.8</v>
      </c>
      <c r="L204" s="11">
        <v>0</v>
      </c>
      <c r="M204" s="26">
        <v>49</v>
      </c>
      <c r="N204" s="11">
        <f t="shared" si="35"/>
        <v>3977871.5999999992</v>
      </c>
      <c r="O204" s="11">
        <v>0</v>
      </c>
      <c r="P204" s="11">
        <v>3971352.5415999992</v>
      </c>
      <c r="Q204" s="11">
        <v>0</v>
      </c>
      <c r="R204" s="11">
        <v>6519.0583999999944</v>
      </c>
      <c r="S204" s="11">
        <v>0</v>
      </c>
      <c r="T204" s="11"/>
      <c r="U204" s="8">
        <v>8860.7999999999993</v>
      </c>
      <c r="V204" s="8">
        <v>8860.7999999999993</v>
      </c>
      <c r="W204" s="3" t="s">
        <v>56</v>
      </c>
      <c r="X204" s="17">
        <f>+N204-'Приложение № 2'!E204</f>
        <v>0</v>
      </c>
      <c r="Y204" s="1">
        <v>99778.83</v>
      </c>
      <c r="Z204" s="1">
        <f>+(K204*6.45+L204*17.73)*12</f>
        <v>37678.32</v>
      </c>
      <c r="AB204" s="17">
        <f>+N204-'Приложение № 2'!E204</f>
        <v>0</v>
      </c>
      <c r="AE204" s="25">
        <f>+N204-'Приложение № 2'!E204</f>
        <v>0</v>
      </c>
    </row>
    <row r="205" spans="1:31" x14ac:dyDescent="0.2">
      <c r="A205" s="9">
        <f t="shared" si="38"/>
        <v>187</v>
      </c>
      <c r="B205" s="9">
        <f t="shared" si="39"/>
        <v>94</v>
      </c>
      <c r="C205" s="10" t="s">
        <v>1206</v>
      </c>
      <c r="D205" s="10" t="s">
        <v>296</v>
      </c>
      <c r="E205" s="10" t="s">
        <v>91</v>
      </c>
      <c r="F205" s="10"/>
      <c r="G205" s="10" t="s">
        <v>59</v>
      </c>
      <c r="H205" s="10" t="s">
        <v>31</v>
      </c>
      <c r="I205" s="10" t="s">
        <v>31</v>
      </c>
      <c r="J205" s="11">
        <v>535.70000000000005</v>
      </c>
      <c r="K205" s="11">
        <v>494.6</v>
      </c>
      <c r="L205" s="11">
        <v>0</v>
      </c>
      <c r="M205" s="26">
        <v>28</v>
      </c>
      <c r="N205" s="11">
        <f t="shared" si="35"/>
        <v>6811333.4311456</v>
      </c>
      <c r="O205" s="11">
        <v>0</v>
      </c>
      <c r="P205" s="11">
        <v>6811333.4311456</v>
      </c>
      <c r="Q205" s="11">
        <v>0</v>
      </c>
      <c r="R205" s="11">
        <v>0</v>
      </c>
      <c r="S205" s="11">
        <v>0</v>
      </c>
      <c r="T205" s="11"/>
      <c r="U205" s="8">
        <v>14334.67</v>
      </c>
      <c r="V205" s="8">
        <v>14334.67</v>
      </c>
      <c r="W205" s="3" t="s">
        <v>56</v>
      </c>
      <c r="X205" s="17">
        <f>+N205-'Приложение № 2'!E205</f>
        <v>0</v>
      </c>
      <c r="Y205" s="1">
        <v>86452.68</v>
      </c>
      <c r="Z205" s="1">
        <f>+(K205*6.45+L205*17.73)*12</f>
        <v>38282.04</v>
      </c>
      <c r="AB205" s="17">
        <f>+N205-'Приложение № 2'!E205</f>
        <v>0</v>
      </c>
      <c r="AE205" s="25">
        <f>+N205-'Приложение № 2'!E205</f>
        <v>0</v>
      </c>
    </row>
    <row r="206" spans="1:31" x14ac:dyDescent="0.2">
      <c r="A206" s="9">
        <f t="shared" si="38"/>
        <v>188</v>
      </c>
      <c r="B206" s="9">
        <f t="shared" si="39"/>
        <v>95</v>
      </c>
      <c r="C206" s="10" t="s">
        <v>1206</v>
      </c>
      <c r="D206" s="10" t="s">
        <v>297</v>
      </c>
      <c r="E206" s="10" t="s">
        <v>82</v>
      </c>
      <c r="F206" s="10"/>
      <c r="G206" s="10" t="s">
        <v>55</v>
      </c>
      <c r="H206" s="10" t="s">
        <v>33</v>
      </c>
      <c r="I206" s="10" t="s">
        <v>33</v>
      </c>
      <c r="J206" s="11">
        <v>2683.3</v>
      </c>
      <c r="K206" s="11">
        <v>2427.5</v>
      </c>
      <c r="L206" s="11">
        <v>0</v>
      </c>
      <c r="M206" s="26">
        <v>116</v>
      </c>
      <c r="N206" s="11">
        <f t="shared" si="35"/>
        <v>13129182.300000001</v>
      </c>
      <c r="O206" s="11">
        <v>0</v>
      </c>
      <c r="P206" s="11">
        <v>13097020.045000002</v>
      </c>
      <c r="Q206" s="11">
        <v>0</v>
      </c>
      <c r="R206" s="11">
        <v>32162.254999999888</v>
      </c>
      <c r="S206" s="11">
        <v>0</v>
      </c>
      <c r="T206" s="11"/>
      <c r="U206" s="8">
        <v>1961.28</v>
      </c>
      <c r="V206" s="8">
        <v>1961.28</v>
      </c>
      <c r="W206" s="3" t="s">
        <v>56</v>
      </c>
      <c r="X206" s="17">
        <f>+N206-'Приложение № 2'!E206</f>
        <v>0</v>
      </c>
      <c r="Y206" s="1">
        <v>831516.53</v>
      </c>
      <c r="Z206" s="1">
        <f>+(K206*9.1+L206*18.19)*12</f>
        <v>265083</v>
      </c>
      <c r="AB206" s="17">
        <f>+N206-'Приложение № 2'!E206</f>
        <v>0</v>
      </c>
      <c r="AE206" s="25">
        <f>+N206-'Приложение № 2'!E206</f>
        <v>0</v>
      </c>
    </row>
    <row r="207" spans="1:31" x14ac:dyDescent="0.2">
      <c r="A207" s="9">
        <f t="shared" si="38"/>
        <v>189</v>
      </c>
      <c r="B207" s="9">
        <f t="shared" si="39"/>
        <v>96</v>
      </c>
      <c r="C207" s="10" t="s">
        <v>1206</v>
      </c>
      <c r="D207" s="10" t="s">
        <v>298</v>
      </c>
      <c r="E207" s="10" t="s">
        <v>54</v>
      </c>
      <c r="F207" s="10"/>
      <c r="G207" s="10" t="s">
        <v>55</v>
      </c>
      <c r="H207" s="10" t="s">
        <v>33</v>
      </c>
      <c r="I207" s="10" t="s">
        <v>33</v>
      </c>
      <c r="J207" s="11">
        <v>2722.8</v>
      </c>
      <c r="K207" s="11">
        <v>2467</v>
      </c>
      <c r="L207" s="11">
        <v>0</v>
      </c>
      <c r="M207" s="26">
        <v>146</v>
      </c>
      <c r="N207" s="11">
        <f t="shared" si="35"/>
        <v>13342818.840000002</v>
      </c>
      <c r="O207" s="11">
        <v>0</v>
      </c>
      <c r="P207" s="11">
        <v>13291446.734000001</v>
      </c>
      <c r="Q207" s="11">
        <v>0</v>
      </c>
      <c r="R207" s="11">
        <v>51372.106000000145</v>
      </c>
      <c r="S207" s="11">
        <v>0</v>
      </c>
      <c r="T207" s="11"/>
      <c r="U207" s="8">
        <v>1961.28</v>
      </c>
      <c r="V207" s="8">
        <v>1961.28</v>
      </c>
      <c r="W207" s="3" t="s">
        <v>56</v>
      </c>
      <c r="X207" s="17">
        <f>+N207-'Приложение № 2'!E207</f>
        <v>0</v>
      </c>
      <c r="Y207" s="1">
        <v>913665.61</v>
      </c>
      <c r="Z207" s="1">
        <f>+(K207*9.1+L207*18.19)*12</f>
        <v>269396.40000000002</v>
      </c>
      <c r="AB207" s="17">
        <f>+N207-'Приложение № 2'!E207</f>
        <v>0</v>
      </c>
      <c r="AE207" s="25">
        <f>+N207-'Приложение № 2'!E207</f>
        <v>0</v>
      </c>
    </row>
    <row r="208" spans="1:31" x14ac:dyDescent="0.2">
      <c r="A208" s="9">
        <f t="shared" si="38"/>
        <v>190</v>
      </c>
      <c r="B208" s="9">
        <f t="shared" si="39"/>
        <v>97</v>
      </c>
      <c r="C208" s="10" t="s">
        <v>1206</v>
      </c>
      <c r="D208" s="10" t="s">
        <v>299</v>
      </c>
      <c r="E208" s="10" t="s">
        <v>91</v>
      </c>
      <c r="F208" s="10"/>
      <c r="G208" s="10" t="s">
        <v>59</v>
      </c>
      <c r="H208" s="10" t="s">
        <v>31</v>
      </c>
      <c r="I208" s="10" t="s">
        <v>31</v>
      </c>
      <c r="J208" s="11">
        <v>557.20000000000005</v>
      </c>
      <c r="K208" s="11">
        <v>513.20000000000005</v>
      </c>
      <c r="L208" s="11">
        <v>0</v>
      </c>
      <c r="M208" s="26">
        <v>24</v>
      </c>
      <c r="N208" s="11">
        <f t="shared" si="35"/>
        <v>7067481.4247552007</v>
      </c>
      <c r="O208" s="11">
        <v>0</v>
      </c>
      <c r="P208" s="11">
        <v>6537599.2747552013</v>
      </c>
      <c r="Q208" s="11">
        <v>0</v>
      </c>
      <c r="R208" s="11">
        <v>132665.35</v>
      </c>
      <c r="S208" s="11">
        <v>397216.80000000005</v>
      </c>
      <c r="T208" s="11"/>
      <c r="U208" s="8">
        <v>14334.67</v>
      </c>
      <c r="V208" s="8">
        <v>14334.67</v>
      </c>
      <c r="W208" s="3" t="s">
        <v>56</v>
      </c>
      <c r="X208" s="17">
        <f>+N208-'Приложение № 2'!E208</f>
        <v>0</v>
      </c>
      <c r="Y208" s="1">
        <v>92943.67</v>
      </c>
      <c r="Z208" s="1">
        <f>+(K208*6.45+L208*17.73)*12</f>
        <v>39721.680000000008</v>
      </c>
      <c r="AB208" s="17">
        <f>+N208-'Приложение № 2'!E208</f>
        <v>0</v>
      </c>
      <c r="AE208" s="25">
        <f>+N208-'Приложение № 2'!E208</f>
        <v>0</v>
      </c>
    </row>
    <row r="209" spans="1:31" x14ac:dyDescent="0.2">
      <c r="A209" s="9">
        <f t="shared" si="38"/>
        <v>191</v>
      </c>
      <c r="B209" s="9">
        <f t="shared" si="39"/>
        <v>98</v>
      </c>
      <c r="C209" s="10" t="s">
        <v>1206</v>
      </c>
      <c r="D209" s="10" t="s">
        <v>300</v>
      </c>
      <c r="E209" s="10" t="s">
        <v>140</v>
      </c>
      <c r="F209" s="10"/>
      <c r="G209" s="10" t="s">
        <v>59</v>
      </c>
      <c r="H209" s="10" t="s">
        <v>30</v>
      </c>
      <c r="I209" s="10" t="s">
        <v>34</v>
      </c>
      <c r="J209" s="11">
        <v>456.1</v>
      </c>
      <c r="K209" s="11">
        <v>418.2</v>
      </c>
      <c r="L209" s="11">
        <v>0</v>
      </c>
      <c r="M209" s="26">
        <v>27</v>
      </c>
      <c r="N209" s="11">
        <f t="shared" si="35"/>
        <v>9836573.3408351988</v>
      </c>
      <c r="O209" s="11">
        <v>0</v>
      </c>
      <c r="P209" s="11">
        <v>9394480.7308351975</v>
      </c>
      <c r="Q209" s="11">
        <v>0</v>
      </c>
      <c r="R209" s="11">
        <v>118405.81</v>
      </c>
      <c r="S209" s="11">
        <v>323686.8</v>
      </c>
      <c r="T209" s="11"/>
      <c r="U209" s="8">
        <v>24873.72</v>
      </c>
      <c r="V209" s="8">
        <v>24873.72</v>
      </c>
      <c r="W209" s="3" t="s">
        <v>56</v>
      </c>
      <c r="X209" s="17">
        <f>+N209-'Приложение № 2'!E209</f>
        <v>0</v>
      </c>
      <c r="Y209" s="1">
        <v>86037.13</v>
      </c>
      <c r="Z209" s="1">
        <f>+(K209*6.45+L209*17.73)*12</f>
        <v>32368.68</v>
      </c>
      <c r="AB209" s="17">
        <f>+N209-'Приложение № 2'!E209</f>
        <v>0</v>
      </c>
      <c r="AE209" s="25">
        <f>+N209-'Приложение № 2'!E209</f>
        <v>0</v>
      </c>
    </row>
    <row r="210" spans="1:31" x14ac:dyDescent="0.2">
      <c r="A210" s="9">
        <f t="shared" si="38"/>
        <v>192</v>
      </c>
      <c r="B210" s="9">
        <f t="shared" si="39"/>
        <v>99</v>
      </c>
      <c r="C210" s="10" t="s">
        <v>1206</v>
      </c>
      <c r="D210" s="10" t="s">
        <v>301</v>
      </c>
      <c r="E210" s="10" t="s">
        <v>215</v>
      </c>
      <c r="F210" s="10"/>
      <c r="G210" s="10" t="s">
        <v>59</v>
      </c>
      <c r="H210" s="10" t="s">
        <v>31</v>
      </c>
      <c r="I210" s="10" t="s">
        <v>31</v>
      </c>
      <c r="J210" s="11">
        <v>554.79999999999995</v>
      </c>
      <c r="K210" s="11">
        <v>505.6</v>
      </c>
      <c r="L210" s="11">
        <v>0</v>
      </c>
      <c r="M210" s="26">
        <v>31</v>
      </c>
      <c r="N210" s="11">
        <f t="shared" si="35"/>
        <v>1515743.2999999998</v>
      </c>
      <c r="O210" s="11">
        <v>0</v>
      </c>
      <c r="P210" s="11">
        <v>981464.48</v>
      </c>
      <c r="Q210" s="11">
        <v>0</v>
      </c>
      <c r="R210" s="11">
        <v>142944.41999999998</v>
      </c>
      <c r="S210" s="11">
        <v>391334.40000000002</v>
      </c>
      <c r="T210" s="11"/>
      <c r="U210" s="8">
        <v>3232.56</v>
      </c>
      <c r="V210" s="8">
        <v>3232.56</v>
      </c>
      <c r="W210" s="3" t="s">
        <v>56</v>
      </c>
      <c r="X210" s="17">
        <f>+N210-'Приложение № 2'!E210</f>
        <v>0</v>
      </c>
      <c r="Y210" s="1">
        <v>103810.98</v>
      </c>
      <c r="Z210" s="1">
        <f>+(K210*6.45+L210*17.73)*12</f>
        <v>39133.440000000002</v>
      </c>
      <c r="AB210" s="17">
        <f>+N210-'Приложение № 2'!E210</f>
        <v>0</v>
      </c>
      <c r="AE210" s="25">
        <f>+N210-'Приложение № 2'!E210</f>
        <v>0</v>
      </c>
    </row>
    <row r="211" spans="1:31" x14ac:dyDescent="0.2">
      <c r="A211" s="9">
        <f t="shared" si="38"/>
        <v>193</v>
      </c>
      <c r="B211" s="9">
        <f t="shared" si="39"/>
        <v>100</v>
      </c>
      <c r="C211" s="10" t="s">
        <v>1206</v>
      </c>
      <c r="D211" s="10" t="s">
        <v>302</v>
      </c>
      <c r="E211" s="10" t="s">
        <v>66</v>
      </c>
      <c r="F211" s="10"/>
      <c r="G211" s="10" t="s">
        <v>59</v>
      </c>
      <c r="H211" s="10" t="s">
        <v>31</v>
      </c>
      <c r="I211" s="10" t="s">
        <v>31</v>
      </c>
      <c r="J211" s="11">
        <v>566.70000000000005</v>
      </c>
      <c r="K211" s="11">
        <v>523.9</v>
      </c>
      <c r="L211" s="11">
        <v>0</v>
      </c>
      <c r="M211" s="26">
        <v>26</v>
      </c>
      <c r="N211" s="11">
        <f t="shared" si="35"/>
        <v>4281033.1300000008</v>
      </c>
      <c r="O211" s="11">
        <v>0</v>
      </c>
      <c r="P211" s="11">
        <v>3736349.5900000008</v>
      </c>
      <c r="Q211" s="11">
        <v>0</v>
      </c>
      <c r="R211" s="11">
        <v>139184.94</v>
      </c>
      <c r="S211" s="11">
        <v>405498.6</v>
      </c>
      <c r="T211" s="11"/>
      <c r="U211" s="8">
        <v>8860.7999999999993</v>
      </c>
      <c r="V211" s="8">
        <v>8860.7999999999993</v>
      </c>
      <c r="W211" s="3" t="s">
        <v>56</v>
      </c>
      <c r="X211" s="17">
        <f>+N211-'Приложение № 2'!E211</f>
        <v>0</v>
      </c>
      <c r="Y211" s="1">
        <v>98635.08</v>
      </c>
      <c r="Z211" s="1">
        <f>+(K211*6.45+L211*17.73)*12</f>
        <v>40549.86</v>
      </c>
      <c r="AB211" s="17">
        <f>+N211-'Приложение № 2'!E211</f>
        <v>0</v>
      </c>
      <c r="AE211" s="25">
        <f>+N211-'Приложение № 2'!E211</f>
        <v>0</v>
      </c>
    </row>
    <row r="212" spans="1:31" x14ac:dyDescent="0.2">
      <c r="A212" s="9">
        <f t="shared" si="38"/>
        <v>194</v>
      </c>
      <c r="B212" s="9">
        <f t="shared" si="39"/>
        <v>101</v>
      </c>
      <c r="C212" s="10" t="s">
        <v>1206</v>
      </c>
      <c r="D212" s="10" t="s">
        <v>303</v>
      </c>
      <c r="E212" s="10" t="s">
        <v>54</v>
      </c>
      <c r="F212" s="10"/>
      <c r="G212" s="10" t="s">
        <v>55</v>
      </c>
      <c r="H212" s="10" t="s">
        <v>31</v>
      </c>
      <c r="I212" s="10"/>
      <c r="J212" s="11">
        <v>377.86</v>
      </c>
      <c r="K212" s="11">
        <v>357.85</v>
      </c>
      <c r="L212" s="11">
        <v>0</v>
      </c>
      <c r="M212" s="26">
        <v>2</v>
      </c>
      <c r="N212" s="11">
        <f t="shared" si="35"/>
        <v>7930615.8812707216</v>
      </c>
      <c r="O212" s="11">
        <v>0</v>
      </c>
      <c r="P212" s="11">
        <v>6719222.0612707222</v>
      </c>
      <c r="Q212" s="11">
        <v>0</v>
      </c>
      <c r="R212" s="11">
        <v>39077.22</v>
      </c>
      <c r="S212" s="11">
        <v>1172316.6000000001</v>
      </c>
      <c r="T212" s="11"/>
      <c r="U212" s="8">
        <v>10665.46</v>
      </c>
      <c r="V212" s="8">
        <v>10665.46</v>
      </c>
      <c r="W212" s="3" t="s">
        <v>56</v>
      </c>
      <c r="X212" s="17">
        <f>+N212-'Приложение № 2'!E212</f>
        <v>0</v>
      </c>
      <c r="Z212" s="1">
        <f>+(K212*9.1+L212*18.19)*12</f>
        <v>39077.22</v>
      </c>
      <c r="AB212" s="17">
        <f>+N212-'Приложение № 2'!E212</f>
        <v>0</v>
      </c>
      <c r="AE212" s="25">
        <f>+N212-'Приложение № 2'!E212</f>
        <v>0</v>
      </c>
    </row>
    <row r="213" spans="1:31" x14ac:dyDescent="0.2">
      <c r="A213" s="9">
        <f t="shared" si="38"/>
        <v>195</v>
      </c>
      <c r="B213" s="9">
        <f t="shared" si="39"/>
        <v>102</v>
      </c>
      <c r="C213" s="10" t="s">
        <v>1206</v>
      </c>
      <c r="D213" s="10" t="s">
        <v>304</v>
      </c>
      <c r="E213" s="10" t="s">
        <v>215</v>
      </c>
      <c r="F213" s="10"/>
      <c r="G213" s="10" t="s">
        <v>55</v>
      </c>
      <c r="H213" s="10" t="s">
        <v>32</v>
      </c>
      <c r="I213" s="10" t="s">
        <v>31</v>
      </c>
      <c r="J213" s="11">
        <v>1050.44</v>
      </c>
      <c r="K213" s="11">
        <v>960.84</v>
      </c>
      <c r="L213" s="11">
        <v>0</v>
      </c>
      <c r="M213" s="26">
        <v>84</v>
      </c>
      <c r="N213" s="11">
        <f t="shared" si="35"/>
        <v>9674111.8499999996</v>
      </c>
      <c r="O213" s="11">
        <v>0</v>
      </c>
      <c r="P213" s="11">
        <v>6531080.5820000004</v>
      </c>
      <c r="Q213" s="11">
        <v>0</v>
      </c>
      <c r="R213" s="11">
        <v>74455.666319999989</v>
      </c>
      <c r="S213" s="11">
        <v>3068575.6016799998</v>
      </c>
      <c r="T213" s="11"/>
      <c r="U213" s="8">
        <v>5008.1099999999997</v>
      </c>
      <c r="V213" s="8">
        <v>5008.1099999999997</v>
      </c>
      <c r="W213" s="3" t="s">
        <v>56</v>
      </c>
      <c r="X213" s="17">
        <f>+N213-'Приложение № 2'!E213</f>
        <v>0</v>
      </c>
      <c r="Y213" s="1">
        <v>136239.6</v>
      </c>
      <c r="Z213" s="1">
        <f>+(K213*9.1+L213*18.19)*12</f>
        <v>104923.728</v>
      </c>
      <c r="AB213" s="17">
        <f>+N213-'Приложение № 2'!E213</f>
        <v>0</v>
      </c>
      <c r="AE213" s="25">
        <f>+N213-'Приложение № 2'!E213</f>
        <v>0</v>
      </c>
    </row>
    <row r="214" spans="1:31" x14ac:dyDescent="0.2">
      <c r="A214" s="9">
        <f t="shared" si="38"/>
        <v>196</v>
      </c>
      <c r="B214" s="9">
        <f t="shared" si="39"/>
        <v>103</v>
      </c>
      <c r="C214" s="10" t="s">
        <v>1206</v>
      </c>
      <c r="D214" s="10" t="s">
        <v>305</v>
      </c>
      <c r="E214" s="10" t="s">
        <v>215</v>
      </c>
      <c r="F214" s="10"/>
      <c r="G214" s="10" t="s">
        <v>59</v>
      </c>
      <c r="H214" s="10" t="s">
        <v>31</v>
      </c>
      <c r="I214" s="10" t="s">
        <v>31</v>
      </c>
      <c r="J214" s="11">
        <v>600.9</v>
      </c>
      <c r="K214" s="11">
        <v>486.9</v>
      </c>
      <c r="L214" s="11">
        <v>0</v>
      </c>
      <c r="M214" s="26">
        <v>64</v>
      </c>
      <c r="N214" s="11">
        <f t="shared" si="35"/>
        <v>5851748.2230384005</v>
      </c>
      <c r="O214" s="11">
        <v>0</v>
      </c>
      <c r="P214" s="11">
        <v>5318849.5030384008</v>
      </c>
      <c r="Q214" s="11">
        <v>0</v>
      </c>
      <c r="R214" s="11">
        <v>156038.12</v>
      </c>
      <c r="S214" s="11">
        <v>376860.6</v>
      </c>
      <c r="T214" s="11"/>
      <c r="U214" s="8">
        <v>12000.42</v>
      </c>
      <c r="V214" s="8">
        <v>12000.42</v>
      </c>
      <c r="W214" s="3" t="s">
        <v>56</v>
      </c>
      <c r="X214" s="17">
        <f>+N214-'Приложение № 2'!E214</f>
        <v>0</v>
      </c>
      <c r="Y214" s="1">
        <v>118352.06</v>
      </c>
      <c r="Z214" s="1">
        <f>+(K214*6.45+L214*17.73)*12</f>
        <v>37686.06</v>
      </c>
      <c r="AB214" s="17">
        <f>+N214-'Приложение № 2'!E214</f>
        <v>0</v>
      </c>
      <c r="AE214" s="25">
        <f>+N214-'Приложение № 2'!E214</f>
        <v>0</v>
      </c>
    </row>
    <row r="215" spans="1:31" x14ac:dyDescent="0.2">
      <c r="A215" s="9">
        <f t="shared" si="38"/>
        <v>197</v>
      </c>
      <c r="B215" s="9">
        <f t="shared" si="39"/>
        <v>104</v>
      </c>
      <c r="C215" s="10" t="s">
        <v>1206</v>
      </c>
      <c r="D215" s="10" t="s">
        <v>306</v>
      </c>
      <c r="E215" s="10" t="s">
        <v>215</v>
      </c>
      <c r="F215" s="10"/>
      <c r="G215" s="10" t="s">
        <v>59</v>
      </c>
      <c r="H215" s="10" t="s">
        <v>31</v>
      </c>
      <c r="I215" s="10" t="s">
        <v>31</v>
      </c>
      <c r="J215" s="11">
        <v>549.70000000000005</v>
      </c>
      <c r="K215" s="11">
        <v>501.8</v>
      </c>
      <c r="L215" s="11">
        <v>0</v>
      </c>
      <c r="M215" s="26">
        <v>33</v>
      </c>
      <c r="N215" s="11">
        <f t="shared" si="35"/>
        <v>1504351.24</v>
      </c>
      <c r="O215" s="11">
        <v>0</v>
      </c>
      <c r="P215" s="11">
        <v>970041.92</v>
      </c>
      <c r="Q215" s="11">
        <v>0</v>
      </c>
      <c r="R215" s="11">
        <v>145916.12</v>
      </c>
      <c r="S215" s="11">
        <v>388393.2</v>
      </c>
      <c r="T215" s="11"/>
      <c r="U215" s="8">
        <v>3232.56</v>
      </c>
      <c r="V215" s="8">
        <v>3232.56</v>
      </c>
      <c r="W215" s="3" t="s">
        <v>56</v>
      </c>
      <c r="X215" s="17">
        <f>+N215-'Приложение № 2'!E215</f>
        <v>0</v>
      </c>
      <c r="Y215" s="1">
        <v>107076.8</v>
      </c>
      <c r="Z215" s="1">
        <f>+(K215*6.45+L215*17.73)*12</f>
        <v>38839.32</v>
      </c>
      <c r="AB215" s="17">
        <f>+N215-'Приложение № 2'!E215</f>
        <v>0</v>
      </c>
      <c r="AE215" s="25">
        <f>+N215-'Приложение № 2'!E215</f>
        <v>0</v>
      </c>
    </row>
    <row r="216" spans="1:31" ht="25.5" x14ac:dyDescent="0.2">
      <c r="A216" s="9">
        <f t="shared" si="38"/>
        <v>198</v>
      </c>
      <c r="B216" s="9">
        <f t="shared" si="39"/>
        <v>105</v>
      </c>
      <c r="C216" s="10" t="s">
        <v>1206</v>
      </c>
      <c r="D216" s="10" t="s">
        <v>307</v>
      </c>
      <c r="E216" s="10" t="s">
        <v>148</v>
      </c>
      <c r="F216" s="10"/>
      <c r="G216" s="10" t="s">
        <v>194</v>
      </c>
      <c r="H216" s="10" t="s">
        <v>34</v>
      </c>
      <c r="I216" s="10" t="s">
        <v>33</v>
      </c>
      <c r="J216" s="11">
        <v>4845.3999999999996</v>
      </c>
      <c r="K216" s="11">
        <v>4282</v>
      </c>
      <c r="L216" s="11">
        <v>0</v>
      </c>
      <c r="M216" s="26">
        <v>179</v>
      </c>
      <c r="N216" s="11">
        <f t="shared" si="35"/>
        <v>1971475.62</v>
      </c>
      <c r="O216" s="11">
        <v>0</v>
      </c>
      <c r="P216" s="11">
        <v>0</v>
      </c>
      <c r="Q216" s="11">
        <v>0</v>
      </c>
      <c r="R216" s="11">
        <v>1971475.62</v>
      </c>
      <c r="S216" s="11">
        <v>0</v>
      </c>
      <c r="T216" s="11"/>
      <c r="U216" s="8">
        <v>224.97</v>
      </c>
      <c r="V216" s="8">
        <v>224.97</v>
      </c>
      <c r="W216" s="3" t="s">
        <v>56</v>
      </c>
      <c r="X216" s="17">
        <f>+N216-'Приложение № 2'!E216</f>
        <v>0</v>
      </c>
      <c r="Y216" s="1">
        <v>1666495.72</v>
      </c>
      <c r="Z216" s="1">
        <f>+(K216*9.1+L216*18.19)*12</f>
        <v>467594.39999999997</v>
      </c>
      <c r="AB216" s="17">
        <f>+N216-'Приложение № 2'!E216</f>
        <v>0</v>
      </c>
      <c r="AE216" s="25">
        <f>+N216-'Приложение № 2'!E216</f>
        <v>0</v>
      </c>
    </row>
    <row r="217" spans="1:31" x14ac:dyDescent="0.2">
      <c r="A217" s="9">
        <f t="shared" si="38"/>
        <v>199</v>
      </c>
      <c r="B217" s="9">
        <f t="shared" si="39"/>
        <v>106</v>
      </c>
      <c r="C217" s="10" t="s">
        <v>1214</v>
      </c>
      <c r="D217" s="10" t="s">
        <v>308</v>
      </c>
      <c r="E217" s="10" t="s">
        <v>196</v>
      </c>
      <c r="F217" s="10"/>
      <c r="G217" s="10" t="s">
        <v>55</v>
      </c>
      <c r="H217" s="10" t="s">
        <v>38</v>
      </c>
      <c r="I217" s="10" t="s">
        <v>31</v>
      </c>
      <c r="J217" s="11">
        <v>6086.8</v>
      </c>
      <c r="K217" s="11">
        <v>4750.8999999999996</v>
      </c>
      <c r="L217" s="11">
        <v>0</v>
      </c>
      <c r="M217" s="26">
        <v>164</v>
      </c>
      <c r="N217" s="11">
        <f t="shared" si="35"/>
        <v>7182720</v>
      </c>
      <c r="O217" s="11">
        <v>0</v>
      </c>
      <c r="P217" s="11">
        <v>6494029.5360000003</v>
      </c>
      <c r="Q217" s="11">
        <v>0</v>
      </c>
      <c r="R217" s="11">
        <v>688690.46399999992</v>
      </c>
      <c r="S217" s="11"/>
      <c r="T217" s="11"/>
      <c r="U217" s="8">
        <f>N217/K217</f>
        <v>1511.8651202929973</v>
      </c>
      <c r="V217" s="8">
        <v>1172.2830200640003</v>
      </c>
      <c r="W217" s="3" t="s">
        <v>56</v>
      </c>
      <c r="X217" s="17">
        <f>+N217-'Приложение № 2'!E217</f>
        <v>0</v>
      </c>
      <c r="Z217" s="1">
        <f>+(K217*12.08+L217*20.47)*12</f>
        <v>688690.46399999992</v>
      </c>
      <c r="AB217" s="17">
        <f>+N217-'Приложение № 2'!E217</f>
        <v>0</v>
      </c>
      <c r="AE217" s="25">
        <f>+N217-'Приложение № 2'!E217</f>
        <v>0</v>
      </c>
    </row>
    <row r="218" spans="1:31" x14ac:dyDescent="0.2">
      <c r="A218" s="9">
        <f t="shared" si="38"/>
        <v>200</v>
      </c>
      <c r="B218" s="9">
        <f t="shared" si="39"/>
        <v>107</v>
      </c>
      <c r="C218" s="10" t="s">
        <v>1206</v>
      </c>
      <c r="D218" s="10" t="s">
        <v>309</v>
      </c>
      <c r="E218" s="10" t="s">
        <v>91</v>
      </c>
      <c r="F218" s="10"/>
      <c r="G218" s="10" t="s">
        <v>55</v>
      </c>
      <c r="H218" s="10" t="s">
        <v>33</v>
      </c>
      <c r="I218" s="10" t="s">
        <v>37</v>
      </c>
      <c r="J218" s="11">
        <v>5051.1899999999996</v>
      </c>
      <c r="K218" s="11">
        <v>4595.49</v>
      </c>
      <c r="L218" s="11">
        <v>0</v>
      </c>
      <c r="M218" s="26">
        <v>233</v>
      </c>
      <c r="N218" s="11">
        <f t="shared" si="35"/>
        <v>74923651.909586757</v>
      </c>
      <c r="O218" s="11">
        <v>0</v>
      </c>
      <c r="P218" s="11">
        <v>57571913.211586766</v>
      </c>
      <c r="Q218" s="11">
        <v>0</v>
      </c>
      <c r="R218" s="11">
        <v>2296913.4579999996</v>
      </c>
      <c r="S218" s="11">
        <v>15054825.239999998</v>
      </c>
      <c r="T218" s="11"/>
      <c r="U218" s="8">
        <v>7042.17</v>
      </c>
      <c r="V218" s="8">
        <v>7042.17</v>
      </c>
      <c r="W218" s="3" t="s">
        <v>56</v>
      </c>
      <c r="X218" s="17">
        <f>+N218-'Приложение № 2'!E218</f>
        <v>0</v>
      </c>
      <c r="Y218" s="1">
        <v>1795085.95</v>
      </c>
      <c r="Z218" s="1">
        <f>+(K218*9.1+L218*18.19)*12</f>
        <v>501827.50799999991</v>
      </c>
      <c r="AB218" s="17">
        <f>+N218-'Приложение № 2'!E218</f>
        <v>0</v>
      </c>
      <c r="AE218" s="25">
        <f>+N218-'Приложение № 2'!E218</f>
        <v>0</v>
      </c>
    </row>
    <row r="219" spans="1:31" x14ac:dyDescent="0.2">
      <c r="A219" s="9">
        <f t="shared" si="38"/>
        <v>201</v>
      </c>
      <c r="B219" s="9">
        <f t="shared" si="39"/>
        <v>108</v>
      </c>
      <c r="C219" s="10" t="s">
        <v>1206</v>
      </c>
      <c r="D219" s="10" t="s">
        <v>310</v>
      </c>
      <c r="E219" s="10" t="s">
        <v>61</v>
      </c>
      <c r="F219" s="10"/>
      <c r="G219" s="10" t="s">
        <v>55</v>
      </c>
      <c r="H219" s="10" t="s">
        <v>33</v>
      </c>
      <c r="I219" s="10" t="s">
        <v>35</v>
      </c>
      <c r="J219" s="11">
        <v>2829.5</v>
      </c>
      <c r="K219" s="11">
        <v>2540.3000000000002</v>
      </c>
      <c r="L219" s="11">
        <v>0</v>
      </c>
      <c r="M219" s="26">
        <v>144</v>
      </c>
      <c r="N219" s="11">
        <f t="shared" si="35"/>
        <v>26328456.690000005</v>
      </c>
      <c r="O219" s="11">
        <v>0</v>
      </c>
      <c r="P219" s="11">
        <v>25022949.230000004</v>
      </c>
      <c r="Q219" s="11">
        <v>0</v>
      </c>
      <c r="R219" s="11">
        <v>80377.399400000228</v>
      </c>
      <c r="S219" s="11">
        <v>1225130.0606000004</v>
      </c>
      <c r="T219" s="11"/>
      <c r="U219" s="8">
        <v>3421.3</v>
      </c>
      <c r="V219" s="8">
        <v>3421.3</v>
      </c>
      <c r="W219" s="3" t="s">
        <v>56</v>
      </c>
      <c r="X219" s="17">
        <f>+N219-'Приложение № 2'!E219</f>
        <v>0</v>
      </c>
      <c r="Y219" s="1">
        <v>1011102.84</v>
      </c>
      <c r="Z219" s="1">
        <f>+(K219*9.1+L219*18.19)*12</f>
        <v>277400.76</v>
      </c>
      <c r="AB219" s="17">
        <f>+N219-'Приложение № 2'!E219</f>
        <v>0</v>
      </c>
      <c r="AE219" s="25">
        <f>+N219-'Приложение № 2'!E219</f>
        <v>0</v>
      </c>
    </row>
    <row r="220" spans="1:31" x14ac:dyDescent="0.2">
      <c r="A220" s="9">
        <f t="shared" si="38"/>
        <v>202</v>
      </c>
      <c r="B220" s="9">
        <f t="shared" si="39"/>
        <v>109</v>
      </c>
      <c r="C220" s="10" t="s">
        <v>1206</v>
      </c>
      <c r="D220" s="10" t="s">
        <v>311</v>
      </c>
      <c r="E220" s="10" t="s">
        <v>129</v>
      </c>
      <c r="F220" s="10"/>
      <c r="G220" s="10" t="s">
        <v>55</v>
      </c>
      <c r="H220" s="10" t="s">
        <v>34</v>
      </c>
      <c r="I220" s="10" t="s">
        <v>33</v>
      </c>
      <c r="J220" s="11">
        <v>4290.1000000000004</v>
      </c>
      <c r="K220" s="11">
        <v>4045.6</v>
      </c>
      <c r="L220" s="11">
        <v>0</v>
      </c>
      <c r="M220" s="26">
        <v>160</v>
      </c>
      <c r="N220" s="11">
        <f t="shared" si="35"/>
        <v>2039953.34</v>
      </c>
      <c r="O220" s="11">
        <v>0</v>
      </c>
      <c r="P220" s="11">
        <v>0</v>
      </c>
      <c r="Q220" s="11">
        <v>0</v>
      </c>
      <c r="R220" s="11">
        <v>1916389.6400000001</v>
      </c>
      <c r="S220" s="11">
        <v>123563.69999999995</v>
      </c>
      <c r="T220" s="11"/>
      <c r="U220" s="8">
        <v>208.23</v>
      </c>
      <c r="V220" s="8">
        <v>208.23</v>
      </c>
      <c r="W220" s="3" t="s">
        <v>56</v>
      </c>
      <c r="X220" s="17">
        <f>+N220-'Приложение № 2'!E220</f>
        <v>0</v>
      </c>
      <c r="Y220" s="1">
        <v>1474610.12</v>
      </c>
      <c r="Z220" s="1">
        <f>+(K220*9.1+L220*18.19)*12</f>
        <v>441779.52</v>
      </c>
      <c r="AB220" s="17">
        <f>+N220-'Приложение № 2'!E220</f>
        <v>0</v>
      </c>
      <c r="AE220" s="25">
        <f>+N220-'Приложение № 2'!E220</f>
        <v>0</v>
      </c>
    </row>
    <row r="221" spans="1:31" x14ac:dyDescent="0.2">
      <c r="A221" s="9">
        <f t="shared" si="38"/>
        <v>203</v>
      </c>
      <c r="B221" s="9">
        <f t="shared" si="39"/>
        <v>110</v>
      </c>
      <c r="C221" s="10" t="s">
        <v>1206</v>
      </c>
      <c r="D221" s="10" t="s">
        <v>312</v>
      </c>
      <c r="E221" s="10" t="s">
        <v>66</v>
      </c>
      <c r="F221" s="10"/>
      <c r="G221" s="10" t="s">
        <v>59</v>
      </c>
      <c r="H221" s="10" t="s">
        <v>31</v>
      </c>
      <c r="I221" s="10" t="s">
        <v>30</v>
      </c>
      <c r="J221" s="11">
        <v>881.6</v>
      </c>
      <c r="K221" s="11">
        <v>615.20000000000005</v>
      </c>
      <c r="L221" s="11">
        <v>0</v>
      </c>
      <c r="M221" s="26">
        <v>52</v>
      </c>
      <c r="N221" s="11">
        <f t="shared" si="35"/>
        <v>547005.07999999984</v>
      </c>
      <c r="O221" s="11">
        <v>0</v>
      </c>
      <c r="P221" s="11">
        <v>0</v>
      </c>
      <c r="Q221" s="11">
        <v>0</v>
      </c>
      <c r="R221" s="11">
        <v>187985.89</v>
      </c>
      <c r="S221" s="11">
        <v>359019.18999999983</v>
      </c>
      <c r="T221" s="11"/>
      <c r="U221" s="8">
        <v>967.29</v>
      </c>
      <c r="V221" s="8">
        <v>967.29</v>
      </c>
      <c r="W221" s="3" t="s">
        <v>56</v>
      </c>
      <c r="X221" s="17">
        <f>+N221-'Приложение № 2'!E221</f>
        <v>0</v>
      </c>
      <c r="Y221" s="1">
        <v>140369.41</v>
      </c>
      <c r="Z221" s="1">
        <f>+(K221*6.45+L221*17.73)*12</f>
        <v>47616.480000000003</v>
      </c>
      <c r="AB221" s="17">
        <f>+N221-'Приложение № 2'!E221</f>
        <v>0</v>
      </c>
      <c r="AE221" s="25">
        <f>+N221-'Приложение № 2'!E221</f>
        <v>0</v>
      </c>
    </row>
    <row r="222" spans="1:31" ht="25.5" x14ac:dyDescent="0.2">
      <c r="A222" s="9">
        <f t="shared" si="38"/>
        <v>204</v>
      </c>
      <c r="B222" s="9">
        <f t="shared" si="39"/>
        <v>111</v>
      </c>
      <c r="C222" s="10" t="s">
        <v>1206</v>
      </c>
      <c r="D222" s="10" t="s">
        <v>313</v>
      </c>
      <c r="E222" s="10" t="s">
        <v>91</v>
      </c>
      <c r="F222" s="10"/>
      <c r="G222" s="10" t="s">
        <v>194</v>
      </c>
      <c r="H222" s="10" t="s">
        <v>33</v>
      </c>
      <c r="I222" s="10" t="s">
        <v>35</v>
      </c>
      <c r="J222" s="11">
        <v>5678.2</v>
      </c>
      <c r="K222" s="11">
        <v>4939.1000000000004</v>
      </c>
      <c r="L222" s="11">
        <v>0</v>
      </c>
      <c r="M222" s="26">
        <v>205</v>
      </c>
      <c r="N222" s="11">
        <f t="shared" si="35"/>
        <v>73380912.513798714</v>
      </c>
      <c r="O222" s="11">
        <v>0</v>
      </c>
      <c r="P222" s="11">
        <v>60170886.333798707</v>
      </c>
      <c r="Q222" s="11">
        <v>0</v>
      </c>
      <c r="R222" s="11">
        <v>88781.881799999624</v>
      </c>
      <c r="S222" s="11">
        <v>13121244.298200004</v>
      </c>
      <c r="T222" s="11"/>
      <c r="U222" s="8">
        <v>8508.3700000000008</v>
      </c>
      <c r="V222" s="8">
        <v>8508.3700000000008</v>
      </c>
      <c r="W222" s="3" t="s">
        <v>56</v>
      </c>
      <c r="X222" s="17">
        <f>+N222-'Приложение № 2'!E222</f>
        <v>0</v>
      </c>
      <c r="Y222" s="1">
        <v>1831927.01</v>
      </c>
      <c r="Z222" s="1">
        <f t="shared" ref="Z222:Z227" si="42">+(K222*9.1+L222*18.19)*12</f>
        <v>539349.72000000009</v>
      </c>
      <c r="AB222" s="17">
        <f>+N222-'Приложение № 2'!E222</f>
        <v>0</v>
      </c>
      <c r="AE222" s="25">
        <f>+N222-'Приложение № 2'!E222</f>
        <v>0</v>
      </c>
    </row>
    <row r="223" spans="1:31" ht="25.5" x14ac:dyDescent="0.2">
      <c r="A223" s="9">
        <f t="shared" si="38"/>
        <v>205</v>
      </c>
      <c r="B223" s="9">
        <f t="shared" si="39"/>
        <v>112</v>
      </c>
      <c r="C223" s="10" t="s">
        <v>1206</v>
      </c>
      <c r="D223" s="10" t="s">
        <v>314</v>
      </c>
      <c r="E223" s="10" t="s">
        <v>91</v>
      </c>
      <c r="F223" s="10"/>
      <c r="G223" s="10" t="s">
        <v>194</v>
      </c>
      <c r="H223" s="10" t="s">
        <v>33</v>
      </c>
      <c r="I223" s="10" t="s">
        <v>35</v>
      </c>
      <c r="J223" s="11">
        <v>5563.5</v>
      </c>
      <c r="K223" s="11">
        <v>4825.7</v>
      </c>
      <c r="L223" s="11">
        <v>0</v>
      </c>
      <c r="M223" s="26">
        <v>202</v>
      </c>
      <c r="N223" s="11">
        <f t="shared" si="35"/>
        <v>71696112.560389429</v>
      </c>
      <c r="O223" s="11">
        <v>0</v>
      </c>
      <c r="P223" s="11">
        <v>58715586.970389426</v>
      </c>
      <c r="Q223" s="11">
        <v>0</v>
      </c>
      <c r="R223" s="11">
        <v>44084.798599999864</v>
      </c>
      <c r="S223" s="11">
        <v>12936440.7914</v>
      </c>
      <c r="T223" s="11"/>
      <c r="U223" s="8">
        <v>8508.3700000000008</v>
      </c>
      <c r="V223" s="8">
        <v>8508.3700000000008</v>
      </c>
      <c r="W223" s="3" t="s">
        <v>56</v>
      </c>
      <c r="X223" s="17">
        <f>+N223-'Приложение № 2'!E223</f>
        <v>0</v>
      </c>
      <c r="Y223" s="1">
        <v>1863663.58</v>
      </c>
      <c r="Z223" s="1">
        <f t="shared" si="42"/>
        <v>526966.43999999994</v>
      </c>
      <c r="AB223" s="17">
        <f>+N223-'Приложение № 2'!E223</f>
        <v>0</v>
      </c>
      <c r="AE223" s="25">
        <f>+N223-'Приложение № 2'!E223</f>
        <v>0</v>
      </c>
    </row>
    <row r="224" spans="1:31" ht="25.5" x14ac:dyDescent="0.2">
      <c r="A224" s="9">
        <f t="shared" si="38"/>
        <v>206</v>
      </c>
      <c r="B224" s="9">
        <f t="shared" si="39"/>
        <v>113</v>
      </c>
      <c r="C224" s="10" t="s">
        <v>1206</v>
      </c>
      <c r="D224" s="10" t="s">
        <v>315</v>
      </c>
      <c r="E224" s="10" t="s">
        <v>188</v>
      </c>
      <c r="F224" s="10"/>
      <c r="G224" s="10" t="s">
        <v>194</v>
      </c>
      <c r="H224" s="10" t="s">
        <v>33</v>
      </c>
      <c r="I224" s="10" t="s">
        <v>35</v>
      </c>
      <c r="J224" s="11">
        <v>5677.5</v>
      </c>
      <c r="K224" s="11">
        <v>4950.6000000000004</v>
      </c>
      <c r="L224" s="11">
        <v>0</v>
      </c>
      <c r="M224" s="26">
        <v>216</v>
      </c>
      <c r="N224" s="11">
        <f t="shared" si="35"/>
        <v>2279305.75</v>
      </c>
      <c r="O224" s="11">
        <v>0</v>
      </c>
      <c r="P224" s="11">
        <v>0</v>
      </c>
      <c r="Q224" s="11">
        <v>0</v>
      </c>
      <c r="R224" s="11">
        <v>2279305.75</v>
      </c>
      <c r="S224" s="11">
        <v>0</v>
      </c>
      <c r="T224" s="11"/>
      <c r="U224" s="8">
        <v>224.97</v>
      </c>
      <c r="V224" s="8">
        <v>224.97</v>
      </c>
      <c r="W224" s="3" t="s">
        <v>56</v>
      </c>
      <c r="X224" s="17">
        <f>+N224-'Приложение № 2'!E224</f>
        <v>0</v>
      </c>
      <c r="Y224" s="1">
        <v>1825680.39</v>
      </c>
      <c r="Z224" s="1">
        <f t="shared" si="42"/>
        <v>540605.52</v>
      </c>
      <c r="AB224" s="17">
        <f>+N224-'Приложение № 2'!E224</f>
        <v>0</v>
      </c>
      <c r="AE224" s="25">
        <f>+N224-'Приложение № 2'!E224</f>
        <v>0</v>
      </c>
    </row>
    <row r="225" spans="1:31" x14ac:dyDescent="0.2">
      <c r="A225" s="9">
        <f t="shared" si="38"/>
        <v>207</v>
      </c>
      <c r="B225" s="9">
        <f t="shared" si="39"/>
        <v>114</v>
      </c>
      <c r="C225" s="10" t="s">
        <v>1206</v>
      </c>
      <c r="D225" s="10" t="s">
        <v>316</v>
      </c>
      <c r="E225" s="10" t="s">
        <v>148</v>
      </c>
      <c r="F225" s="10"/>
      <c r="G225" s="10" t="s">
        <v>55</v>
      </c>
      <c r="H225" s="10" t="s">
        <v>34</v>
      </c>
      <c r="I225" s="10" t="s">
        <v>33</v>
      </c>
      <c r="J225" s="11">
        <v>4831.3</v>
      </c>
      <c r="K225" s="11">
        <v>4269.3</v>
      </c>
      <c r="L225" s="11">
        <v>0</v>
      </c>
      <c r="M225" s="26">
        <v>196</v>
      </c>
      <c r="N225" s="11">
        <f t="shared" si="35"/>
        <v>2152751.83</v>
      </c>
      <c r="O225" s="11">
        <v>0</v>
      </c>
      <c r="P225" s="11">
        <v>0</v>
      </c>
      <c r="Q225" s="11">
        <v>0</v>
      </c>
      <c r="R225" s="11">
        <v>886668.49000000022</v>
      </c>
      <c r="S225" s="11">
        <v>1266083.3399999999</v>
      </c>
      <c r="T225" s="11"/>
      <c r="U225" s="8">
        <v>208.23</v>
      </c>
      <c r="V225" s="8">
        <v>208.23</v>
      </c>
      <c r="W225" s="3" t="s">
        <v>56</v>
      </c>
      <c r="X225" s="17">
        <f>+N225-'Приложение № 2'!E225</f>
        <v>0</v>
      </c>
      <c r="Y225" s="1">
        <v>1600156.79</v>
      </c>
      <c r="Z225" s="1">
        <f t="shared" si="42"/>
        <v>466207.55999999994</v>
      </c>
      <c r="AB225" s="17">
        <f>+N225-'Приложение № 2'!E225</f>
        <v>0</v>
      </c>
      <c r="AE225" s="25">
        <f>+N225-'Приложение № 2'!E225</f>
        <v>0</v>
      </c>
    </row>
    <row r="226" spans="1:31" x14ac:dyDescent="0.2">
      <c r="A226" s="9">
        <f t="shared" si="38"/>
        <v>208</v>
      </c>
      <c r="B226" s="9">
        <f t="shared" si="39"/>
        <v>115</v>
      </c>
      <c r="C226" s="10" t="s">
        <v>1206</v>
      </c>
      <c r="D226" s="10" t="s">
        <v>317</v>
      </c>
      <c r="E226" s="10" t="s">
        <v>108</v>
      </c>
      <c r="F226" s="10"/>
      <c r="G226" s="10" t="s">
        <v>55</v>
      </c>
      <c r="H226" s="10" t="s">
        <v>34</v>
      </c>
      <c r="I226" s="10" t="s">
        <v>33</v>
      </c>
      <c r="J226" s="11">
        <v>4859.5</v>
      </c>
      <c r="K226" s="11">
        <v>4275.2</v>
      </c>
      <c r="L226" s="11">
        <v>0</v>
      </c>
      <c r="M226" s="26">
        <v>197</v>
      </c>
      <c r="N226" s="11">
        <f t="shared" si="35"/>
        <v>2155726.8499999996</v>
      </c>
      <c r="O226" s="11">
        <v>0</v>
      </c>
      <c r="P226" s="11">
        <v>0</v>
      </c>
      <c r="Q226" s="11">
        <v>0</v>
      </c>
      <c r="R226" s="11">
        <v>2092431.1400000001</v>
      </c>
      <c r="S226" s="11">
        <v>63295.709999999497</v>
      </c>
      <c r="T226" s="11"/>
      <c r="U226" s="8">
        <v>208.23</v>
      </c>
      <c r="V226" s="8">
        <v>208.23</v>
      </c>
      <c r="W226" s="3" t="s">
        <v>56</v>
      </c>
      <c r="X226" s="17">
        <f>+N226-'Приложение № 2'!E226</f>
        <v>0</v>
      </c>
      <c r="Y226" s="1">
        <v>1625579.3</v>
      </c>
      <c r="Z226" s="1">
        <f t="shared" si="42"/>
        <v>466851.83999999997</v>
      </c>
      <c r="AB226" s="17">
        <f>+N226-'Приложение № 2'!E226</f>
        <v>0</v>
      </c>
      <c r="AE226" s="25">
        <f>+N226-'Приложение № 2'!E226</f>
        <v>0</v>
      </c>
    </row>
    <row r="227" spans="1:31" x14ac:dyDescent="0.2">
      <c r="A227" s="9">
        <f t="shared" si="38"/>
        <v>209</v>
      </c>
      <c r="B227" s="9">
        <f t="shared" si="39"/>
        <v>116</v>
      </c>
      <c r="C227" s="10" t="s">
        <v>1206</v>
      </c>
      <c r="D227" s="10" t="s">
        <v>318</v>
      </c>
      <c r="E227" s="10" t="s">
        <v>101</v>
      </c>
      <c r="F227" s="10"/>
      <c r="G227" s="10" t="s">
        <v>55</v>
      </c>
      <c r="H227" s="10" t="s">
        <v>33</v>
      </c>
      <c r="I227" s="10" t="s">
        <v>33</v>
      </c>
      <c r="J227" s="11">
        <v>3722.9</v>
      </c>
      <c r="K227" s="11">
        <v>3349.7</v>
      </c>
      <c r="L227" s="11">
        <v>0</v>
      </c>
      <c r="M227" s="26">
        <v>132</v>
      </c>
      <c r="N227" s="11">
        <f t="shared" si="35"/>
        <v>38135932.539999992</v>
      </c>
      <c r="O227" s="11">
        <v>0</v>
      </c>
      <c r="P227" s="11">
        <v>25543953.239999991</v>
      </c>
      <c r="Q227" s="11">
        <v>0</v>
      </c>
      <c r="R227" s="11">
        <v>1618362.1</v>
      </c>
      <c r="S227" s="11">
        <v>10973617.199999999</v>
      </c>
      <c r="T227" s="11"/>
      <c r="U227" s="8">
        <v>3791.39</v>
      </c>
      <c r="V227" s="8">
        <v>3791.39</v>
      </c>
      <c r="W227" s="3" t="s">
        <v>56</v>
      </c>
      <c r="X227" s="17">
        <f>+N227-'Приложение № 2'!E227</f>
        <v>0</v>
      </c>
      <c r="Y227" s="1">
        <v>1252574.8600000001</v>
      </c>
      <c r="Z227" s="1">
        <f t="shared" si="42"/>
        <v>365787.24</v>
      </c>
      <c r="AB227" s="17">
        <f>+N227-'Приложение № 2'!E227</f>
        <v>0</v>
      </c>
      <c r="AE227" s="25">
        <f>+N227-'Приложение № 2'!E227</f>
        <v>0</v>
      </c>
    </row>
    <row r="228" spans="1:31" x14ac:dyDescent="0.2">
      <c r="A228" s="9">
        <f t="shared" si="38"/>
        <v>210</v>
      </c>
      <c r="B228" s="9">
        <f t="shared" si="39"/>
        <v>117</v>
      </c>
      <c r="C228" s="10" t="s">
        <v>1206</v>
      </c>
      <c r="D228" s="10" t="s">
        <v>319</v>
      </c>
      <c r="E228" s="10" t="s">
        <v>66</v>
      </c>
      <c r="F228" s="10"/>
      <c r="G228" s="10" t="s">
        <v>59</v>
      </c>
      <c r="H228" s="10" t="s">
        <v>31</v>
      </c>
      <c r="I228" s="10" t="s">
        <v>30</v>
      </c>
      <c r="J228" s="11">
        <v>812.3</v>
      </c>
      <c r="K228" s="11">
        <v>762.1</v>
      </c>
      <c r="L228" s="11">
        <v>0</v>
      </c>
      <c r="M228" s="26">
        <v>47</v>
      </c>
      <c r="N228" s="11">
        <f t="shared" si="35"/>
        <v>3942770.08</v>
      </c>
      <c r="O228" s="11">
        <v>0</v>
      </c>
      <c r="P228" s="11">
        <v>3113120.1500000004</v>
      </c>
      <c r="Q228" s="11">
        <v>0</v>
      </c>
      <c r="R228" s="11">
        <v>239784.53</v>
      </c>
      <c r="S228" s="11">
        <v>589865.4</v>
      </c>
      <c r="T228" s="11"/>
      <c r="U228" s="8">
        <v>5628.24</v>
      </c>
      <c r="V228" s="8">
        <v>5628.24</v>
      </c>
      <c r="W228" s="3" t="s">
        <v>56</v>
      </c>
      <c r="X228" s="17">
        <f>+N228-'Приложение № 2'!E228</f>
        <v>0</v>
      </c>
      <c r="Y228" s="1">
        <v>180797.99</v>
      </c>
      <c r="Z228" s="1">
        <f>+(K228*6.45+L228*17.73)*12</f>
        <v>58986.54</v>
      </c>
      <c r="AB228" s="17">
        <f>+N228-'Приложение № 2'!E228</f>
        <v>0</v>
      </c>
      <c r="AE228" s="25">
        <f>+N228-'Приложение № 2'!E228</f>
        <v>0</v>
      </c>
    </row>
    <row r="229" spans="1:31" ht="25.5" x14ac:dyDescent="0.2">
      <c r="A229" s="9">
        <f t="shared" si="38"/>
        <v>211</v>
      </c>
      <c r="B229" s="9">
        <f t="shared" si="39"/>
        <v>118</v>
      </c>
      <c r="C229" s="10" t="s">
        <v>1206</v>
      </c>
      <c r="D229" s="10" t="s">
        <v>320</v>
      </c>
      <c r="E229" s="10" t="s">
        <v>196</v>
      </c>
      <c r="F229" s="10"/>
      <c r="G229" s="10" t="s">
        <v>194</v>
      </c>
      <c r="H229" s="10" t="s">
        <v>32</v>
      </c>
      <c r="I229" s="10" t="s">
        <v>31</v>
      </c>
      <c r="J229" s="11">
        <v>1766.8</v>
      </c>
      <c r="K229" s="11">
        <v>1505</v>
      </c>
      <c r="L229" s="11">
        <v>0</v>
      </c>
      <c r="M229" s="26">
        <v>66</v>
      </c>
      <c r="N229" s="11">
        <f t="shared" si="35"/>
        <v>692917.05</v>
      </c>
      <c r="O229" s="11">
        <v>0</v>
      </c>
      <c r="P229" s="11">
        <v>0</v>
      </c>
      <c r="Q229" s="11">
        <v>0</v>
      </c>
      <c r="R229" s="11">
        <v>692917.05</v>
      </c>
      <c r="S229" s="11">
        <v>0</v>
      </c>
      <c r="T229" s="11"/>
      <c r="U229" s="8">
        <v>224.97</v>
      </c>
      <c r="V229" s="8">
        <v>224.97</v>
      </c>
      <c r="W229" s="3" t="s">
        <v>56</v>
      </c>
      <c r="X229" s="17">
        <f>+N229-'Приложение № 2'!E229</f>
        <v>0</v>
      </c>
      <c r="Y229" s="1">
        <v>564259.43000000005</v>
      </c>
      <c r="Z229" s="1">
        <f>+(K229*9.1+L229*18.19)*12</f>
        <v>164346</v>
      </c>
      <c r="AB229" s="17">
        <f>+N229-'Приложение № 2'!E229</f>
        <v>0</v>
      </c>
      <c r="AE229" s="25">
        <f>+N229-'Приложение № 2'!E229</f>
        <v>0</v>
      </c>
    </row>
    <row r="230" spans="1:31" x14ac:dyDescent="0.2">
      <c r="A230" s="9">
        <f t="shared" si="38"/>
        <v>212</v>
      </c>
      <c r="B230" s="9">
        <f t="shared" si="39"/>
        <v>119</v>
      </c>
      <c r="C230" s="10" t="s">
        <v>1206</v>
      </c>
      <c r="D230" s="10" t="s">
        <v>321</v>
      </c>
      <c r="E230" s="10" t="s">
        <v>322</v>
      </c>
      <c r="F230" s="10"/>
      <c r="G230" s="10" t="s">
        <v>59</v>
      </c>
      <c r="H230" s="10" t="s">
        <v>31</v>
      </c>
      <c r="I230" s="10" t="s">
        <v>30</v>
      </c>
      <c r="J230" s="11">
        <v>374.8</v>
      </c>
      <c r="K230" s="11">
        <v>348</v>
      </c>
      <c r="L230" s="11">
        <v>0</v>
      </c>
      <c r="M230" s="26">
        <v>16</v>
      </c>
      <c r="N230" s="11">
        <f t="shared" si="35"/>
        <v>1639350.7217280001</v>
      </c>
      <c r="O230" s="11">
        <v>0</v>
      </c>
      <c r="P230" s="11">
        <v>1251687.2817280001</v>
      </c>
      <c r="Q230" s="11">
        <v>0</v>
      </c>
      <c r="R230" s="11">
        <v>118311.44</v>
      </c>
      <c r="S230" s="11">
        <v>269352</v>
      </c>
      <c r="T230" s="11"/>
      <c r="U230" s="8">
        <v>4506.58</v>
      </c>
      <c r="V230" s="8">
        <v>4506.58</v>
      </c>
      <c r="W230" s="3" t="s">
        <v>56</v>
      </c>
      <c r="X230" s="17">
        <f>+N230-'Приложение № 2'!E230</f>
        <v>0</v>
      </c>
      <c r="Y230" s="1">
        <v>91376.24</v>
      </c>
      <c r="Z230" s="1">
        <f>+(K230*6.45+L230*17.73)*12</f>
        <v>26935.199999999997</v>
      </c>
      <c r="AB230" s="17">
        <f>+N230-'Приложение № 2'!E230</f>
        <v>0</v>
      </c>
      <c r="AE230" s="25">
        <f>+N230-'Приложение № 2'!E230</f>
        <v>0</v>
      </c>
    </row>
    <row r="231" spans="1:31" x14ac:dyDescent="0.2">
      <c r="A231" s="9">
        <f t="shared" si="38"/>
        <v>213</v>
      </c>
      <c r="B231" s="9">
        <f t="shared" si="39"/>
        <v>120</v>
      </c>
      <c r="C231" s="10" t="s">
        <v>1206</v>
      </c>
      <c r="D231" s="10" t="s">
        <v>323</v>
      </c>
      <c r="E231" s="10" t="s">
        <v>324</v>
      </c>
      <c r="F231" s="10"/>
      <c r="G231" s="10" t="s">
        <v>55</v>
      </c>
      <c r="H231" s="10" t="s">
        <v>33</v>
      </c>
      <c r="I231" s="10" t="s">
        <v>32</v>
      </c>
      <c r="J231" s="11">
        <v>1782.7</v>
      </c>
      <c r="K231" s="11">
        <v>1609.9</v>
      </c>
      <c r="L231" s="11">
        <v>0</v>
      </c>
      <c r="M231" s="26">
        <v>56</v>
      </c>
      <c r="N231" s="11">
        <f t="shared" si="35"/>
        <v>10279774.970000001</v>
      </c>
      <c r="O231" s="11">
        <v>0</v>
      </c>
      <c r="P231" s="11">
        <v>9414537.2907304987</v>
      </c>
      <c r="Q231" s="11">
        <v>0</v>
      </c>
      <c r="R231" s="11">
        <v>175556.53819999995</v>
      </c>
      <c r="S231" s="11">
        <v>689681.14106950164</v>
      </c>
      <c r="T231" s="11"/>
      <c r="U231" s="8">
        <v>2838.85</v>
      </c>
      <c r="V231" s="8">
        <v>2838.85</v>
      </c>
      <c r="W231" s="3" t="s">
        <v>56</v>
      </c>
      <c r="X231" s="17">
        <f>+N231-'Приложение № 2'!E231</f>
        <v>0</v>
      </c>
      <c r="Y231" s="1">
        <v>607563.57999999996</v>
      </c>
      <c r="Z231" s="1">
        <f>+(K231*9.1+L231*18.19)*12</f>
        <v>175801.08000000002</v>
      </c>
      <c r="AB231" s="17">
        <f>+N231-'Приложение № 2'!E231</f>
        <v>0</v>
      </c>
      <c r="AE231" s="25">
        <f>+N231-'Приложение № 2'!E231</f>
        <v>0</v>
      </c>
    </row>
    <row r="232" spans="1:31" x14ac:dyDescent="0.2">
      <c r="A232" s="9">
        <f t="shared" si="38"/>
        <v>214</v>
      </c>
      <c r="B232" s="9">
        <f t="shared" si="39"/>
        <v>121</v>
      </c>
      <c r="C232" s="10" t="s">
        <v>1206</v>
      </c>
      <c r="D232" s="10" t="s">
        <v>325</v>
      </c>
      <c r="E232" s="10" t="s">
        <v>148</v>
      </c>
      <c r="F232" s="10"/>
      <c r="G232" s="10" t="s">
        <v>59</v>
      </c>
      <c r="H232" s="10" t="s">
        <v>31</v>
      </c>
      <c r="I232" s="10" t="s">
        <v>31</v>
      </c>
      <c r="J232" s="11">
        <v>1134.5</v>
      </c>
      <c r="K232" s="11">
        <v>964.9</v>
      </c>
      <c r="L232" s="11">
        <v>0</v>
      </c>
      <c r="M232" s="26">
        <v>49</v>
      </c>
      <c r="N232" s="11">
        <f t="shared" ref="N232:N241" si="43">+P232+Q232+R232+S232+T232</f>
        <v>388845.05</v>
      </c>
      <c r="O232" s="11">
        <v>0</v>
      </c>
      <c r="P232" s="11">
        <v>224679.43999999907</v>
      </c>
      <c r="Q232" s="11">
        <v>0</v>
      </c>
      <c r="R232" s="11">
        <v>66903.692200000049</v>
      </c>
      <c r="S232" s="11">
        <v>97261.917800000869</v>
      </c>
      <c r="T232" s="11"/>
      <c r="U232" s="8">
        <v>515.9</v>
      </c>
      <c r="V232" s="8">
        <v>515.9</v>
      </c>
      <c r="W232" s="3" t="s">
        <v>56</v>
      </c>
      <c r="X232" s="17">
        <f>+N232-'Приложение № 2'!E232</f>
        <v>0</v>
      </c>
      <c r="Y232" s="1">
        <v>243606.91</v>
      </c>
      <c r="Z232" s="1">
        <f t="shared" ref="Z232:Z238" si="44">+(K232*6.45+L232*17.73)*12</f>
        <v>74683.260000000009</v>
      </c>
      <c r="AB232" s="17">
        <f>+N232-'Приложение № 2'!E232</f>
        <v>0</v>
      </c>
      <c r="AE232" s="25">
        <f>+N232-'Приложение № 2'!E232</f>
        <v>0</v>
      </c>
    </row>
    <row r="233" spans="1:31" x14ac:dyDescent="0.2">
      <c r="A233" s="9">
        <f t="shared" si="38"/>
        <v>215</v>
      </c>
      <c r="B233" s="9">
        <f t="shared" si="39"/>
        <v>122</v>
      </c>
      <c r="C233" s="10" t="s">
        <v>1206</v>
      </c>
      <c r="D233" s="10" t="s">
        <v>326</v>
      </c>
      <c r="E233" s="10" t="s">
        <v>101</v>
      </c>
      <c r="F233" s="10"/>
      <c r="G233" s="10" t="s">
        <v>59</v>
      </c>
      <c r="H233" s="10" t="s">
        <v>31</v>
      </c>
      <c r="I233" s="10" t="s">
        <v>31</v>
      </c>
      <c r="J233" s="11">
        <v>552.70000000000005</v>
      </c>
      <c r="K233" s="11">
        <v>518.4</v>
      </c>
      <c r="L233" s="11">
        <v>0</v>
      </c>
      <c r="M233" s="26">
        <v>23</v>
      </c>
      <c r="N233" s="11">
        <f t="shared" si="43"/>
        <v>921155.33000000007</v>
      </c>
      <c r="O233" s="11">
        <v>0</v>
      </c>
      <c r="P233" s="11">
        <v>432323.46000000008</v>
      </c>
      <c r="Q233" s="11">
        <v>0</v>
      </c>
      <c r="R233" s="11">
        <v>87590.27</v>
      </c>
      <c r="S233" s="11">
        <v>401241.59999999998</v>
      </c>
      <c r="T233" s="11"/>
      <c r="U233" s="8">
        <v>2050.2199999999998</v>
      </c>
      <c r="V233" s="8">
        <v>2050.2199999999998</v>
      </c>
      <c r="W233" s="3" t="s">
        <v>56</v>
      </c>
      <c r="X233" s="17">
        <f>+N233-'Приложение № 2'!E233</f>
        <v>0</v>
      </c>
      <c r="Y233" s="1">
        <v>134339.1</v>
      </c>
      <c r="Z233" s="1">
        <f t="shared" si="44"/>
        <v>40124.159999999996</v>
      </c>
      <c r="AB233" s="17">
        <f>+N233-'Приложение № 2'!E233</f>
        <v>0</v>
      </c>
      <c r="AE233" s="25">
        <f>+N233-'Приложение № 2'!E233</f>
        <v>0</v>
      </c>
    </row>
    <row r="234" spans="1:31" x14ac:dyDescent="0.2">
      <c r="A234" s="9">
        <f t="shared" si="38"/>
        <v>216</v>
      </c>
      <c r="B234" s="9">
        <f t="shared" si="39"/>
        <v>123</v>
      </c>
      <c r="C234" s="10" t="s">
        <v>1206</v>
      </c>
      <c r="D234" s="10" t="s">
        <v>327</v>
      </c>
      <c r="E234" s="10" t="s">
        <v>68</v>
      </c>
      <c r="F234" s="10"/>
      <c r="G234" s="10" t="s">
        <v>59</v>
      </c>
      <c r="H234" s="10" t="s">
        <v>31</v>
      </c>
      <c r="I234" s="10" t="s">
        <v>30</v>
      </c>
      <c r="J234" s="11">
        <v>392.8</v>
      </c>
      <c r="K234" s="11">
        <v>359.3</v>
      </c>
      <c r="L234" s="11">
        <v>0</v>
      </c>
      <c r="M234" s="26">
        <v>29</v>
      </c>
      <c r="N234" s="11">
        <f t="shared" si="43"/>
        <v>2936009.17</v>
      </c>
      <c r="O234" s="11">
        <v>0</v>
      </c>
      <c r="P234" s="11">
        <v>2935346.5915999999</v>
      </c>
      <c r="Q234" s="11">
        <v>0</v>
      </c>
      <c r="R234" s="11">
        <v>662.57840000001306</v>
      </c>
      <c r="S234" s="11">
        <v>0</v>
      </c>
      <c r="T234" s="11"/>
      <c r="U234" s="8">
        <v>8860.7999999999993</v>
      </c>
      <c r="V234" s="8">
        <v>8860.7999999999993</v>
      </c>
      <c r="W234" s="3" t="s">
        <v>56</v>
      </c>
      <c r="X234" s="17">
        <f>+N234-'Приложение № 2'!E234</f>
        <v>0</v>
      </c>
      <c r="Y234" s="1">
        <v>88382.97</v>
      </c>
      <c r="Z234" s="1">
        <f t="shared" si="44"/>
        <v>27809.82</v>
      </c>
      <c r="AB234" s="17">
        <f>+N234-'Приложение № 2'!E234</f>
        <v>0</v>
      </c>
      <c r="AE234" s="25">
        <f>+N234-'Приложение № 2'!E234</f>
        <v>0</v>
      </c>
    </row>
    <row r="235" spans="1:31" x14ac:dyDescent="0.2">
      <c r="A235" s="9">
        <f t="shared" si="38"/>
        <v>217</v>
      </c>
      <c r="B235" s="9">
        <f t="shared" si="39"/>
        <v>124</v>
      </c>
      <c r="C235" s="10" t="s">
        <v>1206</v>
      </c>
      <c r="D235" s="10" t="s">
        <v>328</v>
      </c>
      <c r="E235" s="10" t="s">
        <v>237</v>
      </c>
      <c r="F235" s="10"/>
      <c r="G235" s="10" t="s">
        <v>59</v>
      </c>
      <c r="H235" s="10" t="s">
        <v>31</v>
      </c>
      <c r="I235" s="10" t="s">
        <v>31</v>
      </c>
      <c r="J235" s="11">
        <v>1165.2</v>
      </c>
      <c r="K235" s="11">
        <v>1001</v>
      </c>
      <c r="L235" s="11">
        <v>0</v>
      </c>
      <c r="M235" s="26">
        <v>60</v>
      </c>
      <c r="N235" s="11">
        <f t="shared" si="43"/>
        <v>4799264.47</v>
      </c>
      <c r="O235" s="11">
        <v>0</v>
      </c>
      <c r="P235" s="11">
        <v>4643448.7824999988</v>
      </c>
      <c r="Q235" s="11">
        <v>0</v>
      </c>
      <c r="R235" s="11">
        <v>54914.887999999977</v>
      </c>
      <c r="S235" s="11">
        <v>100900.79950000078</v>
      </c>
      <c r="T235" s="11"/>
      <c r="U235" s="8">
        <v>4828.3100000000004</v>
      </c>
      <c r="V235" s="8">
        <v>4828.3100000000004</v>
      </c>
      <c r="W235" s="3" t="s">
        <v>56</v>
      </c>
      <c r="X235" s="17">
        <f>+N235-'Приложение № 2'!E235</f>
        <v>0</v>
      </c>
      <c r="Y235" s="1">
        <v>171326.24</v>
      </c>
      <c r="Z235" s="1">
        <f t="shared" si="44"/>
        <v>77477.399999999994</v>
      </c>
      <c r="AB235" s="17">
        <f>+N235-'Приложение № 2'!E235</f>
        <v>0</v>
      </c>
      <c r="AE235" s="25">
        <f>+N235-'Приложение № 2'!E235</f>
        <v>0</v>
      </c>
    </row>
    <row r="236" spans="1:31" x14ac:dyDescent="0.2">
      <c r="A236" s="9">
        <f t="shared" si="38"/>
        <v>218</v>
      </c>
      <c r="B236" s="9">
        <f t="shared" si="39"/>
        <v>125</v>
      </c>
      <c r="C236" s="10" t="s">
        <v>1206</v>
      </c>
      <c r="D236" s="10" t="s">
        <v>329</v>
      </c>
      <c r="E236" s="10" t="s">
        <v>91</v>
      </c>
      <c r="F236" s="10"/>
      <c r="G236" s="10" t="s">
        <v>59</v>
      </c>
      <c r="H236" s="10" t="s">
        <v>31</v>
      </c>
      <c r="I236" s="10" t="s">
        <v>30</v>
      </c>
      <c r="J236" s="11">
        <v>607.70000000000005</v>
      </c>
      <c r="K236" s="11">
        <v>522</v>
      </c>
      <c r="L236" s="11">
        <v>0</v>
      </c>
      <c r="M236" s="26">
        <v>21</v>
      </c>
      <c r="N236" s="11">
        <f t="shared" si="43"/>
        <v>4265507.3399999989</v>
      </c>
      <c r="O236" s="11">
        <v>0</v>
      </c>
      <c r="P236" s="11">
        <v>4261212.493999999</v>
      </c>
      <c r="Q236" s="11">
        <v>0</v>
      </c>
      <c r="R236" s="11">
        <v>4294.8459999999905</v>
      </c>
      <c r="S236" s="11">
        <v>0</v>
      </c>
      <c r="T236" s="11"/>
      <c r="U236" s="8">
        <v>8860.7999999999993</v>
      </c>
      <c r="V236" s="8">
        <v>8860.7999999999993</v>
      </c>
      <c r="W236" s="3" t="s">
        <v>56</v>
      </c>
      <c r="X236" s="17">
        <f>+N236-'Приложение № 2'!E236</f>
        <v>0</v>
      </c>
      <c r="Y236" s="1">
        <v>106550.51</v>
      </c>
      <c r="Z236" s="1">
        <f t="shared" si="44"/>
        <v>40402.800000000003</v>
      </c>
      <c r="AB236" s="17">
        <f>+N236-'Приложение № 2'!E236</f>
        <v>0</v>
      </c>
      <c r="AE236" s="25">
        <f>+N236-'Приложение № 2'!E236</f>
        <v>0</v>
      </c>
    </row>
    <row r="237" spans="1:31" x14ac:dyDescent="0.2">
      <c r="A237" s="9">
        <f t="shared" si="38"/>
        <v>219</v>
      </c>
      <c r="B237" s="9">
        <f t="shared" si="39"/>
        <v>126</v>
      </c>
      <c r="C237" s="10" t="s">
        <v>1206</v>
      </c>
      <c r="D237" s="10" t="s">
        <v>330</v>
      </c>
      <c r="E237" s="10" t="s">
        <v>82</v>
      </c>
      <c r="F237" s="10"/>
      <c r="G237" s="10" t="s">
        <v>59</v>
      </c>
      <c r="H237" s="10" t="s">
        <v>31</v>
      </c>
      <c r="I237" s="10" t="s">
        <v>30</v>
      </c>
      <c r="J237" s="11">
        <v>375.7</v>
      </c>
      <c r="K237" s="11">
        <v>346</v>
      </c>
      <c r="L237" s="11">
        <v>0</v>
      </c>
      <c r="M237" s="26">
        <v>18</v>
      </c>
      <c r="N237" s="11">
        <f t="shared" si="43"/>
        <v>6423790.3058559988</v>
      </c>
      <c r="O237" s="11">
        <v>0</v>
      </c>
      <c r="P237" s="11">
        <v>6052295.5658559985</v>
      </c>
      <c r="Q237" s="11">
        <v>0</v>
      </c>
      <c r="R237" s="11">
        <v>103690.73999999999</v>
      </c>
      <c r="S237" s="11">
        <v>267804</v>
      </c>
      <c r="T237" s="11"/>
      <c r="U237" s="8">
        <v>19162.97</v>
      </c>
      <c r="V237" s="8">
        <v>19162.97</v>
      </c>
      <c r="W237" s="3" t="s">
        <v>56</v>
      </c>
      <c r="X237" s="17">
        <f>+N237-'Приложение № 2'!E237</f>
        <v>0</v>
      </c>
      <c r="Y237" s="1">
        <v>76910.34</v>
      </c>
      <c r="Z237" s="1">
        <f t="shared" si="44"/>
        <v>26780.400000000001</v>
      </c>
      <c r="AB237" s="17">
        <f>+N237-'Приложение № 2'!E237</f>
        <v>0</v>
      </c>
      <c r="AE237" s="25">
        <f>+N237-'Приложение № 2'!E237</f>
        <v>0</v>
      </c>
    </row>
    <row r="238" spans="1:31" x14ac:dyDescent="0.2">
      <c r="A238" s="9">
        <f t="shared" si="38"/>
        <v>220</v>
      </c>
      <c r="B238" s="9">
        <f t="shared" si="39"/>
        <v>127</v>
      </c>
      <c r="C238" s="10" t="s">
        <v>1206</v>
      </c>
      <c r="D238" s="10" t="s">
        <v>331</v>
      </c>
      <c r="E238" s="10" t="s">
        <v>82</v>
      </c>
      <c r="F238" s="10"/>
      <c r="G238" s="10" t="s">
        <v>59</v>
      </c>
      <c r="H238" s="10" t="s">
        <v>31</v>
      </c>
      <c r="I238" s="10" t="s">
        <v>30</v>
      </c>
      <c r="J238" s="11">
        <v>680.1</v>
      </c>
      <c r="K238" s="11">
        <v>650.4</v>
      </c>
      <c r="L238" s="11">
        <v>0</v>
      </c>
      <c r="M238" s="26">
        <v>44</v>
      </c>
      <c r="N238" s="11">
        <f t="shared" si="43"/>
        <v>12075240.4955744</v>
      </c>
      <c r="O238" s="11">
        <v>0</v>
      </c>
      <c r="P238" s="11">
        <v>11350656.355574401</v>
      </c>
      <c r="Q238" s="11">
        <v>0</v>
      </c>
      <c r="R238" s="11">
        <v>221174.53999999998</v>
      </c>
      <c r="S238" s="11">
        <v>503409.6</v>
      </c>
      <c r="T238" s="11"/>
      <c r="U238" s="8">
        <v>19162.97</v>
      </c>
      <c r="V238" s="8">
        <v>19162.97</v>
      </c>
      <c r="W238" s="3" t="s">
        <v>56</v>
      </c>
      <c r="X238" s="17">
        <f>+N238-'Приложение № 2'!E238</f>
        <v>0</v>
      </c>
      <c r="Y238" s="1">
        <v>170833.58</v>
      </c>
      <c r="Z238" s="1">
        <f t="shared" si="44"/>
        <v>50340.959999999999</v>
      </c>
      <c r="AB238" s="17">
        <f>+N238-'Приложение № 2'!E238</f>
        <v>0</v>
      </c>
      <c r="AE238" s="25">
        <f>+N238-'Приложение № 2'!E238</f>
        <v>0</v>
      </c>
    </row>
    <row r="239" spans="1:31" x14ac:dyDescent="0.2">
      <c r="A239" s="9">
        <f t="shared" si="38"/>
        <v>221</v>
      </c>
      <c r="B239" s="9">
        <f t="shared" si="39"/>
        <v>128</v>
      </c>
      <c r="C239" s="10" t="s">
        <v>1206</v>
      </c>
      <c r="D239" s="10" t="s">
        <v>332</v>
      </c>
      <c r="E239" s="10" t="s">
        <v>61</v>
      </c>
      <c r="F239" s="10"/>
      <c r="G239" s="10" t="s">
        <v>55</v>
      </c>
      <c r="H239" s="10" t="s">
        <v>33</v>
      </c>
      <c r="I239" s="10" t="s">
        <v>31</v>
      </c>
      <c r="J239" s="11">
        <v>1357.6</v>
      </c>
      <c r="K239" s="11">
        <v>1259.3</v>
      </c>
      <c r="L239" s="11">
        <v>0</v>
      </c>
      <c r="M239" s="26">
        <v>70</v>
      </c>
      <c r="N239" s="11">
        <f t="shared" si="43"/>
        <v>20531293.690032642</v>
      </c>
      <c r="O239" s="11">
        <v>0</v>
      </c>
      <c r="P239" s="11">
        <v>15797090.550032642</v>
      </c>
      <c r="Q239" s="11">
        <v>0</v>
      </c>
      <c r="R239" s="11">
        <v>608736.34000000008</v>
      </c>
      <c r="S239" s="11">
        <v>4125466.8</v>
      </c>
      <c r="T239" s="11"/>
      <c r="U239" s="8">
        <v>7042.17</v>
      </c>
      <c r="V239" s="8">
        <v>7042.17</v>
      </c>
      <c r="W239" s="3" t="s">
        <v>56</v>
      </c>
      <c r="X239" s="17">
        <f>+N239-'Приложение № 2'!E239</f>
        <v>0</v>
      </c>
      <c r="Y239" s="1">
        <v>471220.78</v>
      </c>
      <c r="Z239" s="1">
        <f>+(K239*9.1+L239*18.19)*12</f>
        <v>137515.56</v>
      </c>
      <c r="AB239" s="17">
        <f>+N239-'Приложение № 2'!E239</f>
        <v>0</v>
      </c>
      <c r="AE239" s="25">
        <f>+N239-'Приложение № 2'!E239</f>
        <v>0</v>
      </c>
    </row>
    <row r="240" spans="1:31" x14ac:dyDescent="0.2">
      <c r="A240" s="9">
        <f t="shared" si="38"/>
        <v>222</v>
      </c>
      <c r="B240" s="9">
        <f t="shared" si="39"/>
        <v>129</v>
      </c>
      <c r="C240" s="10" t="s">
        <v>1206</v>
      </c>
      <c r="D240" s="10" t="s">
        <v>333</v>
      </c>
      <c r="E240" s="10" t="s">
        <v>79</v>
      </c>
      <c r="F240" s="10"/>
      <c r="G240" s="10" t="s">
        <v>55</v>
      </c>
      <c r="H240" s="10" t="s">
        <v>33</v>
      </c>
      <c r="I240" s="10" t="s">
        <v>31</v>
      </c>
      <c r="J240" s="11">
        <v>1296.0999999999999</v>
      </c>
      <c r="K240" s="11">
        <v>1199.4000000000001</v>
      </c>
      <c r="L240" s="11">
        <v>0</v>
      </c>
      <c r="M240" s="26">
        <v>75</v>
      </c>
      <c r="N240" s="11">
        <f t="shared" si="43"/>
        <v>19554699.962661117</v>
      </c>
      <c r="O240" s="11">
        <v>0</v>
      </c>
      <c r="P240" s="11">
        <v>15064802.932661116</v>
      </c>
      <c r="Q240" s="11">
        <v>0</v>
      </c>
      <c r="R240" s="11">
        <v>560662.63</v>
      </c>
      <c r="S240" s="11">
        <v>3929234.4000000004</v>
      </c>
      <c r="T240" s="11"/>
      <c r="U240" s="8">
        <v>7042.17</v>
      </c>
      <c r="V240" s="8">
        <v>7042.17</v>
      </c>
      <c r="W240" s="3" t="s">
        <v>56</v>
      </c>
      <c r="X240" s="17">
        <f>+N240-'Приложение № 2'!E240</f>
        <v>0</v>
      </c>
      <c r="Y240" s="1">
        <v>429688.15</v>
      </c>
      <c r="Z240" s="1">
        <f>+(K240*9.1+L240*18.19)*12</f>
        <v>130974.48000000001</v>
      </c>
      <c r="AB240" s="17">
        <f>+N240-'Приложение № 2'!E240</f>
        <v>0</v>
      </c>
      <c r="AE240" s="25">
        <f>+N240-'Приложение № 2'!E240</f>
        <v>0</v>
      </c>
    </row>
    <row r="241" spans="1:31" x14ac:dyDescent="0.2">
      <c r="A241" s="9">
        <f t="shared" ref="A241:B241" si="45">+A240+1</f>
        <v>223</v>
      </c>
      <c r="B241" s="9">
        <f t="shared" si="45"/>
        <v>130</v>
      </c>
      <c r="C241" s="10" t="s">
        <v>1206</v>
      </c>
      <c r="D241" s="10" t="s">
        <v>334</v>
      </c>
      <c r="E241" s="10" t="s">
        <v>128</v>
      </c>
      <c r="F241" s="10"/>
      <c r="G241" s="10" t="s">
        <v>55</v>
      </c>
      <c r="H241" s="10" t="s">
        <v>31</v>
      </c>
      <c r="I241" s="10" t="s">
        <v>31</v>
      </c>
      <c r="J241" s="11">
        <v>679.4</v>
      </c>
      <c r="K241" s="11">
        <v>425.1</v>
      </c>
      <c r="L241" s="11">
        <v>0</v>
      </c>
      <c r="M241" s="26">
        <v>38</v>
      </c>
      <c r="N241" s="11">
        <f t="shared" si="43"/>
        <v>3330365.1800000006</v>
      </c>
      <c r="O241" s="11">
        <v>0</v>
      </c>
      <c r="P241" s="11">
        <v>2846922.9330000002</v>
      </c>
      <c r="Q241" s="11">
        <v>0</v>
      </c>
      <c r="R241" s="11">
        <v>47562.521799999988</v>
      </c>
      <c r="S241" s="11">
        <v>435879.72519999999</v>
      </c>
      <c r="T241" s="11"/>
      <c r="U241" s="8">
        <v>2840.95</v>
      </c>
      <c r="V241" s="8">
        <v>2840.95</v>
      </c>
      <c r="W241" s="3" t="s">
        <v>56</v>
      </c>
      <c r="X241" s="17">
        <f>+N241-'Приложение № 2'!E241</f>
        <v>0</v>
      </c>
      <c r="Y241" s="1">
        <v>107212.06</v>
      </c>
      <c r="Z241" s="1">
        <f>+(K241*9.1+L241*18.19)*12</f>
        <v>46420.92</v>
      </c>
      <c r="AB241" s="17">
        <f>+N241-'Приложение № 2'!E241</f>
        <v>0</v>
      </c>
      <c r="AE241" s="25">
        <f>+N241-'Приложение № 2'!E241</f>
        <v>0</v>
      </c>
    </row>
    <row r="242" spans="1:31" x14ac:dyDescent="0.2">
      <c r="A242" s="9"/>
      <c r="B242" s="35" t="s">
        <v>335</v>
      </c>
      <c r="C242" s="35"/>
      <c r="D242" s="35"/>
      <c r="E242" s="29"/>
      <c r="F242" s="29"/>
      <c r="G242" s="29"/>
      <c r="H242" s="29"/>
      <c r="I242" s="29"/>
      <c r="J242" s="30">
        <f>SUBTOTAL(9,J112:J241)</f>
        <v>249198.73</v>
      </c>
      <c r="K242" s="30">
        <f>SUBTOTAL(9,K112:K241)</f>
        <v>219415.99999999991</v>
      </c>
      <c r="L242" s="30">
        <f>SUBTOTAL(9,L112:L241)</f>
        <v>0</v>
      </c>
      <c r="M242" s="30">
        <f>SUBTOTAL(9,M112:M241)</f>
        <v>10243</v>
      </c>
      <c r="N242" s="30">
        <f>SUBTOTAL(9,N112:N241)</f>
        <v>1369949694.5550332</v>
      </c>
      <c r="O242" s="30">
        <v>0</v>
      </c>
      <c r="P242" s="30">
        <f>SUBTOTAL(9,P112:P241)</f>
        <v>1082225389.1793408</v>
      </c>
      <c r="Q242" s="30">
        <v>0</v>
      </c>
      <c r="R242" s="30">
        <f t="shared" ref="R242:S242" si="46">SUBTOTAL(9,R112:R241)</f>
        <v>52416817.313740015</v>
      </c>
      <c r="S242" s="30">
        <f t="shared" si="46"/>
        <v>235307488.06195292</v>
      </c>
      <c r="T242" s="30">
        <v>0</v>
      </c>
      <c r="U242" s="31"/>
      <c r="V242" s="31"/>
      <c r="W242" s="32"/>
      <c r="X242" s="17">
        <f>+N242-'Приложение № 2'!E242</f>
        <v>0</v>
      </c>
      <c r="AB242" s="17">
        <f>+N242-'Приложение № 2'!E242</f>
        <v>0</v>
      </c>
      <c r="AE242" s="25">
        <f>+N242-'Приложение № 2'!E242</f>
        <v>0</v>
      </c>
    </row>
    <row r="243" spans="1:31" x14ac:dyDescent="0.2">
      <c r="A243" s="9">
        <f>+A241+1</f>
        <v>224</v>
      </c>
      <c r="B243" s="9">
        <v>1</v>
      </c>
      <c r="C243" s="10" t="s">
        <v>1207</v>
      </c>
      <c r="D243" s="10" t="s">
        <v>337</v>
      </c>
      <c r="E243" s="10" t="s">
        <v>237</v>
      </c>
      <c r="F243" s="10"/>
      <c r="G243" s="10" t="s">
        <v>55</v>
      </c>
      <c r="H243" s="10" t="s">
        <v>33</v>
      </c>
      <c r="I243" s="10" t="s">
        <v>35</v>
      </c>
      <c r="J243" s="11">
        <v>3879.4</v>
      </c>
      <c r="K243" s="11">
        <v>3505.8</v>
      </c>
      <c r="L243" s="11">
        <v>0</v>
      </c>
      <c r="M243" s="26">
        <v>203</v>
      </c>
      <c r="N243" s="11">
        <f t="shared" ref="N243:N244" si="47">+P243+Q243+R243+S243+T243</f>
        <v>36335197.986966334</v>
      </c>
      <c r="O243" s="11">
        <v>0</v>
      </c>
      <c r="P243" s="11">
        <v>34566766.037196249</v>
      </c>
      <c r="Q243" s="11">
        <v>0</v>
      </c>
      <c r="R243" s="11">
        <v>69245.95840000012</v>
      </c>
      <c r="S243" s="11">
        <v>1699185.9913700838</v>
      </c>
      <c r="T243" s="11"/>
      <c r="U243" s="8">
        <v>3421.3</v>
      </c>
      <c r="V243" s="8">
        <v>3421.3</v>
      </c>
      <c r="W243" s="3" t="s">
        <v>56</v>
      </c>
      <c r="X243" s="17">
        <f>+N243-'Приложение № 2'!E243</f>
        <v>0</v>
      </c>
      <c r="Y243" s="1">
        <v>1362132.01</v>
      </c>
      <c r="Z243" s="1">
        <f>+(K243*9.1+L243*18.19)*12</f>
        <v>382833.36</v>
      </c>
      <c r="AB243" s="17">
        <f>+N243-'Приложение № 2'!E243</f>
        <v>0</v>
      </c>
      <c r="AE243" s="25">
        <f>+N243-'Приложение № 2'!E243</f>
        <v>0</v>
      </c>
    </row>
    <row r="244" spans="1:31" x14ac:dyDescent="0.2">
      <c r="A244" s="9">
        <f>+A243+1</f>
        <v>225</v>
      </c>
      <c r="B244" s="9">
        <f>+B243+1</f>
        <v>2</v>
      </c>
      <c r="C244" s="10" t="s">
        <v>1207</v>
      </c>
      <c r="D244" s="10" t="s">
        <v>338</v>
      </c>
      <c r="E244" s="10" t="s">
        <v>228</v>
      </c>
      <c r="F244" s="10"/>
      <c r="G244" s="10" t="s">
        <v>55</v>
      </c>
      <c r="H244" s="10" t="s">
        <v>33</v>
      </c>
      <c r="I244" s="10" t="s">
        <v>35</v>
      </c>
      <c r="J244" s="11">
        <v>3954.3</v>
      </c>
      <c r="K244" s="11">
        <v>3614.5</v>
      </c>
      <c r="L244" s="11">
        <v>0</v>
      </c>
      <c r="M244" s="26">
        <v>169</v>
      </c>
      <c r="N244" s="11">
        <f t="shared" si="47"/>
        <v>30872908.988169596</v>
      </c>
      <c r="O244" s="11">
        <v>0</v>
      </c>
      <c r="P244" s="11">
        <v>17268856.538169596</v>
      </c>
      <c r="Q244" s="11">
        <v>0</v>
      </c>
      <c r="R244" s="11">
        <v>1762950.45</v>
      </c>
      <c r="S244" s="11">
        <v>11841101.999999998</v>
      </c>
      <c r="T244" s="11"/>
      <c r="U244" s="8">
        <v>4019.26</v>
      </c>
      <c r="V244" s="8">
        <v>4019.26</v>
      </c>
      <c r="W244" s="3" t="s">
        <v>56</v>
      </c>
      <c r="X244" s="17">
        <f>+N244-'Приложение № 2'!E244</f>
        <v>0</v>
      </c>
      <c r="Y244" s="1">
        <v>1368247.05</v>
      </c>
      <c r="Z244" s="1">
        <f>+(K244*9.1+L244*18.19)*12</f>
        <v>394703.39999999997</v>
      </c>
      <c r="AB244" s="17">
        <f>+N244-'Приложение № 2'!E244</f>
        <v>0</v>
      </c>
      <c r="AE244" s="25">
        <f>+N244-'Приложение № 2'!E244</f>
        <v>0</v>
      </c>
    </row>
    <row r="245" spans="1:31" x14ac:dyDescent="0.2">
      <c r="A245" s="9"/>
      <c r="B245" s="35" t="s">
        <v>339</v>
      </c>
      <c r="C245" s="35"/>
      <c r="D245" s="35"/>
      <c r="E245" s="29"/>
      <c r="F245" s="29"/>
      <c r="G245" s="29"/>
      <c r="H245" s="29"/>
      <c r="I245" s="29"/>
      <c r="J245" s="30">
        <f>SUBTOTAL(9,J243:J244)</f>
        <v>7833.7000000000007</v>
      </c>
      <c r="K245" s="30">
        <f t="shared" ref="K245:N245" si="48">SUBTOTAL(9,K243:K244)</f>
        <v>7120.3</v>
      </c>
      <c r="L245" s="30">
        <f t="shared" si="48"/>
        <v>0</v>
      </c>
      <c r="M245" s="30">
        <f t="shared" si="48"/>
        <v>372</v>
      </c>
      <c r="N245" s="30">
        <f t="shared" si="48"/>
        <v>67208106.975135922</v>
      </c>
      <c r="O245" s="30">
        <v>0</v>
      </c>
      <c r="P245" s="30">
        <v>51835622.575365841</v>
      </c>
      <c r="Q245" s="30">
        <v>0</v>
      </c>
      <c r="R245" s="30">
        <v>1832196.4084000001</v>
      </c>
      <c r="S245" s="30">
        <v>13540287.991370082</v>
      </c>
      <c r="T245" s="30">
        <v>0</v>
      </c>
      <c r="U245" s="31"/>
      <c r="V245" s="31"/>
      <c r="W245" s="32"/>
      <c r="X245" s="17">
        <f>+N245-'Приложение № 2'!E245</f>
        <v>0</v>
      </c>
      <c r="AB245" s="17">
        <f>+N245-'Приложение № 2'!E245</f>
        <v>0</v>
      </c>
      <c r="AE245" s="25">
        <f>+N245-'Приложение № 2'!E245</f>
        <v>0</v>
      </c>
    </row>
    <row r="246" spans="1:31" x14ac:dyDescent="0.2">
      <c r="A246" s="9">
        <f>+A244+1</f>
        <v>226</v>
      </c>
      <c r="B246" s="9">
        <v>1</v>
      </c>
      <c r="C246" s="10" t="s">
        <v>1157</v>
      </c>
      <c r="D246" s="10" t="s">
        <v>341</v>
      </c>
      <c r="E246" s="10" t="s">
        <v>58</v>
      </c>
      <c r="F246" s="10"/>
      <c r="G246" s="10" t="s">
        <v>55</v>
      </c>
      <c r="H246" s="10" t="s">
        <v>32</v>
      </c>
      <c r="I246" s="10" t="s">
        <v>32</v>
      </c>
      <c r="J246" s="11">
        <v>1006.1</v>
      </c>
      <c r="K246" s="11">
        <v>851.2</v>
      </c>
      <c r="L246" s="11">
        <v>154.9</v>
      </c>
      <c r="M246" s="26">
        <v>38</v>
      </c>
      <c r="N246" s="11">
        <f t="shared" ref="N246:N255" si="49">+P246+Q246+R246+S246+T246</f>
        <v>37275699.904187188</v>
      </c>
      <c r="O246" s="11">
        <v>0</v>
      </c>
      <c r="P246" s="11">
        <v>33036111.802187189</v>
      </c>
      <c r="Q246" s="11">
        <v>0</v>
      </c>
      <c r="R246" s="11">
        <v>436709.74199999997</v>
      </c>
      <c r="S246" s="11">
        <v>3802878.36</v>
      </c>
      <c r="T246" s="11"/>
      <c r="U246" s="8">
        <v>16188.78</v>
      </c>
      <c r="V246" s="8">
        <v>16188.78</v>
      </c>
      <c r="W246" s="3" t="s">
        <v>56</v>
      </c>
      <c r="X246" s="17">
        <f>+N246-'Приложение № 2'!E246</f>
        <v>0</v>
      </c>
      <c r="Y246" s="1">
        <v>309947.13</v>
      </c>
      <c r="Z246" s="1">
        <f>+(K246*9.1+L246*18.19)*12</f>
        <v>126762.61199999999</v>
      </c>
      <c r="AB246" s="17">
        <f>+N246-'Приложение № 2'!E246</f>
        <v>0</v>
      </c>
      <c r="AE246" s="25">
        <f>+N246-'Приложение № 2'!E246</f>
        <v>0</v>
      </c>
    </row>
    <row r="247" spans="1:31" x14ac:dyDescent="0.2">
      <c r="A247" s="9">
        <f>+A246+1</f>
        <v>227</v>
      </c>
      <c r="B247" s="9">
        <f>+B246+1</f>
        <v>2</v>
      </c>
      <c r="C247" s="10" t="s">
        <v>1157</v>
      </c>
      <c r="D247" s="10" t="s">
        <v>342</v>
      </c>
      <c r="E247" s="10" t="s">
        <v>64</v>
      </c>
      <c r="F247" s="10"/>
      <c r="G247" s="10" t="s">
        <v>55</v>
      </c>
      <c r="H247" s="10" t="s">
        <v>33</v>
      </c>
      <c r="I247" s="10" t="s">
        <v>32</v>
      </c>
      <c r="J247" s="11">
        <v>1349.4</v>
      </c>
      <c r="K247" s="11">
        <v>1213.5999999999999</v>
      </c>
      <c r="L247" s="11">
        <v>135.80000000000001</v>
      </c>
      <c r="M247" s="26">
        <v>40</v>
      </c>
      <c r="N247" s="11">
        <f t="shared" si="49"/>
        <v>23164533.795661435</v>
      </c>
      <c r="O247" s="11">
        <v>0</v>
      </c>
      <c r="P247" s="11">
        <v>17821002.841661435</v>
      </c>
      <c r="Q247" s="11">
        <v>0</v>
      </c>
      <c r="R247" s="11">
        <v>478504.63400000002</v>
      </c>
      <c r="S247" s="11">
        <v>4865026.32</v>
      </c>
      <c r="T247" s="11"/>
      <c r="U247" s="8">
        <v>7422.55</v>
      </c>
      <c r="V247" s="8">
        <v>7422.55</v>
      </c>
      <c r="W247" s="3" t="s">
        <v>56</v>
      </c>
      <c r="X247" s="17">
        <f>+N247-'Приложение № 2'!E247</f>
        <v>0</v>
      </c>
      <c r="Y247" s="1">
        <v>316337.09000000003</v>
      </c>
      <c r="Z247" s="1">
        <f>+(K247*9.1+L247*18.19)*12</f>
        <v>162167.54399999999</v>
      </c>
      <c r="AB247" s="17">
        <f>+N247-'Приложение № 2'!E247</f>
        <v>0</v>
      </c>
      <c r="AE247" s="25">
        <f>+N247-'Приложение № 2'!E247</f>
        <v>0</v>
      </c>
    </row>
    <row r="248" spans="1:31" x14ac:dyDescent="0.2">
      <c r="A248" s="9">
        <f t="shared" ref="A248:A255" si="50">+A247+1</f>
        <v>228</v>
      </c>
      <c r="B248" s="9">
        <f t="shared" ref="B248:B255" si="51">+B247+1</f>
        <v>3</v>
      </c>
      <c r="C248" s="10" t="s">
        <v>1157</v>
      </c>
      <c r="D248" s="10" t="s">
        <v>343</v>
      </c>
      <c r="E248" s="10" t="s">
        <v>64</v>
      </c>
      <c r="F248" s="10"/>
      <c r="G248" s="10" t="s">
        <v>55</v>
      </c>
      <c r="H248" s="10" t="s">
        <v>33</v>
      </c>
      <c r="I248" s="10" t="s">
        <v>30</v>
      </c>
      <c r="J248" s="11">
        <v>1339.8</v>
      </c>
      <c r="K248" s="11">
        <v>1242.7</v>
      </c>
      <c r="L248" s="11">
        <v>97.1</v>
      </c>
      <c r="M248" s="26">
        <v>56</v>
      </c>
      <c r="N248" s="11">
        <f t="shared" si="49"/>
        <v>22999734.988084476</v>
      </c>
      <c r="O248" s="11">
        <v>0</v>
      </c>
      <c r="P248" s="11">
        <v>17765031.410084479</v>
      </c>
      <c r="Q248" s="11">
        <v>0</v>
      </c>
      <c r="R248" s="11">
        <v>527768.7379999999</v>
      </c>
      <c r="S248" s="11">
        <v>4706934.84</v>
      </c>
      <c r="T248" s="11"/>
      <c r="U248" s="8">
        <v>7422.55</v>
      </c>
      <c r="V248" s="8">
        <v>7422.55</v>
      </c>
      <c r="W248" s="3" t="s">
        <v>56</v>
      </c>
      <c r="X248" s="17">
        <f>+N248-'Приложение № 2'!E248</f>
        <v>0</v>
      </c>
      <c r="Y248" s="1">
        <v>370870.91</v>
      </c>
      <c r="Z248" s="1">
        <f>+(K248*9.1+L248*18.19)*12</f>
        <v>156897.82799999998</v>
      </c>
      <c r="AB248" s="17">
        <f>+N248-'Приложение № 2'!E248</f>
        <v>0</v>
      </c>
      <c r="AE248" s="25">
        <f>+N248-'Приложение № 2'!E248</f>
        <v>0</v>
      </c>
    </row>
    <row r="249" spans="1:31" x14ac:dyDescent="0.2">
      <c r="A249" s="9">
        <f t="shared" si="50"/>
        <v>229</v>
      </c>
      <c r="B249" s="9">
        <f t="shared" si="51"/>
        <v>4</v>
      </c>
      <c r="C249" s="10" t="s">
        <v>1157</v>
      </c>
      <c r="D249" s="10" t="s">
        <v>344</v>
      </c>
      <c r="E249" s="10" t="s">
        <v>66</v>
      </c>
      <c r="F249" s="10"/>
      <c r="G249" s="10" t="s">
        <v>55</v>
      </c>
      <c r="H249" s="10" t="s">
        <v>33</v>
      </c>
      <c r="I249" s="10" t="s">
        <v>30</v>
      </c>
      <c r="J249" s="11">
        <v>1341.9</v>
      </c>
      <c r="K249" s="11">
        <v>1114.2</v>
      </c>
      <c r="L249" s="11">
        <v>227.7</v>
      </c>
      <c r="M249" s="26">
        <v>44</v>
      </c>
      <c r="N249" s="11">
        <f t="shared" si="49"/>
        <v>23035784.719429441</v>
      </c>
      <c r="O249" s="11">
        <v>0</v>
      </c>
      <c r="P249" s="11">
        <v>17362432.613429442</v>
      </c>
      <c r="Q249" s="11">
        <v>0</v>
      </c>
      <c r="R249" s="11">
        <v>532162.22600000002</v>
      </c>
      <c r="S249" s="11">
        <v>5141189.88</v>
      </c>
      <c r="T249" s="11"/>
      <c r="U249" s="8">
        <v>7422.55</v>
      </c>
      <c r="V249" s="8">
        <v>7422.55</v>
      </c>
      <c r="W249" s="3" t="s">
        <v>56</v>
      </c>
      <c r="X249" s="17">
        <f>+N249-'Приложение № 2'!E249</f>
        <v>0</v>
      </c>
      <c r="Y249" s="1">
        <v>360789.23</v>
      </c>
      <c r="Z249" s="1">
        <f>+(K249*9.1+L249*18.19)*12</f>
        <v>171372.99599999998</v>
      </c>
      <c r="AB249" s="17">
        <f>+N249-'Приложение № 2'!E249</f>
        <v>0</v>
      </c>
      <c r="AE249" s="25">
        <f>+N249-'Приложение № 2'!E249</f>
        <v>0</v>
      </c>
    </row>
    <row r="250" spans="1:31" x14ac:dyDescent="0.2">
      <c r="A250" s="9">
        <f t="shared" si="50"/>
        <v>230</v>
      </c>
      <c r="B250" s="9">
        <f t="shared" si="51"/>
        <v>5</v>
      </c>
      <c r="C250" s="10" t="s">
        <v>1157</v>
      </c>
      <c r="D250" s="10" t="s">
        <v>345</v>
      </c>
      <c r="E250" s="10" t="s">
        <v>68</v>
      </c>
      <c r="F250" s="10"/>
      <c r="G250" s="10" t="s">
        <v>55</v>
      </c>
      <c r="H250" s="10" t="s">
        <v>33</v>
      </c>
      <c r="I250" s="10" t="s">
        <v>33</v>
      </c>
      <c r="J250" s="11">
        <v>1346</v>
      </c>
      <c r="K250" s="11">
        <v>1047.9000000000001</v>
      </c>
      <c r="L250" s="11">
        <v>298.10000000000002</v>
      </c>
      <c r="M250" s="26">
        <v>44</v>
      </c>
      <c r="N250" s="11">
        <f t="shared" si="49"/>
        <v>23106167.547769599</v>
      </c>
      <c r="O250" s="11">
        <v>0</v>
      </c>
      <c r="P250" s="11">
        <v>17541669.159769598</v>
      </c>
      <c r="Q250" s="11">
        <v>0</v>
      </c>
      <c r="R250" s="11">
        <v>179499.94800000003</v>
      </c>
      <c r="S250" s="11">
        <v>5384998.4400000013</v>
      </c>
      <c r="T250" s="11"/>
      <c r="U250" s="8">
        <v>7422.55</v>
      </c>
      <c r="V250" s="8">
        <v>7422.55</v>
      </c>
      <c r="W250" s="3" t="s">
        <v>56</v>
      </c>
      <c r="X250" s="17">
        <f>+N250-'Приложение № 2'!E250</f>
        <v>0</v>
      </c>
      <c r="Z250" s="1">
        <f>+(K250*9.1+L250*18.19)*12</f>
        <v>179499.94800000003</v>
      </c>
      <c r="AB250" s="17">
        <f>+N250-'Приложение № 2'!E250</f>
        <v>0</v>
      </c>
      <c r="AE250" s="25">
        <f>+N250-'Приложение № 2'!E250</f>
        <v>0</v>
      </c>
    </row>
    <row r="251" spans="1:31" x14ac:dyDescent="0.2">
      <c r="A251" s="9">
        <f t="shared" si="50"/>
        <v>231</v>
      </c>
      <c r="B251" s="9">
        <f t="shared" si="51"/>
        <v>6</v>
      </c>
      <c r="C251" s="10" t="s">
        <v>1158</v>
      </c>
      <c r="D251" s="10" t="s">
        <v>346</v>
      </c>
      <c r="E251" s="10" t="s">
        <v>64</v>
      </c>
      <c r="F251" s="10"/>
      <c r="G251" s="10" t="s">
        <v>59</v>
      </c>
      <c r="H251" s="10" t="s">
        <v>31</v>
      </c>
      <c r="I251" s="10" t="s">
        <v>32</v>
      </c>
      <c r="J251" s="11">
        <v>580</v>
      </c>
      <c r="K251" s="11">
        <v>322.7</v>
      </c>
      <c r="L251" s="11">
        <v>181</v>
      </c>
      <c r="M251" s="26">
        <v>22</v>
      </c>
      <c r="N251" s="11">
        <f t="shared" si="49"/>
        <v>4169114.83</v>
      </c>
      <c r="O251" s="11">
        <v>0</v>
      </c>
      <c r="P251" s="11">
        <v>3358756.6500000004</v>
      </c>
      <c r="Q251" s="11">
        <v>0</v>
      </c>
      <c r="R251" s="11">
        <v>175492.78</v>
      </c>
      <c r="S251" s="11">
        <v>634865.4</v>
      </c>
      <c r="T251" s="11"/>
      <c r="U251" s="8">
        <v>8580.7999999999993</v>
      </c>
      <c r="V251" s="8">
        <v>8580.7999999999993</v>
      </c>
      <c r="W251" s="3" t="s">
        <v>56</v>
      </c>
      <c r="X251" s="17">
        <f>+N251-'Приложение № 2'!E251</f>
        <v>0</v>
      </c>
      <c r="Y251" s="1">
        <v>112006.24</v>
      </c>
      <c r="Z251" s="1">
        <f>+(K251*6.45+L251*17.73)*12</f>
        <v>63486.54</v>
      </c>
      <c r="AB251" s="17">
        <f>+N251-'Приложение № 2'!E251</f>
        <v>0</v>
      </c>
      <c r="AE251" s="25">
        <f>+N251-'Приложение № 2'!E251</f>
        <v>0</v>
      </c>
    </row>
    <row r="252" spans="1:31" x14ac:dyDescent="0.2">
      <c r="A252" s="9">
        <f t="shared" si="50"/>
        <v>232</v>
      </c>
      <c r="B252" s="9">
        <f t="shared" si="51"/>
        <v>7</v>
      </c>
      <c r="C252" s="10" t="s">
        <v>1158</v>
      </c>
      <c r="D252" s="10" t="s">
        <v>347</v>
      </c>
      <c r="E252" s="10" t="s">
        <v>184</v>
      </c>
      <c r="F252" s="10"/>
      <c r="G252" s="10" t="s">
        <v>59</v>
      </c>
      <c r="H252" s="10" t="s">
        <v>31</v>
      </c>
      <c r="I252" s="10" t="s">
        <v>32</v>
      </c>
      <c r="J252" s="11">
        <v>816.4</v>
      </c>
      <c r="K252" s="11">
        <v>433.5</v>
      </c>
      <c r="L252" s="11">
        <v>290.2</v>
      </c>
      <c r="M252" s="26">
        <v>30</v>
      </c>
      <c r="N252" s="11">
        <f t="shared" si="49"/>
        <v>10444060.5902832</v>
      </c>
      <c r="O252" s="11">
        <v>0</v>
      </c>
      <c r="P252" s="11">
        <v>9269073.4382832013</v>
      </c>
      <c r="Q252" s="11">
        <v>0</v>
      </c>
      <c r="R252" s="11">
        <v>222028.63199999998</v>
      </c>
      <c r="S252" s="11">
        <v>952958.52</v>
      </c>
      <c r="T252" s="11"/>
      <c r="U252" s="8">
        <v>14646.83</v>
      </c>
      <c r="V252" s="8">
        <v>14646.83</v>
      </c>
      <c r="W252" s="3" t="s">
        <v>56</v>
      </c>
      <c r="X252" s="17">
        <f>+N252-'Приложение № 2'!E252</f>
        <v>0</v>
      </c>
      <c r="Y252" s="1">
        <v>126732.78</v>
      </c>
      <c r="Z252" s="1">
        <f>+(K252*6.45+L252*17.73)*12</f>
        <v>95295.851999999999</v>
      </c>
      <c r="AB252" s="17">
        <f>+N252-'Приложение № 2'!E252</f>
        <v>0</v>
      </c>
      <c r="AE252" s="25">
        <f>+N252-'Приложение № 2'!E252</f>
        <v>0</v>
      </c>
    </row>
    <row r="253" spans="1:31" x14ac:dyDescent="0.2">
      <c r="A253" s="9">
        <f t="shared" si="50"/>
        <v>233</v>
      </c>
      <c r="B253" s="9">
        <f t="shared" si="51"/>
        <v>8</v>
      </c>
      <c r="C253" s="10" t="s">
        <v>1158</v>
      </c>
      <c r="D253" s="10" t="s">
        <v>348</v>
      </c>
      <c r="E253" s="10" t="s">
        <v>237</v>
      </c>
      <c r="F253" s="10"/>
      <c r="G253" s="10" t="s">
        <v>59</v>
      </c>
      <c r="H253" s="10" t="s">
        <v>31</v>
      </c>
      <c r="I253" s="10" t="s">
        <v>32</v>
      </c>
      <c r="J253" s="11">
        <v>836.4</v>
      </c>
      <c r="K253" s="11">
        <v>529.29999999999995</v>
      </c>
      <c r="L253" s="11">
        <v>215.9</v>
      </c>
      <c r="M253" s="26">
        <v>27</v>
      </c>
      <c r="N253" s="11">
        <f t="shared" si="49"/>
        <v>6168005.4999999991</v>
      </c>
      <c r="O253" s="11">
        <v>0</v>
      </c>
      <c r="P253" s="11">
        <v>5098173.3259999994</v>
      </c>
      <c r="Q253" s="11">
        <v>0</v>
      </c>
      <c r="R253" s="11">
        <v>200805.13399999999</v>
      </c>
      <c r="S253" s="11">
        <v>869027.04</v>
      </c>
      <c r="T253" s="11"/>
      <c r="U253" s="8">
        <v>8580.7999999999993</v>
      </c>
      <c r="V253" s="8">
        <v>8580.7999999999993</v>
      </c>
      <c r="W253" s="3" t="s">
        <v>56</v>
      </c>
      <c r="X253" s="17">
        <f>+N253-'Приложение № 2'!E253</f>
        <v>0</v>
      </c>
      <c r="Y253" s="1">
        <v>113902.43</v>
      </c>
      <c r="Z253" s="1">
        <f>+(K253*6.45+L253*17.73)*12</f>
        <v>86902.703999999998</v>
      </c>
      <c r="AB253" s="17">
        <f>+N253-'Приложение № 2'!E253</f>
        <v>0</v>
      </c>
      <c r="AE253" s="25">
        <f>+N253-'Приложение № 2'!E253</f>
        <v>0</v>
      </c>
    </row>
    <row r="254" spans="1:31" x14ac:dyDescent="0.2">
      <c r="A254" s="9">
        <f t="shared" si="50"/>
        <v>234</v>
      </c>
      <c r="B254" s="9">
        <f t="shared" si="51"/>
        <v>9</v>
      </c>
      <c r="C254" s="10" t="s">
        <v>1158</v>
      </c>
      <c r="D254" s="10" t="s">
        <v>349</v>
      </c>
      <c r="E254" s="10" t="s">
        <v>237</v>
      </c>
      <c r="F254" s="10"/>
      <c r="G254" s="10" t="s">
        <v>59</v>
      </c>
      <c r="H254" s="10" t="s">
        <v>31</v>
      </c>
      <c r="I254" s="10" t="s">
        <v>32</v>
      </c>
      <c r="J254" s="11">
        <v>839</v>
      </c>
      <c r="K254" s="11">
        <v>524.4</v>
      </c>
      <c r="L254" s="11">
        <v>223.3</v>
      </c>
      <c r="M254" s="26">
        <v>29</v>
      </c>
      <c r="N254" s="11">
        <f t="shared" si="49"/>
        <v>6188697.9499999993</v>
      </c>
      <c r="O254" s="11">
        <v>0</v>
      </c>
      <c r="P254" s="11">
        <v>5104271.1519999998</v>
      </c>
      <c r="Q254" s="11">
        <v>0</v>
      </c>
      <c r="R254" s="11">
        <v>203448.11800000002</v>
      </c>
      <c r="S254" s="11">
        <v>880978.68</v>
      </c>
      <c r="T254" s="11"/>
      <c r="U254" s="8">
        <v>8580.7999999999993</v>
      </c>
      <c r="V254" s="8">
        <v>8580.7999999999993</v>
      </c>
      <c r="W254" s="3" t="s">
        <v>56</v>
      </c>
      <c r="X254" s="17">
        <f>+N254-'Приложение № 2'!E254</f>
        <v>0</v>
      </c>
      <c r="Y254" s="1">
        <v>115350.25</v>
      </c>
      <c r="Z254" s="1">
        <f>+(K254*6.45+L254*17.73)*12</f>
        <v>88097.868000000002</v>
      </c>
      <c r="AB254" s="17">
        <f>+N254-'Приложение № 2'!E254</f>
        <v>0</v>
      </c>
      <c r="AE254" s="25">
        <f>+N254-'Приложение № 2'!E254</f>
        <v>0</v>
      </c>
    </row>
    <row r="255" spans="1:31" x14ac:dyDescent="0.2">
      <c r="A255" s="9">
        <f t="shared" si="50"/>
        <v>235</v>
      </c>
      <c r="B255" s="9">
        <f t="shared" si="51"/>
        <v>10</v>
      </c>
      <c r="C255" s="7" t="s">
        <v>1158</v>
      </c>
      <c r="D255" s="7" t="s">
        <v>350</v>
      </c>
      <c r="E255" s="7" t="s">
        <v>58</v>
      </c>
      <c r="F255" s="7"/>
      <c r="G255" s="7" t="s">
        <v>59</v>
      </c>
      <c r="H255" s="7" t="s">
        <v>31</v>
      </c>
      <c r="I255" s="7" t="s">
        <v>31</v>
      </c>
      <c r="J255" s="8">
        <v>547.79999999999995</v>
      </c>
      <c r="K255" s="8">
        <v>335.4</v>
      </c>
      <c r="L255" s="8">
        <v>165.6</v>
      </c>
      <c r="M255" s="33">
        <v>35</v>
      </c>
      <c r="N255" s="8">
        <f t="shared" si="49"/>
        <v>2618651.8500000006</v>
      </c>
      <c r="O255" s="8">
        <v>0</v>
      </c>
      <c r="P255" s="8">
        <v>1809759.1240000003</v>
      </c>
      <c r="Q255" s="8">
        <v>0</v>
      </c>
      <c r="R255" s="8">
        <v>196962.56599999999</v>
      </c>
      <c r="S255" s="8">
        <v>611930.15999999992</v>
      </c>
      <c r="T255" s="8"/>
      <c r="U255" s="8">
        <v>5291.93</v>
      </c>
      <c r="V255" s="8">
        <v>5291.93</v>
      </c>
      <c r="W255" s="3" t="s">
        <v>56</v>
      </c>
      <c r="X255" s="17">
        <f>+N255-'Приложение № 2'!E255</f>
        <v>0</v>
      </c>
      <c r="Y255" s="1">
        <v>135769.54999999999</v>
      </c>
      <c r="Z255" s="1">
        <f>+(K255*6.45+L255*17.73)*12</f>
        <v>61193.015999999996</v>
      </c>
      <c r="AB255" s="17">
        <f>+N255-'Приложение № 2'!E255</f>
        <v>0</v>
      </c>
      <c r="AE255" s="25">
        <f>+N255-'Приложение № 2'!E255</f>
        <v>0</v>
      </c>
    </row>
    <row r="256" spans="1:31" x14ac:dyDescent="0.2">
      <c r="A256" s="9"/>
      <c r="B256" s="38" t="s">
        <v>351</v>
      </c>
      <c r="C256" s="38"/>
      <c r="D256" s="38"/>
      <c r="E256" s="32"/>
      <c r="F256" s="32"/>
      <c r="G256" s="32"/>
      <c r="H256" s="32"/>
      <c r="I256" s="32"/>
      <c r="J256" s="31">
        <f>SUBTOTAL(9,J246:J255)</f>
        <v>10002.799999999999</v>
      </c>
      <c r="K256" s="31">
        <f t="shared" ref="K256:N256" si="52">SUBTOTAL(9,K246:K255)</f>
        <v>7614.9</v>
      </c>
      <c r="L256" s="31">
        <f t="shared" si="52"/>
        <v>1989.6</v>
      </c>
      <c r="M256" s="31">
        <f t="shared" si="52"/>
        <v>365</v>
      </c>
      <c r="N256" s="31">
        <f t="shared" si="52"/>
        <v>159170451.67541534</v>
      </c>
      <c r="O256" s="31">
        <v>0</v>
      </c>
      <c r="P256" s="31">
        <v>128166281.51741536</v>
      </c>
      <c r="Q256" s="31">
        <v>0</v>
      </c>
      <c r="R256" s="31">
        <v>3153382.5179999997</v>
      </c>
      <c r="S256" s="31">
        <v>27850787.639999997</v>
      </c>
      <c r="T256" s="31">
        <v>0</v>
      </c>
      <c r="U256" s="31"/>
      <c r="V256" s="31"/>
      <c r="W256" s="32"/>
      <c r="X256" s="17">
        <f>+N256-'Приложение № 2'!E256</f>
        <v>0</v>
      </c>
      <c r="AB256" s="17">
        <f>+N256-'Приложение № 2'!E256</f>
        <v>0</v>
      </c>
      <c r="AE256" s="25">
        <f>+N256-'Приложение № 2'!E256</f>
        <v>0</v>
      </c>
    </row>
    <row r="257" spans="1:31" s="12" customFormat="1" x14ac:dyDescent="0.2">
      <c r="A257" s="9">
        <f>+A255+1</f>
        <v>236</v>
      </c>
      <c r="B257" s="9">
        <v>1</v>
      </c>
      <c r="C257" s="10" t="s">
        <v>1159</v>
      </c>
      <c r="D257" s="10" t="s">
        <v>353</v>
      </c>
      <c r="E257" s="10" t="s">
        <v>111</v>
      </c>
      <c r="F257" s="10"/>
      <c r="G257" s="10" t="s">
        <v>55</v>
      </c>
      <c r="H257" s="10" t="s">
        <v>31</v>
      </c>
      <c r="I257" s="10" t="s">
        <v>30</v>
      </c>
      <c r="J257" s="11">
        <v>386.1</v>
      </c>
      <c r="K257" s="11">
        <v>367.3</v>
      </c>
      <c r="L257" s="11">
        <v>0</v>
      </c>
      <c r="M257" s="26">
        <v>20</v>
      </c>
      <c r="N257" s="11">
        <f>+P257+Q257+R257+S257+T257</f>
        <v>332123.68324799999</v>
      </c>
      <c r="O257" s="11">
        <v>0</v>
      </c>
      <c r="P257" s="11">
        <v>0</v>
      </c>
      <c r="Q257" s="11">
        <v>0</v>
      </c>
      <c r="R257" s="11">
        <v>130305.85</v>
      </c>
      <c r="S257" s="11">
        <v>201817.83324799998</v>
      </c>
      <c r="T257" s="11"/>
      <c r="U257" s="11">
        <v>615.72</v>
      </c>
      <c r="V257" s="11">
        <v>615.72</v>
      </c>
      <c r="W257" s="27" t="s">
        <v>56</v>
      </c>
      <c r="X257" s="28">
        <f>+N257-'Приложение № 2'!E257</f>
        <v>0</v>
      </c>
      <c r="Y257" s="12">
        <v>90196.69</v>
      </c>
      <c r="Z257" s="12">
        <f>+(K257*9.1+L257*18.19)*12</f>
        <v>40109.159999999996</v>
      </c>
      <c r="AB257" s="17">
        <f>+N257-'Приложение № 2'!E257</f>
        <v>0</v>
      </c>
      <c r="AE257" s="25">
        <f>+N257-'Приложение № 2'!E257</f>
        <v>0</v>
      </c>
    </row>
    <row r="258" spans="1:31" x14ac:dyDescent="0.2">
      <c r="A258" s="9"/>
      <c r="B258" s="38" t="s">
        <v>354</v>
      </c>
      <c r="C258" s="38"/>
      <c r="D258" s="38"/>
      <c r="E258" s="32"/>
      <c r="F258" s="32"/>
      <c r="G258" s="32"/>
      <c r="H258" s="32"/>
      <c r="I258" s="32"/>
      <c r="J258" s="31">
        <f>SUBTOTAL(9,J257)</f>
        <v>386.1</v>
      </c>
      <c r="K258" s="31">
        <f t="shared" ref="K258:N258" si="53">SUBTOTAL(9,K257)</f>
        <v>367.3</v>
      </c>
      <c r="L258" s="31">
        <f t="shared" si="53"/>
        <v>0</v>
      </c>
      <c r="M258" s="31">
        <f t="shared" si="53"/>
        <v>20</v>
      </c>
      <c r="N258" s="31">
        <f t="shared" si="53"/>
        <v>332123.68324799999</v>
      </c>
      <c r="O258" s="31">
        <v>0</v>
      </c>
      <c r="P258" s="31">
        <v>0</v>
      </c>
      <c r="Q258" s="31">
        <v>0</v>
      </c>
      <c r="R258" s="31">
        <v>130305.85</v>
      </c>
      <c r="S258" s="31">
        <v>201817.83324799998</v>
      </c>
      <c r="T258" s="31">
        <v>0</v>
      </c>
      <c r="U258" s="31"/>
      <c r="V258" s="31"/>
      <c r="W258" s="32"/>
      <c r="X258" s="17">
        <f>+N258-'Приложение № 2'!E258</f>
        <v>0</v>
      </c>
      <c r="AB258" s="17">
        <f>+N258-'Приложение № 2'!E258</f>
        <v>0</v>
      </c>
      <c r="AE258" s="25">
        <f>+N258-'Приложение № 2'!E258</f>
        <v>0</v>
      </c>
    </row>
    <row r="259" spans="1:31" x14ac:dyDescent="0.2">
      <c r="A259" s="9">
        <f>+A257+1</f>
        <v>237</v>
      </c>
      <c r="B259" s="6">
        <v>1</v>
      </c>
      <c r="C259" s="7" t="s">
        <v>1160</v>
      </c>
      <c r="D259" s="7" t="s">
        <v>356</v>
      </c>
      <c r="E259" s="7" t="s">
        <v>72</v>
      </c>
      <c r="F259" s="7"/>
      <c r="G259" s="7" t="s">
        <v>59</v>
      </c>
      <c r="H259" s="7" t="s">
        <v>31</v>
      </c>
      <c r="I259" s="7" t="s">
        <v>31</v>
      </c>
      <c r="J259" s="8">
        <v>550.79999999999995</v>
      </c>
      <c r="K259" s="8">
        <v>507.8</v>
      </c>
      <c r="L259" s="8">
        <v>0</v>
      </c>
      <c r="M259" s="33">
        <v>33</v>
      </c>
      <c r="N259" s="8">
        <f t="shared" ref="N259:N315" si="54">+P259+Q259+R259+S259+T259</f>
        <v>1772765.3499999999</v>
      </c>
      <c r="O259" s="8">
        <v>0</v>
      </c>
      <c r="P259" s="8">
        <v>1221307.77</v>
      </c>
      <c r="Q259" s="8">
        <v>0</v>
      </c>
      <c r="R259" s="8">
        <v>158420.38</v>
      </c>
      <c r="S259" s="8">
        <v>393037.2</v>
      </c>
      <c r="T259" s="8"/>
      <c r="U259" s="8">
        <v>3764.3</v>
      </c>
      <c r="V259" s="8">
        <v>3764.3</v>
      </c>
      <c r="W259" s="3" t="s">
        <v>56</v>
      </c>
      <c r="X259" s="17">
        <f>+N259-'Приложение № 2'!E259</f>
        <v>0</v>
      </c>
      <c r="Y259" s="1">
        <v>119116.66</v>
      </c>
      <c r="Z259" s="1">
        <f t="shared" ref="Z259:Z262" si="55">+(K259*6.45+L259*17.73)*12</f>
        <v>39303.72</v>
      </c>
      <c r="AB259" s="17">
        <f>+N259-'Приложение № 2'!E259</f>
        <v>0</v>
      </c>
      <c r="AE259" s="25">
        <f>+N259-'Приложение № 2'!E259</f>
        <v>0</v>
      </c>
    </row>
    <row r="260" spans="1:31" x14ac:dyDescent="0.2">
      <c r="A260" s="9">
        <f>+A259+1</f>
        <v>238</v>
      </c>
      <c r="B260" s="6">
        <f>+B259+1</f>
        <v>2</v>
      </c>
      <c r="C260" s="7" t="s">
        <v>1160</v>
      </c>
      <c r="D260" s="7" t="s">
        <v>357</v>
      </c>
      <c r="E260" s="7" t="s">
        <v>58</v>
      </c>
      <c r="F260" s="7"/>
      <c r="G260" s="7" t="s">
        <v>59</v>
      </c>
      <c r="H260" s="7" t="s">
        <v>31</v>
      </c>
      <c r="I260" s="7" t="s">
        <v>31</v>
      </c>
      <c r="J260" s="8">
        <v>532.79999999999995</v>
      </c>
      <c r="K260" s="8">
        <v>489.9</v>
      </c>
      <c r="L260" s="8">
        <v>0</v>
      </c>
      <c r="M260" s="33">
        <v>46</v>
      </c>
      <c r="N260" s="8">
        <f t="shared" si="54"/>
        <v>1710275.1900000002</v>
      </c>
      <c r="O260" s="8">
        <v>0</v>
      </c>
      <c r="P260" s="8">
        <v>1188001.4200000002</v>
      </c>
      <c r="Q260" s="8">
        <v>0</v>
      </c>
      <c r="R260" s="8">
        <v>143091.17000000001</v>
      </c>
      <c r="S260" s="8">
        <v>379182.60000000003</v>
      </c>
      <c r="T260" s="8"/>
      <c r="U260" s="8">
        <v>3764.3</v>
      </c>
      <c r="V260" s="8">
        <v>3764.3</v>
      </c>
      <c r="W260" s="3" t="s">
        <v>56</v>
      </c>
      <c r="X260" s="17">
        <f>+N260-'Приложение № 2'!E260</f>
        <v>0</v>
      </c>
      <c r="Y260" s="1">
        <v>105172.91</v>
      </c>
      <c r="Z260" s="1">
        <f t="shared" si="55"/>
        <v>37918.26</v>
      </c>
      <c r="AB260" s="17">
        <f>+N260-'Приложение № 2'!E260</f>
        <v>0</v>
      </c>
      <c r="AE260" s="25">
        <f>+N260-'Приложение № 2'!E260</f>
        <v>0</v>
      </c>
    </row>
    <row r="261" spans="1:31" x14ac:dyDescent="0.2">
      <c r="A261" s="9">
        <f t="shared" ref="A261:A317" si="56">+A260+1</f>
        <v>239</v>
      </c>
      <c r="B261" s="6">
        <f t="shared" ref="B261:B317" si="57">+B260+1</f>
        <v>3</v>
      </c>
      <c r="C261" s="10" t="s">
        <v>1160</v>
      </c>
      <c r="D261" s="10" t="s">
        <v>358</v>
      </c>
      <c r="E261" s="10" t="s">
        <v>215</v>
      </c>
      <c r="F261" s="10"/>
      <c r="G261" s="10" t="s">
        <v>59</v>
      </c>
      <c r="H261" s="10" t="s">
        <v>31</v>
      </c>
      <c r="I261" s="10" t="s">
        <v>31</v>
      </c>
      <c r="J261" s="11">
        <v>563.4</v>
      </c>
      <c r="K261" s="11">
        <v>520.70000000000005</v>
      </c>
      <c r="L261" s="11">
        <v>0</v>
      </c>
      <c r="M261" s="26">
        <v>38</v>
      </c>
      <c r="N261" s="11">
        <f t="shared" si="54"/>
        <v>1817800.15</v>
      </c>
      <c r="O261" s="11">
        <v>0</v>
      </c>
      <c r="P261" s="11">
        <v>1802658.1883999999</v>
      </c>
      <c r="Q261" s="11">
        <v>0</v>
      </c>
      <c r="R261" s="11">
        <v>15141.961599999981</v>
      </c>
      <c r="S261" s="11">
        <v>0</v>
      </c>
      <c r="T261" s="11"/>
      <c r="U261" s="8">
        <v>3764.3</v>
      </c>
      <c r="V261" s="8">
        <v>3764.3</v>
      </c>
      <c r="W261" s="3" t="s">
        <v>56</v>
      </c>
      <c r="X261" s="17">
        <f>+N261-'Приложение № 2'!E261</f>
        <v>0</v>
      </c>
      <c r="Y261" s="1">
        <v>128323.43</v>
      </c>
      <c r="Z261" s="1">
        <f t="shared" si="55"/>
        <v>40302.180000000008</v>
      </c>
      <c r="AB261" s="17">
        <f>+N261-'Приложение № 2'!E261</f>
        <v>0</v>
      </c>
      <c r="AE261" s="25">
        <f>+N261-'Приложение № 2'!E261</f>
        <v>0</v>
      </c>
    </row>
    <row r="262" spans="1:31" x14ac:dyDescent="0.2">
      <c r="A262" s="9">
        <f t="shared" si="56"/>
        <v>240</v>
      </c>
      <c r="B262" s="6">
        <f t="shared" si="57"/>
        <v>4</v>
      </c>
      <c r="C262" s="10" t="s">
        <v>1160</v>
      </c>
      <c r="D262" s="10" t="s">
        <v>359</v>
      </c>
      <c r="E262" s="10" t="s">
        <v>68</v>
      </c>
      <c r="F262" s="10"/>
      <c r="G262" s="10" t="s">
        <v>59</v>
      </c>
      <c r="H262" s="10" t="s">
        <v>31</v>
      </c>
      <c r="I262" s="10" t="s">
        <v>31</v>
      </c>
      <c r="J262" s="11">
        <v>537.79999999999995</v>
      </c>
      <c r="K262" s="11">
        <v>495.8</v>
      </c>
      <c r="L262" s="11">
        <v>0</v>
      </c>
      <c r="M262" s="26">
        <v>42</v>
      </c>
      <c r="N262" s="11">
        <f t="shared" si="54"/>
        <v>1730872.5100000002</v>
      </c>
      <c r="O262" s="11">
        <v>0</v>
      </c>
      <c r="P262" s="11">
        <v>1709364.0496000003</v>
      </c>
      <c r="Q262" s="11">
        <v>0</v>
      </c>
      <c r="R262" s="11">
        <v>21508.460400000011</v>
      </c>
      <c r="S262" s="11">
        <v>0</v>
      </c>
      <c r="T262" s="11"/>
      <c r="U262" s="8">
        <v>3764.3</v>
      </c>
      <c r="V262" s="8">
        <v>3764.3</v>
      </c>
      <c r="W262" s="3" t="s">
        <v>56</v>
      </c>
      <c r="X262" s="17">
        <f>+N262-'Приложение № 2'!E262</f>
        <v>0</v>
      </c>
      <c r="Y262" s="1">
        <v>135972.51</v>
      </c>
      <c r="Z262" s="1">
        <f t="shared" si="55"/>
        <v>38374.920000000006</v>
      </c>
      <c r="AB262" s="17">
        <f>+N262-'Приложение № 2'!E262</f>
        <v>0</v>
      </c>
      <c r="AE262" s="25">
        <f>+N262-'Приложение № 2'!E262</f>
        <v>0</v>
      </c>
    </row>
    <row r="263" spans="1:31" ht="25.5" x14ac:dyDescent="0.2">
      <c r="A263" s="9">
        <f t="shared" si="56"/>
        <v>241</v>
      </c>
      <c r="B263" s="6">
        <f t="shared" si="57"/>
        <v>5</v>
      </c>
      <c r="C263" s="10" t="s">
        <v>1160</v>
      </c>
      <c r="D263" s="10" t="s">
        <v>360</v>
      </c>
      <c r="E263" s="10" t="s">
        <v>111</v>
      </c>
      <c r="F263" s="10"/>
      <c r="G263" s="10" t="s">
        <v>194</v>
      </c>
      <c r="H263" s="10" t="s">
        <v>38</v>
      </c>
      <c r="I263" s="10" t="s">
        <v>31</v>
      </c>
      <c r="J263" s="11">
        <v>4698.7</v>
      </c>
      <c r="K263" s="11">
        <v>4085.6</v>
      </c>
      <c r="L263" s="11">
        <v>0</v>
      </c>
      <c r="M263" s="26">
        <v>152</v>
      </c>
      <c r="N263" s="11">
        <f t="shared" si="54"/>
        <v>8684636.3322342411</v>
      </c>
      <c r="O263" s="11">
        <v>0</v>
      </c>
      <c r="P263" s="11">
        <v>-4.6566128730773926E-10</v>
      </c>
      <c r="Q263" s="11">
        <v>0</v>
      </c>
      <c r="R263" s="11">
        <v>91550.966399999801</v>
      </c>
      <c r="S263" s="11">
        <v>8593085.3658342417</v>
      </c>
      <c r="T263" s="11"/>
      <c r="U263" s="8">
        <v>2126.15</v>
      </c>
      <c r="V263" s="8">
        <v>2126.15</v>
      </c>
      <c r="W263" s="3" t="s">
        <v>56</v>
      </c>
      <c r="X263" s="17">
        <f>+N263-'Приложение № 2'!E263</f>
        <v>0</v>
      </c>
      <c r="Y263" s="1">
        <v>1703986.46</v>
      </c>
      <c r="Z263" s="1">
        <f>+(K263*12.08+L263*20.47)*12</f>
        <v>592248.576</v>
      </c>
      <c r="AB263" s="17">
        <f>+N263-'Приложение № 2'!E263</f>
        <v>0</v>
      </c>
      <c r="AE263" s="25">
        <f>+N263-'Приложение № 2'!E263</f>
        <v>0</v>
      </c>
    </row>
    <row r="264" spans="1:31" x14ac:dyDescent="0.2">
      <c r="A264" s="9">
        <f t="shared" si="56"/>
        <v>242</v>
      </c>
      <c r="B264" s="6">
        <f t="shared" si="57"/>
        <v>6</v>
      </c>
      <c r="C264" s="10" t="s">
        <v>1160</v>
      </c>
      <c r="D264" s="10" t="s">
        <v>361</v>
      </c>
      <c r="E264" s="10" t="s">
        <v>91</v>
      </c>
      <c r="F264" s="10"/>
      <c r="G264" s="10" t="s">
        <v>59</v>
      </c>
      <c r="H264" s="10" t="s">
        <v>31</v>
      </c>
      <c r="I264" s="10" t="s">
        <v>31</v>
      </c>
      <c r="J264" s="11">
        <v>536.29999999999995</v>
      </c>
      <c r="K264" s="11">
        <v>492.4</v>
      </c>
      <c r="L264" s="11">
        <v>0</v>
      </c>
      <c r="M264" s="26">
        <v>26</v>
      </c>
      <c r="N264" s="11">
        <f t="shared" si="54"/>
        <v>4685525.76</v>
      </c>
      <c r="O264" s="11">
        <v>0</v>
      </c>
      <c r="P264" s="11">
        <v>4685525.76</v>
      </c>
      <c r="Q264" s="11">
        <v>0</v>
      </c>
      <c r="R264" s="11">
        <v>0</v>
      </c>
      <c r="S264" s="11">
        <v>0</v>
      </c>
      <c r="T264" s="11"/>
      <c r="U264" s="8">
        <v>10318.4</v>
      </c>
      <c r="V264" s="8">
        <v>10318.4</v>
      </c>
      <c r="W264" s="3" t="s">
        <v>56</v>
      </c>
      <c r="X264" s="17">
        <f>+N264-'Приложение № 2'!E264</f>
        <v>0</v>
      </c>
      <c r="Y264" s="1">
        <v>89531.39</v>
      </c>
      <c r="Z264" s="1">
        <f>+(K264*6.45+L264*17.73)*12</f>
        <v>38111.760000000002</v>
      </c>
      <c r="AB264" s="17">
        <f>+N264-'Приложение № 2'!E264</f>
        <v>0</v>
      </c>
      <c r="AE264" s="25">
        <f>+N264-'Приложение № 2'!E264</f>
        <v>0</v>
      </c>
    </row>
    <row r="265" spans="1:31" x14ac:dyDescent="0.2">
      <c r="A265" s="9">
        <f t="shared" si="56"/>
        <v>243</v>
      </c>
      <c r="B265" s="6">
        <f t="shared" si="57"/>
        <v>7</v>
      </c>
      <c r="C265" s="10" t="s">
        <v>1160</v>
      </c>
      <c r="D265" s="10" t="s">
        <v>362</v>
      </c>
      <c r="E265" s="10" t="s">
        <v>101</v>
      </c>
      <c r="F265" s="10"/>
      <c r="G265" s="10" t="s">
        <v>59</v>
      </c>
      <c r="H265" s="10" t="s">
        <v>31</v>
      </c>
      <c r="I265" s="10" t="s">
        <v>31</v>
      </c>
      <c r="J265" s="11">
        <v>546.6</v>
      </c>
      <c r="K265" s="11">
        <v>504.8</v>
      </c>
      <c r="L265" s="11">
        <v>0</v>
      </c>
      <c r="M265" s="26">
        <v>23</v>
      </c>
      <c r="N265" s="11">
        <f t="shared" si="54"/>
        <v>4803520.32</v>
      </c>
      <c r="O265" s="11">
        <v>0</v>
      </c>
      <c r="P265" s="11">
        <v>4803520.32</v>
      </c>
      <c r="Q265" s="11">
        <v>0</v>
      </c>
      <c r="R265" s="11">
        <v>0</v>
      </c>
      <c r="S265" s="11">
        <v>0</v>
      </c>
      <c r="T265" s="11"/>
      <c r="U265" s="8">
        <v>10318.4</v>
      </c>
      <c r="V265" s="8">
        <v>10318.4</v>
      </c>
      <c r="W265" s="3" t="s">
        <v>56</v>
      </c>
      <c r="X265" s="17">
        <f>+N265-'Приложение № 2'!E265</f>
        <v>0</v>
      </c>
      <c r="Y265" s="1">
        <v>109202.63</v>
      </c>
      <c r="Z265" s="1">
        <f>+(K265*6.45+L265*17.73)*12</f>
        <v>39071.520000000004</v>
      </c>
      <c r="AB265" s="17">
        <f>+N265-'Приложение № 2'!E265</f>
        <v>0</v>
      </c>
      <c r="AE265" s="25">
        <f>+N265-'Приложение № 2'!E265</f>
        <v>0</v>
      </c>
    </row>
    <row r="266" spans="1:31" x14ac:dyDescent="0.2">
      <c r="A266" s="9">
        <f t="shared" si="56"/>
        <v>244</v>
      </c>
      <c r="B266" s="6">
        <f t="shared" si="57"/>
        <v>8</v>
      </c>
      <c r="C266" s="10" t="s">
        <v>1160</v>
      </c>
      <c r="D266" s="10" t="s">
        <v>363</v>
      </c>
      <c r="E266" s="10" t="s">
        <v>68</v>
      </c>
      <c r="F266" s="10"/>
      <c r="G266" s="10" t="s">
        <v>59</v>
      </c>
      <c r="H266" s="10" t="s">
        <v>31</v>
      </c>
      <c r="I266" s="10" t="s">
        <v>31</v>
      </c>
      <c r="J266" s="11">
        <v>530</v>
      </c>
      <c r="K266" s="11">
        <v>491.5</v>
      </c>
      <c r="L266" s="11">
        <v>0</v>
      </c>
      <c r="M266" s="26">
        <v>35</v>
      </c>
      <c r="N266" s="11">
        <f t="shared" si="54"/>
        <v>4676961.6399999997</v>
      </c>
      <c r="O266" s="11">
        <v>0</v>
      </c>
      <c r="P266" s="11">
        <v>4670491.4979999997</v>
      </c>
      <c r="Q266" s="11">
        <v>0</v>
      </c>
      <c r="R266" s="11">
        <v>6470.1420000000217</v>
      </c>
      <c r="S266" s="11">
        <v>0</v>
      </c>
      <c r="T266" s="11"/>
      <c r="U266" s="8">
        <v>10318.4</v>
      </c>
      <c r="V266" s="8">
        <v>10318.4</v>
      </c>
      <c r="W266" s="3" t="s">
        <v>56</v>
      </c>
      <c r="X266" s="17">
        <f>+N266-'Приложение № 2'!E266</f>
        <v>0</v>
      </c>
      <c r="Y266" s="1">
        <v>112633.12</v>
      </c>
      <c r="Z266" s="1">
        <f>+(K266*6.45+L266*17.73)*12</f>
        <v>38042.100000000006</v>
      </c>
      <c r="AB266" s="17">
        <f>+N266-'Приложение № 2'!E266</f>
        <v>0</v>
      </c>
      <c r="AE266" s="25">
        <f>+N266-'Приложение № 2'!E266</f>
        <v>0</v>
      </c>
    </row>
    <row r="267" spans="1:31" x14ac:dyDescent="0.2">
      <c r="A267" s="9">
        <f t="shared" si="56"/>
        <v>245</v>
      </c>
      <c r="B267" s="6">
        <f t="shared" si="57"/>
        <v>9</v>
      </c>
      <c r="C267" s="10" t="s">
        <v>1160</v>
      </c>
      <c r="D267" s="10" t="s">
        <v>364</v>
      </c>
      <c r="E267" s="10" t="s">
        <v>54</v>
      </c>
      <c r="F267" s="10"/>
      <c r="G267" s="10" t="s">
        <v>59</v>
      </c>
      <c r="H267" s="10" t="s">
        <v>31</v>
      </c>
      <c r="I267" s="10" t="s">
        <v>31</v>
      </c>
      <c r="J267" s="11">
        <v>535.4</v>
      </c>
      <c r="K267" s="11">
        <v>494.9</v>
      </c>
      <c r="L267" s="11">
        <v>0</v>
      </c>
      <c r="M267" s="26">
        <v>34</v>
      </c>
      <c r="N267" s="11">
        <f t="shared" si="54"/>
        <v>4709314.9800000004</v>
      </c>
      <c r="O267" s="11">
        <v>0</v>
      </c>
      <c r="P267" s="11">
        <v>4709314.9800000004</v>
      </c>
      <c r="Q267" s="11">
        <v>0</v>
      </c>
      <c r="R267" s="11">
        <v>0</v>
      </c>
      <c r="S267" s="11">
        <v>0</v>
      </c>
      <c r="T267" s="11"/>
      <c r="U267" s="8">
        <v>10318.4</v>
      </c>
      <c r="V267" s="8">
        <v>10318.4</v>
      </c>
      <c r="W267" s="3" t="s">
        <v>56</v>
      </c>
      <c r="X267" s="17">
        <f>+N267-'Приложение № 2'!E267</f>
        <v>0</v>
      </c>
      <c r="Y267" s="1">
        <v>114399.56</v>
      </c>
      <c r="Z267" s="1">
        <f>+(K267*6.45+L267*17.73)*12</f>
        <v>38305.26</v>
      </c>
      <c r="AB267" s="17">
        <f>+N267-'Приложение № 2'!E267</f>
        <v>0</v>
      </c>
      <c r="AE267" s="25">
        <f>+N267-'Приложение № 2'!E267</f>
        <v>0</v>
      </c>
    </row>
    <row r="268" spans="1:31" x14ac:dyDescent="0.2">
      <c r="A268" s="9">
        <f t="shared" si="56"/>
        <v>246</v>
      </c>
      <c r="B268" s="6">
        <f t="shared" si="57"/>
        <v>10</v>
      </c>
      <c r="C268" s="10" t="s">
        <v>1160</v>
      </c>
      <c r="D268" s="10" t="s">
        <v>365</v>
      </c>
      <c r="E268" s="10" t="s">
        <v>68</v>
      </c>
      <c r="F268" s="10"/>
      <c r="G268" s="10" t="s">
        <v>59</v>
      </c>
      <c r="H268" s="10" t="s">
        <v>31</v>
      </c>
      <c r="I268" s="10" t="s">
        <v>31</v>
      </c>
      <c r="J268" s="11">
        <v>528.79999999999995</v>
      </c>
      <c r="K268" s="11">
        <v>490</v>
      </c>
      <c r="L268" s="11">
        <v>0</v>
      </c>
      <c r="M268" s="26">
        <v>37</v>
      </c>
      <c r="N268" s="11">
        <f t="shared" si="54"/>
        <v>4662688.0999999996</v>
      </c>
      <c r="O268" s="11">
        <v>0</v>
      </c>
      <c r="P268" s="11">
        <v>4662688.0999999996</v>
      </c>
      <c r="Q268" s="11">
        <v>0</v>
      </c>
      <c r="R268" s="11">
        <v>0</v>
      </c>
      <c r="S268" s="11">
        <v>0</v>
      </c>
      <c r="T268" s="11"/>
      <c r="U268" s="8">
        <v>10318.4</v>
      </c>
      <c r="V268" s="8">
        <v>10318.4</v>
      </c>
      <c r="W268" s="3" t="s">
        <v>56</v>
      </c>
      <c r="X268" s="17">
        <f>+N268-'Приложение № 2'!E268</f>
        <v>0</v>
      </c>
      <c r="Y268" s="1">
        <v>102333.44</v>
      </c>
      <c r="Z268" s="1">
        <f>+(K268*6.45+L268*17.73)*12</f>
        <v>37926</v>
      </c>
      <c r="AB268" s="17">
        <f>+N268-'Приложение № 2'!E268</f>
        <v>0</v>
      </c>
      <c r="AE268" s="25">
        <f>+N268-'Приложение № 2'!E268</f>
        <v>0</v>
      </c>
    </row>
    <row r="269" spans="1:31" x14ac:dyDescent="0.2">
      <c r="A269" s="9">
        <f t="shared" si="56"/>
        <v>247</v>
      </c>
      <c r="B269" s="6">
        <f t="shared" si="57"/>
        <v>11</v>
      </c>
      <c r="C269" s="10" t="s">
        <v>1160</v>
      </c>
      <c r="D269" s="10" t="s">
        <v>366</v>
      </c>
      <c r="E269" s="10" t="s">
        <v>91</v>
      </c>
      <c r="F269" s="10"/>
      <c r="G269" s="10" t="s">
        <v>55</v>
      </c>
      <c r="H269" s="10" t="s">
        <v>38</v>
      </c>
      <c r="I269" s="10" t="s">
        <v>30</v>
      </c>
      <c r="J269" s="11">
        <v>2145.6</v>
      </c>
      <c r="K269" s="11">
        <v>1881.11</v>
      </c>
      <c r="L269" s="11">
        <v>0</v>
      </c>
      <c r="M269" s="26">
        <v>77</v>
      </c>
      <c r="N269" s="11">
        <f t="shared" si="54"/>
        <v>26714602.479999993</v>
      </c>
      <c r="O269" s="11">
        <v>0</v>
      </c>
      <c r="P269" s="11">
        <v>26535917.256399993</v>
      </c>
      <c r="Q269" s="11">
        <v>0</v>
      </c>
      <c r="R269" s="11">
        <v>6456.6948399998946</v>
      </c>
      <c r="S269" s="11">
        <v>172228.52876000106</v>
      </c>
      <c r="T269" s="11"/>
      <c r="U269" s="8">
        <v>7989.19</v>
      </c>
      <c r="V269" s="8">
        <v>7989.19</v>
      </c>
      <c r="W269" s="3" t="s">
        <v>56</v>
      </c>
      <c r="X269" s="17">
        <f>+N269-'Приложение № 2'!E269</f>
        <v>0</v>
      </c>
      <c r="Y269" s="1">
        <v>694109.5</v>
      </c>
      <c r="Z269" s="1">
        <f>+(K269*12.08+L269*20.47)*12</f>
        <v>272685.70559999999</v>
      </c>
      <c r="AB269" s="17">
        <f>+N269-'Приложение № 2'!E269</f>
        <v>0</v>
      </c>
      <c r="AE269" s="25">
        <f>+N269-'Приложение № 2'!E269</f>
        <v>0</v>
      </c>
    </row>
    <row r="270" spans="1:31" x14ac:dyDescent="0.2">
      <c r="A270" s="9">
        <f t="shared" si="56"/>
        <v>248</v>
      </c>
      <c r="B270" s="6">
        <f t="shared" si="57"/>
        <v>12</v>
      </c>
      <c r="C270" s="10" t="s">
        <v>1160</v>
      </c>
      <c r="D270" s="10" t="s">
        <v>367</v>
      </c>
      <c r="E270" s="10" t="s">
        <v>91</v>
      </c>
      <c r="F270" s="10"/>
      <c r="G270" s="10" t="s">
        <v>55</v>
      </c>
      <c r="H270" s="10" t="s">
        <v>38</v>
      </c>
      <c r="I270" s="10" t="s">
        <v>30</v>
      </c>
      <c r="J270" s="11">
        <v>2145.6</v>
      </c>
      <c r="K270" s="11">
        <v>1838.26</v>
      </c>
      <c r="L270" s="11">
        <v>161.5</v>
      </c>
      <c r="M270" s="26">
        <v>70</v>
      </c>
      <c r="N270" s="11">
        <f t="shared" si="54"/>
        <v>41757573.686176382</v>
      </c>
      <c r="O270" s="11">
        <v>0</v>
      </c>
      <c r="P270" s="11">
        <v>33087135.508576386</v>
      </c>
      <c r="Q270" s="11">
        <v>0</v>
      </c>
      <c r="R270" s="11">
        <v>58639.008440000005</v>
      </c>
      <c r="S270" s="11">
        <v>8611799.1691599973</v>
      </c>
      <c r="T270" s="11"/>
      <c r="U270" s="8">
        <v>12121.94</v>
      </c>
      <c r="V270" s="8">
        <v>12121.94</v>
      </c>
      <c r="W270" s="3" t="s">
        <v>56</v>
      </c>
      <c r="X270" s="17">
        <f>+N270-'Приложение № 2'!E270</f>
        <v>0</v>
      </c>
      <c r="Y270" s="1">
        <v>902189.41</v>
      </c>
      <c r="Z270" s="1">
        <f>+(K270*12.08+L270*20.47)*12</f>
        <v>306145.02959999995</v>
      </c>
      <c r="AB270" s="17">
        <f>+N270-'Приложение № 2'!E270</f>
        <v>0</v>
      </c>
      <c r="AE270" s="25">
        <f>+N270-'Приложение № 2'!E270</f>
        <v>0</v>
      </c>
    </row>
    <row r="271" spans="1:31" x14ac:dyDescent="0.2">
      <c r="A271" s="9">
        <f t="shared" si="56"/>
        <v>249</v>
      </c>
      <c r="B271" s="6">
        <f t="shared" si="57"/>
        <v>13</v>
      </c>
      <c r="C271" s="10" t="s">
        <v>1160</v>
      </c>
      <c r="D271" s="10" t="s">
        <v>368</v>
      </c>
      <c r="E271" s="10" t="s">
        <v>101</v>
      </c>
      <c r="F271" s="10"/>
      <c r="G271" s="10" t="s">
        <v>55</v>
      </c>
      <c r="H271" s="10" t="s">
        <v>38</v>
      </c>
      <c r="I271" s="10" t="s">
        <v>30</v>
      </c>
      <c r="J271" s="11">
        <v>2255.5</v>
      </c>
      <c r="K271" s="11">
        <v>1988.35</v>
      </c>
      <c r="L271" s="11">
        <v>0</v>
      </c>
      <c r="M271" s="26">
        <v>92</v>
      </c>
      <c r="N271" s="11">
        <f t="shared" si="54"/>
        <v>41519318.136528634</v>
      </c>
      <c r="O271" s="11">
        <v>0</v>
      </c>
      <c r="P271" s="11">
        <v>33385846.020528633</v>
      </c>
      <c r="Q271" s="11">
        <v>0</v>
      </c>
      <c r="R271" s="11">
        <v>70351.497399999993</v>
      </c>
      <c r="S271" s="11">
        <v>8063120.6186000006</v>
      </c>
      <c r="T271" s="11"/>
      <c r="U271" s="8">
        <v>12121.94</v>
      </c>
      <c r="V271" s="8">
        <v>12121.94</v>
      </c>
      <c r="W271" s="3" t="s">
        <v>56</v>
      </c>
      <c r="X271" s="17">
        <f>+N271-'Приложение № 2'!E271</f>
        <v>0</v>
      </c>
      <c r="Y271" s="1">
        <v>910724.97</v>
      </c>
      <c r="Z271" s="1">
        <f>+(K271*12.08+L271*20.47)*12</f>
        <v>288231.21600000001</v>
      </c>
      <c r="AB271" s="17">
        <f>+N271-'Приложение № 2'!E271</f>
        <v>0</v>
      </c>
      <c r="AE271" s="25">
        <f>+N271-'Приложение № 2'!E271</f>
        <v>0</v>
      </c>
    </row>
    <row r="272" spans="1:31" x14ac:dyDescent="0.2">
      <c r="A272" s="9">
        <f t="shared" si="56"/>
        <v>250</v>
      </c>
      <c r="B272" s="6">
        <f t="shared" si="57"/>
        <v>14</v>
      </c>
      <c r="C272" s="10" t="s">
        <v>1160</v>
      </c>
      <c r="D272" s="10" t="s">
        <v>369</v>
      </c>
      <c r="E272" s="10" t="s">
        <v>82</v>
      </c>
      <c r="F272" s="10"/>
      <c r="G272" s="10" t="s">
        <v>55</v>
      </c>
      <c r="H272" s="10" t="s">
        <v>33</v>
      </c>
      <c r="I272" s="10" t="s">
        <v>33</v>
      </c>
      <c r="J272" s="11">
        <v>2529.1</v>
      </c>
      <c r="K272" s="11">
        <v>2239.8000000000002</v>
      </c>
      <c r="L272" s="11">
        <v>113.8</v>
      </c>
      <c r="M272" s="26">
        <v>104</v>
      </c>
      <c r="N272" s="11">
        <f t="shared" si="54"/>
        <v>15693522.369999999</v>
      </c>
      <c r="O272" s="11">
        <v>0</v>
      </c>
      <c r="P272" s="11">
        <v>15664897.133199999</v>
      </c>
      <c r="Q272" s="11">
        <v>0</v>
      </c>
      <c r="R272" s="11">
        <v>28625.236799999839</v>
      </c>
      <c r="S272" s="11">
        <v>0</v>
      </c>
      <c r="T272" s="11"/>
      <c r="U272" s="8">
        <v>2417.96</v>
      </c>
      <c r="V272" s="8">
        <v>2417.96</v>
      </c>
      <c r="W272" s="3" t="s">
        <v>56</v>
      </c>
      <c r="X272" s="17">
        <f>+N272-'Приложение № 2'!E272</f>
        <v>0</v>
      </c>
      <c r="Y272" s="1">
        <v>915954.22</v>
      </c>
      <c r="Z272" s="1">
        <f>+(K272*9.1+L272*18.19)*12</f>
        <v>269426.424</v>
      </c>
      <c r="AB272" s="17">
        <f>+N272-'Приложение № 2'!E272</f>
        <v>0</v>
      </c>
      <c r="AE272" s="25">
        <f>+N272-'Приложение № 2'!E272</f>
        <v>0</v>
      </c>
    </row>
    <row r="273" spans="1:31" x14ac:dyDescent="0.2">
      <c r="A273" s="9">
        <f t="shared" si="56"/>
        <v>251</v>
      </c>
      <c r="B273" s="6">
        <f t="shared" si="57"/>
        <v>15</v>
      </c>
      <c r="C273" s="10" t="s">
        <v>1160</v>
      </c>
      <c r="D273" s="10" t="s">
        <v>370</v>
      </c>
      <c r="E273" s="10" t="s">
        <v>79</v>
      </c>
      <c r="F273" s="10"/>
      <c r="G273" s="10" t="s">
        <v>55</v>
      </c>
      <c r="H273" s="10" t="s">
        <v>32</v>
      </c>
      <c r="I273" s="10" t="s">
        <v>32</v>
      </c>
      <c r="J273" s="11">
        <v>1753.5</v>
      </c>
      <c r="K273" s="11">
        <v>1219.5999999999999</v>
      </c>
      <c r="L273" s="11">
        <v>367.2</v>
      </c>
      <c r="M273" s="26">
        <v>37</v>
      </c>
      <c r="N273" s="11">
        <f t="shared" si="54"/>
        <v>15326091.93</v>
      </c>
      <c r="O273" s="11">
        <v>0</v>
      </c>
      <c r="P273" s="11">
        <v>15256609.9376</v>
      </c>
      <c r="Q273" s="11">
        <v>0</v>
      </c>
      <c r="R273" s="11">
        <v>69481.992399999988</v>
      </c>
      <c r="S273" s="11">
        <v>0</v>
      </c>
      <c r="T273" s="11"/>
      <c r="U273" s="8">
        <v>9085.2000000000007</v>
      </c>
      <c r="V273" s="8">
        <v>9085.2000000000007</v>
      </c>
      <c r="W273" s="3" t="s">
        <v>56</v>
      </c>
      <c r="X273" s="17">
        <f>+N273-'Приложение № 2'!E273</f>
        <v>0</v>
      </c>
      <c r="Y273" s="1">
        <v>835052.75</v>
      </c>
      <c r="Z273" s="1">
        <f>+(K273*9.1+L273*18.19)*12</f>
        <v>213332.73599999998</v>
      </c>
      <c r="AB273" s="17">
        <f>+N273-'Приложение № 2'!E273</f>
        <v>0</v>
      </c>
      <c r="AE273" s="25">
        <f>+N273-'Приложение № 2'!E273</f>
        <v>0</v>
      </c>
    </row>
    <row r="274" spans="1:31" x14ac:dyDescent="0.2">
      <c r="A274" s="9">
        <f t="shared" si="56"/>
        <v>252</v>
      </c>
      <c r="B274" s="6">
        <f t="shared" si="57"/>
        <v>16</v>
      </c>
      <c r="C274" s="10" t="s">
        <v>1160</v>
      </c>
      <c r="D274" s="10" t="s">
        <v>371</v>
      </c>
      <c r="E274" s="10" t="s">
        <v>82</v>
      </c>
      <c r="F274" s="10"/>
      <c r="G274" s="10" t="s">
        <v>55</v>
      </c>
      <c r="H274" s="10" t="s">
        <v>33</v>
      </c>
      <c r="I274" s="10" t="s">
        <v>31</v>
      </c>
      <c r="J274" s="11">
        <v>1345.8</v>
      </c>
      <c r="K274" s="11">
        <v>1087.0999999999999</v>
      </c>
      <c r="L274" s="11">
        <v>112.8</v>
      </c>
      <c r="M274" s="26">
        <v>46</v>
      </c>
      <c r="N274" s="11">
        <f t="shared" si="54"/>
        <v>8000789.2100000009</v>
      </c>
      <c r="O274" s="11">
        <v>0</v>
      </c>
      <c r="P274" s="11">
        <v>8000789.2100000009</v>
      </c>
      <c r="Q274" s="11">
        <v>0</v>
      </c>
      <c r="R274" s="11">
        <v>0</v>
      </c>
      <c r="S274" s="11">
        <v>0</v>
      </c>
      <c r="T274" s="11"/>
      <c r="U274" s="8">
        <v>2417.96</v>
      </c>
      <c r="V274" s="8">
        <v>2417.96</v>
      </c>
      <c r="W274" s="3" t="s">
        <v>56</v>
      </c>
      <c r="X274" s="17">
        <f>+N274-'Приложение № 2'!E274</f>
        <v>0</v>
      </c>
      <c r="Y274" s="1">
        <v>351890.82</v>
      </c>
      <c r="Z274" s="1">
        <f>+(K274*9.1+L274*18.19)*12</f>
        <v>143333.304</v>
      </c>
      <c r="AB274" s="17">
        <f>+N274-'Приложение № 2'!E274</f>
        <v>0</v>
      </c>
      <c r="AE274" s="25">
        <f>+N274-'Приложение № 2'!E274</f>
        <v>0</v>
      </c>
    </row>
    <row r="275" spans="1:31" x14ac:dyDescent="0.2">
      <c r="A275" s="9">
        <f t="shared" si="56"/>
        <v>253</v>
      </c>
      <c r="B275" s="6">
        <f t="shared" si="57"/>
        <v>17</v>
      </c>
      <c r="C275" s="10" t="s">
        <v>1160</v>
      </c>
      <c r="D275" s="10" t="s">
        <v>372</v>
      </c>
      <c r="E275" s="10" t="s">
        <v>72</v>
      </c>
      <c r="F275" s="10"/>
      <c r="G275" s="10" t="s">
        <v>59</v>
      </c>
      <c r="H275" s="10" t="s">
        <v>31</v>
      </c>
      <c r="I275" s="10" t="s">
        <v>31</v>
      </c>
      <c r="J275" s="11">
        <v>533.29999999999995</v>
      </c>
      <c r="K275" s="11">
        <v>497.2</v>
      </c>
      <c r="L275" s="11">
        <v>0</v>
      </c>
      <c r="M275" s="26">
        <v>38</v>
      </c>
      <c r="N275" s="11">
        <f t="shared" si="54"/>
        <v>1735759.9999999998</v>
      </c>
      <c r="O275" s="11">
        <v>0</v>
      </c>
      <c r="P275" s="11">
        <v>1730791.4763999998</v>
      </c>
      <c r="Q275" s="11">
        <v>0</v>
      </c>
      <c r="R275" s="11">
        <v>4968.5235999999859</v>
      </c>
      <c r="S275" s="11">
        <v>0</v>
      </c>
      <c r="T275" s="11"/>
      <c r="U275" s="8">
        <v>3764.3</v>
      </c>
      <c r="V275" s="8">
        <v>3764.3</v>
      </c>
      <c r="W275" s="3" t="s">
        <v>56</v>
      </c>
      <c r="X275" s="17">
        <f>+N275-'Приложение № 2'!E275</f>
        <v>0</v>
      </c>
      <c r="Y275" s="1">
        <v>95648.58</v>
      </c>
      <c r="Z275" s="1">
        <f>+(K275*6.45+L275*17.73)*12</f>
        <v>38483.279999999999</v>
      </c>
      <c r="AB275" s="17">
        <f>+N275-'Приложение № 2'!E275</f>
        <v>0</v>
      </c>
      <c r="AE275" s="25">
        <f>+N275-'Приложение № 2'!E275</f>
        <v>0</v>
      </c>
    </row>
    <row r="276" spans="1:31" x14ac:dyDescent="0.2">
      <c r="A276" s="9">
        <f t="shared" si="56"/>
        <v>254</v>
      </c>
      <c r="B276" s="6">
        <f t="shared" si="57"/>
        <v>18</v>
      </c>
      <c r="C276" s="10" t="s">
        <v>1160</v>
      </c>
      <c r="D276" s="10" t="s">
        <v>373</v>
      </c>
      <c r="E276" s="10" t="s">
        <v>128</v>
      </c>
      <c r="F276" s="10"/>
      <c r="G276" s="10" t="s">
        <v>55</v>
      </c>
      <c r="H276" s="10" t="s">
        <v>38</v>
      </c>
      <c r="I276" s="10" t="s">
        <v>30</v>
      </c>
      <c r="J276" s="11">
        <v>2316.6999999999998</v>
      </c>
      <c r="K276" s="11">
        <v>2047.3</v>
      </c>
      <c r="L276" s="11">
        <v>0</v>
      </c>
      <c r="M276" s="26">
        <v>78</v>
      </c>
      <c r="N276" s="11">
        <f t="shared" si="54"/>
        <v>7824622.1397043206</v>
      </c>
      <c r="O276" s="11">
        <v>0</v>
      </c>
      <c r="P276" s="11">
        <v>-4.6566128730773926E-10</v>
      </c>
      <c r="Q276" s="11">
        <v>0</v>
      </c>
      <c r="R276" s="11">
        <v>1265297.6680000001</v>
      </c>
      <c r="S276" s="11">
        <v>6559324.471704321</v>
      </c>
      <c r="T276" s="11"/>
      <c r="U276" s="8">
        <v>2617.91</v>
      </c>
      <c r="V276" s="8">
        <v>2617.91</v>
      </c>
      <c r="W276" s="3" t="s">
        <v>56</v>
      </c>
      <c r="X276" s="17">
        <f>+N276-'Приложение № 2'!E276</f>
        <v>0</v>
      </c>
      <c r="Y276" s="1">
        <v>968521.06</v>
      </c>
      <c r="Z276" s="1">
        <f>+(K276*12.08+L276*20.47)*12</f>
        <v>296776.60800000001</v>
      </c>
      <c r="AB276" s="17">
        <f>+N276-'Приложение № 2'!E276</f>
        <v>0</v>
      </c>
      <c r="AE276" s="25">
        <f>+N276-'Приложение № 2'!E276</f>
        <v>0</v>
      </c>
    </row>
    <row r="277" spans="1:31" x14ac:dyDescent="0.2">
      <c r="A277" s="9">
        <f t="shared" si="56"/>
        <v>255</v>
      </c>
      <c r="B277" s="6">
        <f t="shared" si="57"/>
        <v>19</v>
      </c>
      <c r="C277" s="10" t="s">
        <v>1160</v>
      </c>
      <c r="D277" s="10" t="s">
        <v>374</v>
      </c>
      <c r="E277" s="10" t="s">
        <v>79</v>
      </c>
      <c r="F277" s="10"/>
      <c r="G277" s="10" t="s">
        <v>55</v>
      </c>
      <c r="H277" s="10" t="s">
        <v>32</v>
      </c>
      <c r="I277" s="10" t="s">
        <v>32</v>
      </c>
      <c r="J277" s="11">
        <v>1661.3</v>
      </c>
      <c r="K277" s="11">
        <v>1287.8</v>
      </c>
      <c r="L277" s="11">
        <v>254.55</v>
      </c>
      <c r="M277" s="26">
        <v>74</v>
      </c>
      <c r="N277" s="11">
        <f t="shared" si="54"/>
        <v>34041577.00846532</v>
      </c>
      <c r="O277" s="11">
        <v>0</v>
      </c>
      <c r="P277" s="11">
        <v>34041577.00846532</v>
      </c>
      <c r="Q277" s="11">
        <v>0</v>
      </c>
      <c r="R277" s="11">
        <v>0</v>
      </c>
      <c r="S277" s="11">
        <v>0</v>
      </c>
      <c r="T277" s="11"/>
      <c r="U277" s="8">
        <v>13684.61</v>
      </c>
      <c r="V277" s="8">
        <v>13684.61</v>
      </c>
      <c r="W277" s="3" t="s">
        <v>56</v>
      </c>
      <c r="X277" s="17">
        <f>+N277-'Приложение № 2'!E277</f>
        <v>0</v>
      </c>
      <c r="Y277" s="1">
        <v>529235.47</v>
      </c>
      <c r="Z277" s="1">
        <f>+(K277*9.1+L277*18.19)*12</f>
        <v>196190.93400000001</v>
      </c>
      <c r="AB277" s="17">
        <f>+N277-'Приложение № 2'!E277</f>
        <v>0</v>
      </c>
      <c r="AE277" s="25">
        <f>+N277-'Приложение № 2'!E277</f>
        <v>0</v>
      </c>
    </row>
    <row r="278" spans="1:31" x14ac:dyDescent="0.2">
      <c r="A278" s="9">
        <f t="shared" si="56"/>
        <v>256</v>
      </c>
      <c r="B278" s="6">
        <f t="shared" si="57"/>
        <v>20</v>
      </c>
      <c r="C278" s="10" t="s">
        <v>1160</v>
      </c>
      <c r="D278" s="10" t="s">
        <v>375</v>
      </c>
      <c r="E278" s="10" t="s">
        <v>72</v>
      </c>
      <c r="F278" s="10"/>
      <c r="G278" s="10" t="s">
        <v>59</v>
      </c>
      <c r="H278" s="10" t="s">
        <v>31</v>
      </c>
      <c r="I278" s="10" t="s">
        <v>31</v>
      </c>
      <c r="J278" s="11">
        <v>561.79999999999995</v>
      </c>
      <c r="K278" s="11">
        <v>509.2</v>
      </c>
      <c r="L278" s="11">
        <v>0</v>
      </c>
      <c r="M278" s="26">
        <v>37</v>
      </c>
      <c r="N278" s="11">
        <f t="shared" si="54"/>
        <v>1777652.84</v>
      </c>
      <c r="O278" s="11">
        <v>0</v>
      </c>
      <c r="P278" s="11">
        <v>1765183.3504000001</v>
      </c>
      <c r="Q278" s="11">
        <v>0</v>
      </c>
      <c r="R278" s="11">
        <v>12469.48960000003</v>
      </c>
      <c r="S278" s="11">
        <v>0</v>
      </c>
      <c r="T278" s="11"/>
      <c r="U278" s="8">
        <v>3764.3</v>
      </c>
      <c r="V278" s="8">
        <v>3764.3</v>
      </c>
      <c r="W278" s="3" t="s">
        <v>56</v>
      </c>
      <c r="X278" s="17">
        <f>+N278-'Приложение № 2'!E278</f>
        <v>0</v>
      </c>
      <c r="Y278" s="1">
        <v>138384.76</v>
      </c>
      <c r="Z278" s="1">
        <f>+(K278*6.45+L278*17.73)*12</f>
        <v>39412.080000000002</v>
      </c>
      <c r="AB278" s="17">
        <f>+N278-'Приложение № 2'!E278</f>
        <v>0</v>
      </c>
      <c r="AE278" s="25">
        <f>+N278-'Приложение № 2'!E278</f>
        <v>0</v>
      </c>
    </row>
    <row r="279" spans="1:31" x14ac:dyDescent="0.2">
      <c r="A279" s="9">
        <f t="shared" si="56"/>
        <v>257</v>
      </c>
      <c r="B279" s="6">
        <f t="shared" si="57"/>
        <v>21</v>
      </c>
      <c r="C279" s="10" t="s">
        <v>1160</v>
      </c>
      <c r="D279" s="10" t="s">
        <v>376</v>
      </c>
      <c r="E279" s="10" t="s">
        <v>68</v>
      </c>
      <c r="F279" s="10"/>
      <c r="G279" s="10" t="s">
        <v>55</v>
      </c>
      <c r="H279" s="10" t="s">
        <v>33</v>
      </c>
      <c r="I279" s="10" t="s">
        <v>31</v>
      </c>
      <c r="J279" s="11">
        <v>1357.7</v>
      </c>
      <c r="K279" s="11">
        <v>1091.9000000000001</v>
      </c>
      <c r="L279" s="11">
        <v>152.5</v>
      </c>
      <c r="M279" s="26">
        <v>48</v>
      </c>
      <c r="N279" s="11">
        <f t="shared" si="54"/>
        <v>11908621.780868629</v>
      </c>
      <c r="O279" s="11">
        <v>0</v>
      </c>
      <c r="P279" s="11">
        <v>11483119.542068629</v>
      </c>
      <c r="Q279" s="11">
        <v>0</v>
      </c>
      <c r="R279" s="11">
        <v>0</v>
      </c>
      <c r="S279" s="11">
        <v>425502.23879999993</v>
      </c>
      <c r="T279" s="11"/>
      <c r="U279" s="8">
        <v>4217.95</v>
      </c>
      <c r="V279" s="8">
        <v>4217.95</v>
      </c>
      <c r="W279" s="3" t="s">
        <v>56</v>
      </c>
      <c r="X279" s="17">
        <f>+N279-'Приложение № 2'!E279</f>
        <v>0</v>
      </c>
      <c r="Y279" s="1">
        <v>379819.35</v>
      </c>
      <c r="Z279" s="1">
        <f>+(K279*9.1+L279*18.19)*12</f>
        <v>152523.18000000002</v>
      </c>
      <c r="AB279" s="17">
        <f>+N279-'Приложение № 2'!E279</f>
        <v>0</v>
      </c>
      <c r="AE279" s="25">
        <f>+N279-'Приложение № 2'!E279</f>
        <v>0</v>
      </c>
    </row>
    <row r="280" spans="1:31" x14ac:dyDescent="0.2">
      <c r="A280" s="9">
        <f t="shared" si="56"/>
        <v>258</v>
      </c>
      <c r="B280" s="6">
        <f t="shared" si="57"/>
        <v>22</v>
      </c>
      <c r="C280" s="10" t="s">
        <v>1160</v>
      </c>
      <c r="D280" s="10" t="s">
        <v>377</v>
      </c>
      <c r="E280" s="10" t="s">
        <v>215</v>
      </c>
      <c r="F280" s="10"/>
      <c r="G280" s="10" t="s">
        <v>59</v>
      </c>
      <c r="H280" s="10" t="s">
        <v>31</v>
      </c>
      <c r="I280" s="10" t="s">
        <v>31</v>
      </c>
      <c r="J280" s="11">
        <v>547.4</v>
      </c>
      <c r="K280" s="11">
        <v>508.9</v>
      </c>
      <c r="L280" s="11">
        <v>0</v>
      </c>
      <c r="M280" s="26">
        <v>31</v>
      </c>
      <c r="N280" s="11">
        <f t="shared" si="54"/>
        <v>1776605.5200000003</v>
      </c>
      <c r="O280" s="11">
        <v>0</v>
      </c>
      <c r="P280" s="11">
        <v>1776605.5200000003</v>
      </c>
      <c r="Q280" s="11">
        <v>0</v>
      </c>
      <c r="R280" s="11">
        <v>0</v>
      </c>
      <c r="S280" s="11">
        <v>0</v>
      </c>
      <c r="T280" s="11"/>
      <c r="U280" s="8">
        <v>3764.3</v>
      </c>
      <c r="V280" s="8">
        <v>3764.3</v>
      </c>
      <c r="W280" s="3" t="s">
        <v>56</v>
      </c>
      <c r="X280" s="17">
        <f>+N280-'Приложение № 2'!E280</f>
        <v>0</v>
      </c>
      <c r="Y280" s="1">
        <v>113348.2</v>
      </c>
      <c r="Z280" s="1">
        <f>+(K280*6.45+L280*17.73)*12</f>
        <v>39388.86</v>
      </c>
      <c r="AB280" s="17">
        <f>+N280-'Приложение № 2'!E280</f>
        <v>0</v>
      </c>
      <c r="AE280" s="25">
        <f>+N280-'Приложение № 2'!E280</f>
        <v>0</v>
      </c>
    </row>
    <row r="281" spans="1:31" x14ac:dyDescent="0.2">
      <c r="A281" s="9">
        <f t="shared" si="56"/>
        <v>259</v>
      </c>
      <c r="B281" s="6">
        <f t="shared" si="57"/>
        <v>23</v>
      </c>
      <c r="C281" s="10" t="s">
        <v>1160</v>
      </c>
      <c r="D281" s="10" t="s">
        <v>378</v>
      </c>
      <c r="E281" s="10" t="s">
        <v>66</v>
      </c>
      <c r="F281" s="10"/>
      <c r="G281" s="10" t="s">
        <v>55</v>
      </c>
      <c r="H281" s="10" t="s">
        <v>33</v>
      </c>
      <c r="I281" s="10" t="s">
        <v>31</v>
      </c>
      <c r="J281" s="11">
        <v>1205.5999999999999</v>
      </c>
      <c r="K281" s="11">
        <v>1090.5</v>
      </c>
      <c r="L281" s="11">
        <v>0</v>
      </c>
      <c r="M281" s="26">
        <v>53</v>
      </c>
      <c r="N281" s="11">
        <f t="shared" si="54"/>
        <v>10674506.466736862</v>
      </c>
      <c r="O281" s="11">
        <v>0</v>
      </c>
      <c r="P281" s="11">
        <v>10436396.386736862</v>
      </c>
      <c r="Q281" s="11">
        <v>0</v>
      </c>
      <c r="R281" s="11">
        <v>77904.209000000032</v>
      </c>
      <c r="S281" s="11">
        <v>160205.87099999934</v>
      </c>
      <c r="T281" s="11"/>
      <c r="U281" s="8">
        <v>4217.95</v>
      </c>
      <c r="V281" s="8">
        <v>4217.95</v>
      </c>
      <c r="W281" s="3" t="s">
        <v>56</v>
      </c>
      <c r="X281" s="17">
        <f>+N281-'Приложение № 2'!E281</f>
        <v>0</v>
      </c>
      <c r="Y281" s="1">
        <v>667148.47</v>
      </c>
      <c r="Z281" s="1">
        <f>+(K281*9.1+L281*18.19)*12</f>
        <v>119082.59999999999</v>
      </c>
      <c r="AB281" s="17">
        <f>+N281-'Приложение № 2'!E281</f>
        <v>0</v>
      </c>
      <c r="AE281" s="25">
        <f>+N281-'Приложение № 2'!E281</f>
        <v>0</v>
      </c>
    </row>
    <row r="282" spans="1:31" x14ac:dyDescent="0.2">
      <c r="A282" s="9">
        <f t="shared" si="56"/>
        <v>260</v>
      </c>
      <c r="B282" s="6">
        <f t="shared" si="57"/>
        <v>24</v>
      </c>
      <c r="C282" s="10" t="s">
        <v>1160</v>
      </c>
      <c r="D282" s="10" t="s">
        <v>379</v>
      </c>
      <c r="E282" s="10" t="s">
        <v>54</v>
      </c>
      <c r="F282" s="10"/>
      <c r="G282" s="10" t="s">
        <v>59</v>
      </c>
      <c r="H282" s="10" t="s">
        <v>31</v>
      </c>
      <c r="I282" s="10" t="s">
        <v>31</v>
      </c>
      <c r="J282" s="11">
        <v>661.2</v>
      </c>
      <c r="K282" s="11">
        <v>599.79999999999995</v>
      </c>
      <c r="L282" s="11">
        <v>0</v>
      </c>
      <c r="M282" s="26">
        <v>31</v>
      </c>
      <c r="N282" s="11">
        <f t="shared" si="54"/>
        <v>5707510.8699999992</v>
      </c>
      <c r="O282" s="11">
        <v>0</v>
      </c>
      <c r="P282" s="11">
        <v>5707510.8699999992</v>
      </c>
      <c r="Q282" s="11">
        <v>0</v>
      </c>
      <c r="R282" s="11">
        <v>0</v>
      </c>
      <c r="S282" s="11">
        <v>0</v>
      </c>
      <c r="T282" s="11"/>
      <c r="U282" s="8">
        <v>10318.4</v>
      </c>
      <c r="V282" s="8">
        <v>10318.4</v>
      </c>
      <c r="W282" s="3" t="s">
        <v>56</v>
      </c>
      <c r="X282" s="17">
        <f>+N282-'Приложение № 2'!E282</f>
        <v>0</v>
      </c>
      <c r="Y282" s="1">
        <v>126982.02</v>
      </c>
      <c r="Z282" s="1">
        <f>+(K282*6.45+L282*17.73)*12</f>
        <v>46424.520000000004</v>
      </c>
      <c r="AB282" s="17">
        <f>+N282-'Приложение № 2'!E282</f>
        <v>0</v>
      </c>
      <c r="AE282" s="25">
        <f>+N282-'Приложение № 2'!E282</f>
        <v>0</v>
      </c>
    </row>
    <row r="283" spans="1:31" x14ac:dyDescent="0.2">
      <c r="A283" s="9">
        <f t="shared" si="56"/>
        <v>261</v>
      </c>
      <c r="B283" s="6">
        <f t="shared" si="57"/>
        <v>25</v>
      </c>
      <c r="C283" s="10" t="s">
        <v>1160</v>
      </c>
      <c r="D283" s="10" t="s">
        <v>380</v>
      </c>
      <c r="E283" s="10" t="s">
        <v>68</v>
      </c>
      <c r="F283" s="10"/>
      <c r="G283" s="10" t="s">
        <v>55</v>
      </c>
      <c r="H283" s="10" t="s">
        <v>33</v>
      </c>
      <c r="I283" s="10" t="s">
        <v>31</v>
      </c>
      <c r="J283" s="11">
        <v>1375</v>
      </c>
      <c r="K283" s="11">
        <v>1259.4000000000001</v>
      </c>
      <c r="L283" s="11">
        <v>0</v>
      </c>
      <c r="M283" s="26">
        <v>53</v>
      </c>
      <c r="N283" s="11">
        <f t="shared" si="54"/>
        <v>4357536.5899999989</v>
      </c>
      <c r="O283" s="11">
        <v>0</v>
      </c>
      <c r="P283" s="11">
        <v>4322612.8887999989</v>
      </c>
      <c r="Q283" s="11">
        <v>0</v>
      </c>
      <c r="R283" s="11">
        <v>34923.70120000001</v>
      </c>
      <c r="S283" s="11">
        <v>0</v>
      </c>
      <c r="T283" s="11"/>
      <c r="U283" s="8">
        <v>2417.96</v>
      </c>
      <c r="V283" s="8">
        <v>2417.96</v>
      </c>
      <c r="W283" s="3" t="s">
        <v>56</v>
      </c>
      <c r="X283" s="17">
        <f>+N283-'Приложение № 2'!E283</f>
        <v>0</v>
      </c>
      <c r="Y283" s="1">
        <v>487766.21</v>
      </c>
      <c r="Z283" s="1">
        <f>+(K283*9.1+L283*18.19)*12</f>
        <v>137526.48000000001</v>
      </c>
      <c r="AB283" s="17">
        <f>+N283-'Приложение № 2'!E283</f>
        <v>0</v>
      </c>
      <c r="AE283" s="25">
        <f>+N283-'Приложение № 2'!E283</f>
        <v>0</v>
      </c>
    </row>
    <row r="284" spans="1:31" x14ac:dyDescent="0.2">
      <c r="A284" s="9">
        <f t="shared" si="56"/>
        <v>262</v>
      </c>
      <c r="B284" s="6">
        <f t="shared" si="57"/>
        <v>26</v>
      </c>
      <c r="C284" s="10" t="s">
        <v>1160</v>
      </c>
      <c r="D284" s="10" t="s">
        <v>381</v>
      </c>
      <c r="E284" s="10" t="s">
        <v>64</v>
      </c>
      <c r="F284" s="10"/>
      <c r="G284" s="10" t="s">
        <v>55</v>
      </c>
      <c r="H284" s="10" t="s">
        <v>33</v>
      </c>
      <c r="I284" s="10" t="s">
        <v>31</v>
      </c>
      <c r="J284" s="11">
        <v>1403.6</v>
      </c>
      <c r="K284" s="11">
        <v>1213.5</v>
      </c>
      <c r="L284" s="11">
        <v>42.7</v>
      </c>
      <c r="M284" s="26">
        <v>67</v>
      </c>
      <c r="N284" s="11">
        <f t="shared" si="54"/>
        <v>4346464.5599999987</v>
      </c>
      <c r="O284" s="11">
        <v>0</v>
      </c>
      <c r="P284" s="11">
        <v>4335160.7263999991</v>
      </c>
      <c r="Q284" s="11">
        <v>0</v>
      </c>
      <c r="R284" s="11">
        <v>11303.833600000013</v>
      </c>
      <c r="S284" s="11">
        <v>0</v>
      </c>
      <c r="T284" s="11"/>
      <c r="U284" s="8">
        <v>2417.96</v>
      </c>
      <c r="V284" s="8">
        <v>2417.96</v>
      </c>
      <c r="W284" s="3" t="s">
        <v>56</v>
      </c>
      <c r="X284" s="17">
        <f>+N284-'Приложение № 2'!E284</f>
        <v>0</v>
      </c>
      <c r="Y284" s="1">
        <v>448918.89</v>
      </c>
      <c r="Z284" s="1">
        <f>+(K284*9.1+L284*18.19)*12</f>
        <v>141834.75599999999</v>
      </c>
      <c r="AB284" s="17">
        <f>+N284-'Приложение № 2'!E284</f>
        <v>0</v>
      </c>
      <c r="AE284" s="25">
        <f>+N284-'Приложение № 2'!E284</f>
        <v>0</v>
      </c>
    </row>
    <row r="285" spans="1:31" x14ac:dyDescent="0.2">
      <c r="A285" s="9">
        <f t="shared" si="56"/>
        <v>263</v>
      </c>
      <c r="B285" s="6">
        <f t="shared" si="57"/>
        <v>27</v>
      </c>
      <c r="C285" s="10" t="s">
        <v>1160</v>
      </c>
      <c r="D285" s="10" t="s">
        <v>382</v>
      </c>
      <c r="E285" s="10" t="s">
        <v>64</v>
      </c>
      <c r="F285" s="10"/>
      <c r="G285" s="10" t="s">
        <v>55</v>
      </c>
      <c r="H285" s="10" t="s">
        <v>33</v>
      </c>
      <c r="I285" s="10" t="s">
        <v>30</v>
      </c>
      <c r="J285" s="11">
        <v>2344</v>
      </c>
      <c r="K285" s="11">
        <v>1517.7</v>
      </c>
      <c r="L285" s="11">
        <v>471.8</v>
      </c>
      <c r="M285" s="26">
        <v>68</v>
      </c>
      <c r="N285" s="11">
        <f t="shared" si="54"/>
        <v>13265747.270000003</v>
      </c>
      <c r="O285" s="11">
        <v>0</v>
      </c>
      <c r="P285" s="11">
        <v>13203218.815000003</v>
      </c>
      <c r="Q285" s="11">
        <v>0</v>
      </c>
      <c r="R285" s="11">
        <v>62528.454999999842</v>
      </c>
      <c r="S285" s="11">
        <v>0</v>
      </c>
      <c r="T285" s="11"/>
      <c r="U285" s="8">
        <v>2417.96</v>
      </c>
      <c r="V285" s="8">
        <v>2417.96</v>
      </c>
      <c r="W285" s="3" t="s">
        <v>56</v>
      </c>
      <c r="X285" s="17">
        <f>+N285-'Приложение № 2'!E285</f>
        <v>0</v>
      </c>
      <c r="Y285" s="1">
        <v>949723.23</v>
      </c>
      <c r="Z285" s="1">
        <f t="shared" ref="Z285:Z290" si="58">+(K285*9.1+L285*18.19)*12</f>
        <v>268717.34400000004</v>
      </c>
      <c r="AB285" s="17">
        <f>+N285-'Приложение № 2'!E285</f>
        <v>0</v>
      </c>
      <c r="AE285" s="25">
        <f>+N285-'Приложение № 2'!E285</f>
        <v>0</v>
      </c>
    </row>
    <row r="286" spans="1:31" x14ac:dyDescent="0.2">
      <c r="A286" s="9">
        <f t="shared" si="56"/>
        <v>264</v>
      </c>
      <c r="B286" s="6">
        <f t="shared" si="57"/>
        <v>28</v>
      </c>
      <c r="C286" s="10" t="s">
        <v>1160</v>
      </c>
      <c r="D286" s="10" t="s">
        <v>383</v>
      </c>
      <c r="E286" s="10" t="s">
        <v>54</v>
      </c>
      <c r="F286" s="10"/>
      <c r="G286" s="10" t="s">
        <v>55</v>
      </c>
      <c r="H286" s="10" t="s">
        <v>33</v>
      </c>
      <c r="I286" s="10" t="s">
        <v>31</v>
      </c>
      <c r="J286" s="11">
        <v>1403.6</v>
      </c>
      <c r="K286" s="11">
        <v>1283.1500000000001</v>
      </c>
      <c r="L286" s="11">
        <v>0</v>
      </c>
      <c r="M286" s="26">
        <v>53</v>
      </c>
      <c r="N286" s="11">
        <f t="shared" si="54"/>
        <v>8555890.2200000007</v>
      </c>
      <c r="O286" s="11">
        <v>0</v>
      </c>
      <c r="P286" s="11">
        <v>8545133.441300001</v>
      </c>
      <c r="Q286" s="11">
        <v>0</v>
      </c>
      <c r="R286" s="11">
        <v>10756.778700000024</v>
      </c>
      <c r="S286" s="11">
        <v>0</v>
      </c>
      <c r="T286" s="11"/>
      <c r="U286" s="8">
        <v>2417.96</v>
      </c>
      <c r="V286" s="8">
        <v>2417.96</v>
      </c>
      <c r="W286" s="3" t="s">
        <v>56</v>
      </c>
      <c r="X286" s="17">
        <f>+N286-'Приложение № 2'!E286</f>
        <v>0</v>
      </c>
      <c r="Y286" s="1">
        <v>451942.8</v>
      </c>
      <c r="Z286" s="1">
        <f t="shared" si="58"/>
        <v>140119.98000000001</v>
      </c>
      <c r="AB286" s="17">
        <f>+N286-'Приложение № 2'!E286</f>
        <v>0</v>
      </c>
      <c r="AE286" s="25">
        <f>+N286-'Приложение № 2'!E286</f>
        <v>0</v>
      </c>
    </row>
    <row r="287" spans="1:31" x14ac:dyDescent="0.2">
      <c r="A287" s="9">
        <f t="shared" si="56"/>
        <v>265</v>
      </c>
      <c r="B287" s="6">
        <f t="shared" si="57"/>
        <v>29</v>
      </c>
      <c r="C287" s="10" t="s">
        <v>1160</v>
      </c>
      <c r="D287" s="10" t="s">
        <v>384</v>
      </c>
      <c r="E287" s="10" t="s">
        <v>54</v>
      </c>
      <c r="F287" s="10"/>
      <c r="G287" s="10" t="s">
        <v>55</v>
      </c>
      <c r="H287" s="10" t="s">
        <v>33</v>
      </c>
      <c r="I287" s="10" t="s">
        <v>31</v>
      </c>
      <c r="J287" s="11">
        <v>1397.9</v>
      </c>
      <c r="K287" s="11">
        <v>1279</v>
      </c>
      <c r="L287" s="11">
        <v>0</v>
      </c>
      <c r="M287" s="26">
        <v>70</v>
      </c>
      <c r="N287" s="11">
        <f t="shared" si="54"/>
        <v>8528218.5200000014</v>
      </c>
      <c r="O287" s="11">
        <v>0</v>
      </c>
      <c r="P287" s="11">
        <v>8500392.4080000017</v>
      </c>
      <c r="Q287" s="11">
        <v>0</v>
      </c>
      <c r="R287" s="11">
        <v>27826.111999999965</v>
      </c>
      <c r="S287" s="11">
        <v>0</v>
      </c>
      <c r="T287" s="11"/>
      <c r="U287" s="8">
        <v>2417.96</v>
      </c>
      <c r="V287" s="8">
        <v>2417.96</v>
      </c>
      <c r="W287" s="3" t="s">
        <v>56</v>
      </c>
      <c r="X287" s="17">
        <f>+N287-'Приложение № 2'!E287</f>
        <v>0</v>
      </c>
      <c r="Y287" s="1">
        <v>432717.56</v>
      </c>
      <c r="Z287" s="1">
        <f t="shared" si="58"/>
        <v>139666.79999999999</v>
      </c>
      <c r="AB287" s="17">
        <f>+N287-'Приложение № 2'!E287</f>
        <v>0</v>
      </c>
      <c r="AE287" s="25">
        <f>+N287-'Приложение № 2'!E287</f>
        <v>0</v>
      </c>
    </row>
    <row r="288" spans="1:31" x14ac:dyDescent="0.2">
      <c r="A288" s="9">
        <f t="shared" si="56"/>
        <v>266</v>
      </c>
      <c r="B288" s="6">
        <f t="shared" si="57"/>
        <v>30</v>
      </c>
      <c r="C288" s="10" t="s">
        <v>1160</v>
      </c>
      <c r="D288" s="10" t="s">
        <v>385</v>
      </c>
      <c r="E288" s="10" t="s">
        <v>54</v>
      </c>
      <c r="F288" s="10"/>
      <c r="G288" s="10" t="s">
        <v>55</v>
      </c>
      <c r="H288" s="10" t="s">
        <v>33</v>
      </c>
      <c r="I288" s="10" t="s">
        <v>31</v>
      </c>
      <c r="J288" s="11">
        <v>1401</v>
      </c>
      <c r="K288" s="11">
        <v>1278.8</v>
      </c>
      <c r="L288" s="11">
        <v>0</v>
      </c>
      <c r="M288" s="26">
        <v>66</v>
      </c>
      <c r="N288" s="11">
        <f t="shared" si="54"/>
        <v>8526884.9500000011</v>
      </c>
      <c r="O288" s="11">
        <v>0</v>
      </c>
      <c r="P288" s="11">
        <v>8474508.9976000004</v>
      </c>
      <c r="Q288" s="11">
        <v>0</v>
      </c>
      <c r="R288" s="11">
        <v>52375.952400000067</v>
      </c>
      <c r="S288" s="11">
        <v>0</v>
      </c>
      <c r="T288" s="11"/>
      <c r="U288" s="8">
        <v>2417.96</v>
      </c>
      <c r="V288" s="8">
        <v>2417.96</v>
      </c>
      <c r="W288" s="3" t="s">
        <v>56</v>
      </c>
      <c r="X288" s="17">
        <f>+N288-'Приложение № 2'!E288</f>
        <v>0</v>
      </c>
      <c r="Y288" s="1">
        <v>504363.2</v>
      </c>
      <c r="Z288" s="1">
        <f t="shared" si="58"/>
        <v>139644.96</v>
      </c>
      <c r="AB288" s="17">
        <f>+N288-'Приложение № 2'!E288</f>
        <v>0</v>
      </c>
      <c r="AE288" s="25">
        <f>+N288-'Приложение № 2'!E288</f>
        <v>0</v>
      </c>
    </row>
    <row r="289" spans="1:31" x14ac:dyDescent="0.2">
      <c r="A289" s="9">
        <f t="shared" si="56"/>
        <v>267</v>
      </c>
      <c r="B289" s="6">
        <f t="shared" si="57"/>
        <v>31</v>
      </c>
      <c r="C289" s="10" t="s">
        <v>1160</v>
      </c>
      <c r="D289" s="10" t="s">
        <v>386</v>
      </c>
      <c r="E289" s="10" t="s">
        <v>54</v>
      </c>
      <c r="F289" s="10"/>
      <c r="G289" s="10" t="s">
        <v>55</v>
      </c>
      <c r="H289" s="10" t="s">
        <v>33</v>
      </c>
      <c r="I289" s="10" t="s">
        <v>31</v>
      </c>
      <c r="J289" s="11">
        <v>1391.9</v>
      </c>
      <c r="K289" s="11">
        <v>1292.4000000000001</v>
      </c>
      <c r="L289" s="11">
        <v>0</v>
      </c>
      <c r="M289" s="26">
        <v>56</v>
      </c>
      <c r="N289" s="11">
        <f t="shared" si="54"/>
        <v>8617568.1100000013</v>
      </c>
      <c r="O289" s="11">
        <v>0</v>
      </c>
      <c r="P289" s="11">
        <v>3772369.6900000009</v>
      </c>
      <c r="Q289" s="11">
        <v>0</v>
      </c>
      <c r="R289" s="11">
        <v>611296.02</v>
      </c>
      <c r="S289" s="11">
        <v>4233902.4000000004</v>
      </c>
      <c r="T289" s="11"/>
      <c r="U289" s="8">
        <v>2417.96</v>
      </c>
      <c r="V289" s="8">
        <v>2417.96</v>
      </c>
      <c r="W289" s="3" t="s">
        <v>56</v>
      </c>
      <c r="X289" s="17">
        <f>+N289-'Приложение № 2'!E289</f>
        <v>0</v>
      </c>
      <c r="Y289" s="1">
        <v>470165.94</v>
      </c>
      <c r="Z289" s="1">
        <f t="shared" si="58"/>
        <v>141130.08000000002</v>
      </c>
      <c r="AB289" s="17">
        <f>+N289-'Приложение № 2'!E289</f>
        <v>0</v>
      </c>
      <c r="AE289" s="25">
        <f>+N289-'Приложение № 2'!E289</f>
        <v>0</v>
      </c>
    </row>
    <row r="290" spans="1:31" x14ac:dyDescent="0.2">
      <c r="A290" s="9">
        <f t="shared" si="56"/>
        <v>268</v>
      </c>
      <c r="B290" s="6">
        <f t="shared" si="57"/>
        <v>32</v>
      </c>
      <c r="C290" s="10" t="s">
        <v>1160</v>
      </c>
      <c r="D290" s="10" t="s">
        <v>387</v>
      </c>
      <c r="E290" s="10" t="s">
        <v>54</v>
      </c>
      <c r="F290" s="10"/>
      <c r="G290" s="10" t="s">
        <v>55</v>
      </c>
      <c r="H290" s="10" t="s">
        <v>33</v>
      </c>
      <c r="I290" s="10" t="s">
        <v>32</v>
      </c>
      <c r="J290" s="11">
        <v>2337.1999999999998</v>
      </c>
      <c r="K290" s="11">
        <v>1992.27</v>
      </c>
      <c r="L290" s="11">
        <v>45.7</v>
      </c>
      <c r="M290" s="26">
        <v>101</v>
      </c>
      <c r="N290" s="11">
        <f t="shared" si="54"/>
        <v>13588939.399999999</v>
      </c>
      <c r="O290" s="11">
        <v>0</v>
      </c>
      <c r="P290" s="11">
        <v>5770986.8399999989</v>
      </c>
      <c r="Q290" s="11">
        <v>0</v>
      </c>
      <c r="R290" s="11">
        <v>992014.15999999992</v>
      </c>
      <c r="S290" s="11">
        <v>6825938.3999999994</v>
      </c>
      <c r="T290" s="11"/>
      <c r="U290" s="8">
        <v>2417.96</v>
      </c>
      <c r="V290" s="8">
        <v>2417.96</v>
      </c>
      <c r="W290" s="3" t="s">
        <v>56</v>
      </c>
      <c r="X290" s="17">
        <f>+N290-'Приложение № 2'!E290</f>
        <v>0</v>
      </c>
      <c r="Y290" s="1">
        <v>764482.88</v>
      </c>
      <c r="Z290" s="1">
        <f t="shared" si="58"/>
        <v>227531.27999999997</v>
      </c>
      <c r="AB290" s="17">
        <f>+N290-'Приложение № 2'!E290</f>
        <v>0</v>
      </c>
      <c r="AE290" s="25">
        <f>+N290-'Приложение № 2'!E290</f>
        <v>0</v>
      </c>
    </row>
    <row r="291" spans="1:31" x14ac:dyDescent="0.2">
      <c r="A291" s="9">
        <f t="shared" si="56"/>
        <v>269</v>
      </c>
      <c r="B291" s="6">
        <f t="shared" si="57"/>
        <v>33</v>
      </c>
      <c r="C291" s="10" t="s">
        <v>1160</v>
      </c>
      <c r="D291" s="10" t="s">
        <v>388</v>
      </c>
      <c r="E291" s="10" t="s">
        <v>215</v>
      </c>
      <c r="F291" s="10"/>
      <c r="G291" s="10" t="s">
        <v>59</v>
      </c>
      <c r="H291" s="10" t="s">
        <v>31</v>
      </c>
      <c r="I291" s="10" t="s">
        <v>31</v>
      </c>
      <c r="J291" s="11">
        <v>377.9</v>
      </c>
      <c r="K291" s="11">
        <v>336.2</v>
      </c>
      <c r="L291" s="11">
        <v>0</v>
      </c>
      <c r="M291" s="26">
        <v>25</v>
      </c>
      <c r="N291" s="11">
        <f t="shared" si="54"/>
        <v>1173697.73</v>
      </c>
      <c r="O291" s="11">
        <v>0</v>
      </c>
      <c r="P291" s="11">
        <v>1160243.9643999999</v>
      </c>
      <c r="Q291" s="11">
        <v>0</v>
      </c>
      <c r="R291" s="11">
        <v>13453.765600000013</v>
      </c>
      <c r="S291" s="11">
        <v>0</v>
      </c>
      <c r="T291" s="11"/>
      <c r="U291" s="8">
        <v>3764.3</v>
      </c>
      <c r="V291" s="8">
        <v>3764.3</v>
      </c>
      <c r="W291" s="3" t="s">
        <v>56</v>
      </c>
      <c r="X291" s="17">
        <f>+N291-'Приложение № 2'!E291</f>
        <v>0</v>
      </c>
      <c r="Y291" s="1">
        <v>96199.56</v>
      </c>
      <c r="Z291" s="1">
        <f>+(K291*6.45+L291*17.73)*12</f>
        <v>26021.879999999997</v>
      </c>
      <c r="AB291" s="17">
        <f>+N291-'Приложение № 2'!E291</f>
        <v>0</v>
      </c>
      <c r="AE291" s="25">
        <f>+N291-'Приложение № 2'!E291</f>
        <v>0</v>
      </c>
    </row>
    <row r="292" spans="1:31" x14ac:dyDescent="0.2">
      <c r="A292" s="9">
        <f t="shared" si="56"/>
        <v>270</v>
      </c>
      <c r="B292" s="6">
        <f t="shared" si="57"/>
        <v>34</v>
      </c>
      <c r="C292" s="10" t="s">
        <v>1160</v>
      </c>
      <c r="D292" s="10" t="s">
        <v>389</v>
      </c>
      <c r="E292" s="10" t="s">
        <v>196</v>
      </c>
      <c r="F292" s="10"/>
      <c r="G292" s="10" t="s">
        <v>55</v>
      </c>
      <c r="H292" s="10" t="s">
        <v>38</v>
      </c>
      <c r="I292" s="10" t="s">
        <v>30</v>
      </c>
      <c r="J292" s="11">
        <v>2294.4</v>
      </c>
      <c r="K292" s="11">
        <v>2020</v>
      </c>
      <c r="L292" s="11">
        <v>0</v>
      </c>
      <c r="M292" s="26">
        <v>107</v>
      </c>
      <c r="N292" s="11">
        <f t="shared" si="54"/>
        <v>3591360</v>
      </c>
      <c r="O292" s="11">
        <v>0</v>
      </c>
      <c r="P292" s="11">
        <v>0</v>
      </c>
      <c r="Q292" s="11">
        <v>0</v>
      </c>
      <c r="R292" s="11">
        <v>0</v>
      </c>
      <c r="S292" s="11">
        <v>3591360</v>
      </c>
      <c r="T292" s="11"/>
      <c r="U292" s="8">
        <f t="shared" ref="U292:U294" si="59">N292/K292</f>
        <v>1777.90099009901</v>
      </c>
      <c r="V292" s="8">
        <v>1172.2830200640003</v>
      </c>
      <c r="W292" s="3" t="s">
        <v>56</v>
      </c>
      <c r="X292" s="17">
        <f>+N292-'Приложение № 2'!E292</f>
        <v>0</v>
      </c>
      <c r="Y292" s="1">
        <v>930783.73</v>
      </c>
      <c r="Z292" s="1">
        <f>+(K292*12.08+L292*20.47)*12</f>
        <v>292819.19999999995</v>
      </c>
      <c r="AB292" s="17">
        <f>+N292-'Приложение № 2'!E292</f>
        <v>0</v>
      </c>
      <c r="AE292" s="25">
        <f>+N292-'Приложение № 2'!E292</f>
        <v>0</v>
      </c>
    </row>
    <row r="293" spans="1:31" x14ac:dyDescent="0.2">
      <c r="A293" s="9">
        <f t="shared" si="56"/>
        <v>271</v>
      </c>
      <c r="B293" s="6">
        <f t="shared" si="57"/>
        <v>35</v>
      </c>
      <c r="C293" s="10" t="s">
        <v>1160</v>
      </c>
      <c r="D293" s="10" t="s">
        <v>390</v>
      </c>
      <c r="E293" s="10" t="s">
        <v>196</v>
      </c>
      <c r="F293" s="10"/>
      <c r="G293" s="10" t="s">
        <v>55</v>
      </c>
      <c r="H293" s="10" t="s">
        <v>38</v>
      </c>
      <c r="I293" s="10" t="s">
        <v>30</v>
      </c>
      <c r="J293" s="11">
        <v>2291.6999999999998</v>
      </c>
      <c r="K293" s="11">
        <v>1954</v>
      </c>
      <c r="L293" s="11">
        <v>65.3</v>
      </c>
      <c r="M293" s="26">
        <v>84</v>
      </c>
      <c r="N293" s="11">
        <f t="shared" si="54"/>
        <v>3591360</v>
      </c>
      <c r="O293" s="11">
        <v>0</v>
      </c>
      <c r="P293" s="11">
        <v>0</v>
      </c>
      <c r="Q293" s="11">
        <v>0</v>
      </c>
      <c r="R293" s="11">
        <v>0</v>
      </c>
      <c r="S293" s="11">
        <v>3591360</v>
      </c>
      <c r="T293" s="11"/>
      <c r="U293" s="8">
        <f t="shared" si="59"/>
        <v>1837.9529170931423</v>
      </c>
      <c r="V293" s="8">
        <v>1172.2830200640003</v>
      </c>
      <c r="W293" s="3" t="s">
        <v>56</v>
      </c>
      <c r="X293" s="17">
        <f>+N293-'Приложение № 2'!E293</f>
        <v>0</v>
      </c>
      <c r="Y293" s="1">
        <v>879242.71</v>
      </c>
      <c r="Z293" s="1">
        <f>+(K293*12.08+L293*20.47)*12</f>
        <v>299292.13199999998</v>
      </c>
      <c r="AB293" s="17">
        <f>+N293-'Приложение № 2'!E293</f>
        <v>0</v>
      </c>
      <c r="AE293" s="25">
        <f>+N293-'Приложение № 2'!E293</f>
        <v>0</v>
      </c>
    </row>
    <row r="294" spans="1:31" x14ac:dyDescent="0.2">
      <c r="A294" s="9">
        <f t="shared" si="56"/>
        <v>272</v>
      </c>
      <c r="B294" s="6">
        <f t="shared" si="57"/>
        <v>36</v>
      </c>
      <c r="C294" s="10" t="s">
        <v>1160</v>
      </c>
      <c r="D294" s="10" t="s">
        <v>391</v>
      </c>
      <c r="E294" s="10" t="s">
        <v>111</v>
      </c>
      <c r="F294" s="10"/>
      <c r="G294" s="10" t="s">
        <v>55</v>
      </c>
      <c r="H294" s="10" t="s">
        <v>38</v>
      </c>
      <c r="I294" s="10" t="s">
        <v>30</v>
      </c>
      <c r="J294" s="11">
        <v>2263.9</v>
      </c>
      <c r="K294" s="11">
        <v>2001.3</v>
      </c>
      <c r="L294" s="11">
        <v>0</v>
      </c>
      <c r="M294" s="26">
        <v>82</v>
      </c>
      <c r="N294" s="11">
        <f t="shared" si="54"/>
        <v>3591360</v>
      </c>
      <c r="O294" s="11">
        <v>0</v>
      </c>
      <c r="P294" s="11">
        <v>0</v>
      </c>
      <c r="Q294" s="11">
        <v>0</v>
      </c>
      <c r="R294" s="11">
        <v>0</v>
      </c>
      <c r="S294" s="11">
        <v>3591360</v>
      </c>
      <c r="T294" s="11"/>
      <c r="U294" s="8">
        <f t="shared" si="59"/>
        <v>1794.5135661819818</v>
      </c>
      <c r="V294" s="8">
        <v>1172.2830200640003</v>
      </c>
      <c r="W294" s="3" t="s">
        <v>56</v>
      </c>
      <c r="X294" s="17">
        <f>+N294-'Приложение № 2'!E294</f>
        <v>0</v>
      </c>
      <c r="Y294" s="1">
        <v>806093.85</v>
      </c>
      <c r="Z294" s="1">
        <f>+(K294*12.08+L294*20.47)*12</f>
        <v>290108.44799999997</v>
      </c>
      <c r="AB294" s="17">
        <f>+N294-'Приложение № 2'!E294</f>
        <v>0</v>
      </c>
      <c r="AE294" s="25">
        <f>+N294-'Приложение № 2'!E294</f>
        <v>0</v>
      </c>
    </row>
    <row r="295" spans="1:31" x14ac:dyDescent="0.2">
      <c r="A295" s="9">
        <f t="shared" si="56"/>
        <v>273</v>
      </c>
      <c r="B295" s="6">
        <f t="shared" si="57"/>
        <v>37</v>
      </c>
      <c r="C295" s="10" t="s">
        <v>1160</v>
      </c>
      <c r="D295" s="10" t="s">
        <v>392</v>
      </c>
      <c r="E295" s="10" t="s">
        <v>68</v>
      </c>
      <c r="F295" s="10"/>
      <c r="G295" s="10" t="s">
        <v>55</v>
      </c>
      <c r="H295" s="10" t="s">
        <v>33</v>
      </c>
      <c r="I295" s="10" t="s">
        <v>31</v>
      </c>
      <c r="J295" s="11">
        <v>1404.7</v>
      </c>
      <c r="K295" s="11">
        <v>948.8</v>
      </c>
      <c r="L295" s="11">
        <v>348.8</v>
      </c>
      <c r="M295" s="26">
        <v>39</v>
      </c>
      <c r="N295" s="11">
        <f t="shared" si="54"/>
        <v>4489708.9799999995</v>
      </c>
      <c r="O295" s="11">
        <v>0</v>
      </c>
      <c r="P295" s="11">
        <v>4489708.9799999995</v>
      </c>
      <c r="Q295" s="11">
        <v>0</v>
      </c>
      <c r="R295" s="11">
        <v>0</v>
      </c>
      <c r="S295" s="11">
        <v>0</v>
      </c>
      <c r="T295" s="11"/>
      <c r="U295" s="8">
        <v>2417.96</v>
      </c>
      <c r="V295" s="8">
        <v>2417.96</v>
      </c>
      <c r="W295" s="3" t="s">
        <v>56</v>
      </c>
      <c r="X295" s="17">
        <f>+N295-'Приложение № 2'!E295</f>
        <v>0</v>
      </c>
      <c r="Y295" s="1">
        <v>320497.94</v>
      </c>
      <c r="Z295" s="1">
        <f>+(K295*9.1+L295*18.19)*12</f>
        <v>179745.024</v>
      </c>
      <c r="AB295" s="17">
        <f>+N295-'Приложение № 2'!E295</f>
        <v>0</v>
      </c>
      <c r="AE295" s="25">
        <f>+N295-'Приложение № 2'!E295</f>
        <v>0</v>
      </c>
    </row>
    <row r="296" spans="1:31" x14ac:dyDescent="0.2">
      <c r="A296" s="9">
        <f t="shared" si="56"/>
        <v>274</v>
      </c>
      <c r="B296" s="6">
        <f t="shared" si="57"/>
        <v>38</v>
      </c>
      <c r="C296" s="10" t="s">
        <v>1160</v>
      </c>
      <c r="D296" s="10" t="s">
        <v>393</v>
      </c>
      <c r="E296" s="10" t="s">
        <v>68</v>
      </c>
      <c r="F296" s="10"/>
      <c r="G296" s="10" t="s">
        <v>55</v>
      </c>
      <c r="H296" s="10" t="s">
        <v>33</v>
      </c>
      <c r="I296" s="10" t="s">
        <v>31</v>
      </c>
      <c r="J296" s="11">
        <v>1374</v>
      </c>
      <c r="K296" s="11">
        <v>1179.99</v>
      </c>
      <c r="L296" s="11">
        <v>72.599999999999994</v>
      </c>
      <c r="M296" s="26">
        <v>60</v>
      </c>
      <c r="N296" s="11">
        <f t="shared" si="54"/>
        <v>8352119.8099999996</v>
      </c>
      <c r="O296" s="11">
        <v>0</v>
      </c>
      <c r="P296" s="11">
        <v>8342552.2641799999</v>
      </c>
      <c r="Q296" s="11">
        <v>0</v>
      </c>
      <c r="R296" s="11">
        <v>9567.5458199999994</v>
      </c>
      <c r="S296" s="11">
        <v>0</v>
      </c>
      <c r="T296" s="11"/>
      <c r="U296" s="8">
        <v>2417.96</v>
      </c>
      <c r="V296" s="8">
        <v>2417.96</v>
      </c>
      <c r="W296" s="3" t="s">
        <v>56</v>
      </c>
      <c r="X296" s="17">
        <f>+N296-'Приложение № 2'!E296</f>
        <v>0</v>
      </c>
      <c r="Y296" s="1">
        <v>412714.17</v>
      </c>
      <c r="Z296" s="1">
        <f>+(K296*9.1+L296*18.19)*12</f>
        <v>144702.03600000002</v>
      </c>
      <c r="AB296" s="17">
        <f>+N296-'Приложение № 2'!E296</f>
        <v>0</v>
      </c>
      <c r="AE296" s="25">
        <f>+N296-'Приложение № 2'!E296</f>
        <v>0</v>
      </c>
    </row>
    <row r="297" spans="1:31" x14ac:dyDescent="0.2">
      <c r="A297" s="9">
        <f t="shared" si="56"/>
        <v>275</v>
      </c>
      <c r="B297" s="6">
        <f t="shared" si="57"/>
        <v>39</v>
      </c>
      <c r="C297" s="10" t="s">
        <v>1160</v>
      </c>
      <c r="D297" s="10" t="s">
        <v>394</v>
      </c>
      <c r="E297" s="10" t="s">
        <v>138</v>
      </c>
      <c r="F297" s="10"/>
      <c r="G297" s="10" t="s">
        <v>59</v>
      </c>
      <c r="H297" s="10" t="s">
        <v>31</v>
      </c>
      <c r="I297" s="10" t="s">
        <v>32</v>
      </c>
      <c r="J297" s="11">
        <v>607</v>
      </c>
      <c r="K297" s="11">
        <v>488.5</v>
      </c>
      <c r="L297" s="11">
        <v>0</v>
      </c>
      <c r="M297" s="26">
        <v>33</v>
      </c>
      <c r="N297" s="11">
        <f t="shared" si="54"/>
        <v>195067.82</v>
      </c>
      <c r="O297" s="11">
        <v>0</v>
      </c>
      <c r="P297" s="11">
        <v>0</v>
      </c>
      <c r="Q297" s="11">
        <v>0</v>
      </c>
      <c r="R297" s="11">
        <v>143761.85</v>
      </c>
      <c r="S297" s="11">
        <v>51305.97</v>
      </c>
      <c r="T297" s="11"/>
      <c r="U297" s="8">
        <v>434.41</v>
      </c>
      <c r="V297" s="8">
        <v>434.41</v>
      </c>
      <c r="W297" s="3" t="s">
        <v>56</v>
      </c>
      <c r="X297" s="17">
        <f>+N297-'Приложение № 2'!E297</f>
        <v>0</v>
      </c>
      <c r="Y297" s="1">
        <v>105951.95</v>
      </c>
      <c r="Z297" s="1">
        <f>+(K297*6.45+L297*17.73)*12</f>
        <v>37809.9</v>
      </c>
      <c r="AB297" s="17">
        <f>+N297-'Приложение № 2'!E297</f>
        <v>0</v>
      </c>
      <c r="AE297" s="25">
        <f>+N297-'Приложение № 2'!E297</f>
        <v>0</v>
      </c>
    </row>
    <row r="298" spans="1:31" x14ac:dyDescent="0.2">
      <c r="A298" s="9">
        <f t="shared" si="56"/>
        <v>276</v>
      </c>
      <c r="B298" s="6">
        <f t="shared" si="57"/>
        <v>40</v>
      </c>
      <c r="C298" s="10" t="s">
        <v>1160</v>
      </c>
      <c r="D298" s="10" t="s">
        <v>395</v>
      </c>
      <c r="E298" s="10" t="s">
        <v>82</v>
      </c>
      <c r="F298" s="10"/>
      <c r="G298" s="10" t="s">
        <v>55</v>
      </c>
      <c r="H298" s="10" t="s">
        <v>33</v>
      </c>
      <c r="I298" s="10" t="s">
        <v>31</v>
      </c>
      <c r="J298" s="11">
        <v>1327.8</v>
      </c>
      <c r="K298" s="11">
        <v>1087.8</v>
      </c>
      <c r="L298" s="11">
        <v>116.8</v>
      </c>
      <c r="M298" s="26">
        <v>51</v>
      </c>
      <c r="N298" s="11">
        <f t="shared" si="54"/>
        <v>8032128.2499999991</v>
      </c>
      <c r="O298" s="11">
        <v>0</v>
      </c>
      <c r="P298" s="11">
        <v>8022002.3851999994</v>
      </c>
      <c r="Q298" s="11">
        <v>0</v>
      </c>
      <c r="R298" s="11">
        <v>10125.864799999981</v>
      </c>
      <c r="S298" s="11">
        <v>0</v>
      </c>
      <c r="T298" s="11"/>
      <c r="U298" s="8">
        <v>2417.96</v>
      </c>
      <c r="V298" s="8">
        <v>2417.96</v>
      </c>
      <c r="W298" s="3" t="s">
        <v>56</v>
      </c>
      <c r="X298" s="17">
        <f>+N298-'Приложение № 2'!E298</f>
        <v>0</v>
      </c>
      <c r="Y298" s="1">
        <v>421908.85</v>
      </c>
      <c r="Z298" s="1">
        <f>+(K298*9.1+L298*18.19)*12</f>
        <v>144282.864</v>
      </c>
      <c r="AB298" s="17">
        <f>+N298-'Приложение № 2'!E298</f>
        <v>0</v>
      </c>
      <c r="AE298" s="25">
        <f>+N298-'Приложение № 2'!E298</f>
        <v>0</v>
      </c>
    </row>
    <row r="299" spans="1:31" x14ac:dyDescent="0.2">
      <c r="A299" s="9">
        <f t="shared" si="56"/>
        <v>277</v>
      </c>
      <c r="B299" s="6">
        <f t="shared" si="57"/>
        <v>41</v>
      </c>
      <c r="C299" s="10" t="s">
        <v>1160</v>
      </c>
      <c r="D299" s="10" t="s">
        <v>396</v>
      </c>
      <c r="E299" s="10" t="s">
        <v>82</v>
      </c>
      <c r="F299" s="10"/>
      <c r="G299" s="10" t="s">
        <v>55</v>
      </c>
      <c r="H299" s="10" t="s">
        <v>33</v>
      </c>
      <c r="I299" s="10" t="s">
        <v>31</v>
      </c>
      <c r="J299" s="11">
        <v>1377</v>
      </c>
      <c r="K299" s="11">
        <v>1273.2</v>
      </c>
      <c r="L299" s="11">
        <v>0</v>
      </c>
      <c r="M299" s="26">
        <v>50</v>
      </c>
      <c r="N299" s="11">
        <f t="shared" si="54"/>
        <v>8489544.8100000005</v>
      </c>
      <c r="O299" s="11">
        <v>0</v>
      </c>
      <c r="P299" s="11">
        <v>8444560.8464000002</v>
      </c>
      <c r="Q299" s="11">
        <v>0</v>
      </c>
      <c r="R299" s="11">
        <v>44983.963599999901</v>
      </c>
      <c r="S299" s="11">
        <v>0</v>
      </c>
      <c r="T299" s="11"/>
      <c r="U299" s="8">
        <v>2417.96</v>
      </c>
      <c r="V299" s="8">
        <v>2417.96</v>
      </c>
      <c r="W299" s="3" t="s">
        <v>56</v>
      </c>
      <c r="X299" s="17">
        <f>+N299-'Приложение № 2'!E299</f>
        <v>0</v>
      </c>
      <c r="Y299" s="1">
        <v>482364.72</v>
      </c>
      <c r="Z299" s="1">
        <f>+(K299*9.1+L299*18.19)*12</f>
        <v>139033.44</v>
      </c>
      <c r="AB299" s="17">
        <f>+N299-'Приложение № 2'!E299</f>
        <v>0</v>
      </c>
      <c r="AE299" s="25">
        <f>+N299-'Приложение № 2'!E299</f>
        <v>0</v>
      </c>
    </row>
    <row r="300" spans="1:31" x14ac:dyDescent="0.2">
      <c r="A300" s="9">
        <f t="shared" si="56"/>
        <v>278</v>
      </c>
      <c r="B300" s="6">
        <f t="shared" si="57"/>
        <v>42</v>
      </c>
      <c r="C300" s="10" t="s">
        <v>1160</v>
      </c>
      <c r="D300" s="10" t="s">
        <v>397</v>
      </c>
      <c r="E300" s="10" t="s">
        <v>131</v>
      </c>
      <c r="F300" s="10"/>
      <c r="G300" s="10" t="s">
        <v>55</v>
      </c>
      <c r="H300" s="10" t="s">
        <v>38</v>
      </c>
      <c r="I300" s="10" t="s">
        <v>30</v>
      </c>
      <c r="J300" s="11">
        <v>2270.9</v>
      </c>
      <c r="K300" s="11">
        <v>1830.2</v>
      </c>
      <c r="L300" s="11">
        <v>178.8</v>
      </c>
      <c r="M300" s="26">
        <v>79</v>
      </c>
      <c r="N300" s="11">
        <f t="shared" si="54"/>
        <v>44523684.21018561</v>
      </c>
      <c r="O300" s="11">
        <v>0</v>
      </c>
      <c r="P300" s="11">
        <v>33954910.476185612</v>
      </c>
      <c r="Q300" s="11">
        <v>0</v>
      </c>
      <c r="R300" s="11">
        <v>1291987.014</v>
      </c>
      <c r="S300" s="11">
        <v>9276786.7199999988</v>
      </c>
      <c r="T300" s="11"/>
      <c r="U300" s="8">
        <v>13087.73</v>
      </c>
      <c r="V300" s="8">
        <v>13087.73</v>
      </c>
      <c r="W300" s="3" t="s">
        <v>56</v>
      </c>
      <c r="X300" s="17">
        <f>+N300-'Приложение № 2'!E300</f>
        <v>0</v>
      </c>
      <c r="Y300" s="1">
        <v>982760.79</v>
      </c>
      <c r="Z300" s="1">
        <f>+(K300*12.08+L300*20.47)*12</f>
        <v>309226.22399999999</v>
      </c>
      <c r="AB300" s="17">
        <f>+N300-'Приложение № 2'!E300</f>
        <v>0</v>
      </c>
      <c r="AE300" s="25">
        <f>+N300-'Приложение № 2'!E300</f>
        <v>0</v>
      </c>
    </row>
    <row r="301" spans="1:31" x14ac:dyDescent="0.2">
      <c r="A301" s="9">
        <f t="shared" si="56"/>
        <v>279</v>
      </c>
      <c r="B301" s="6">
        <f t="shared" si="57"/>
        <v>43</v>
      </c>
      <c r="C301" s="10" t="s">
        <v>1160</v>
      </c>
      <c r="D301" s="10" t="s">
        <v>398</v>
      </c>
      <c r="E301" s="10" t="s">
        <v>131</v>
      </c>
      <c r="F301" s="10"/>
      <c r="G301" s="10" t="s">
        <v>59</v>
      </c>
      <c r="H301" s="10" t="s">
        <v>31</v>
      </c>
      <c r="I301" s="10" t="s">
        <v>32</v>
      </c>
      <c r="J301" s="11">
        <v>561.1</v>
      </c>
      <c r="K301" s="11">
        <v>487.7</v>
      </c>
      <c r="L301" s="11">
        <v>0</v>
      </c>
      <c r="M301" s="26">
        <v>27</v>
      </c>
      <c r="N301" s="11">
        <f t="shared" si="54"/>
        <v>2722902.26</v>
      </c>
      <c r="O301" s="11">
        <v>0</v>
      </c>
      <c r="P301" s="11">
        <v>2638106.2599999998</v>
      </c>
      <c r="Q301" s="11">
        <v>0</v>
      </c>
      <c r="R301" s="11">
        <v>35635.840599999996</v>
      </c>
      <c r="S301" s="11">
        <v>49160.15940000047</v>
      </c>
      <c r="T301" s="11"/>
      <c r="U301" s="8">
        <v>5622.55</v>
      </c>
      <c r="V301" s="8">
        <v>5622.55</v>
      </c>
      <c r="W301" s="3" t="s">
        <v>56</v>
      </c>
      <c r="X301" s="17">
        <f>+N301-'Приложение № 2'!E301</f>
        <v>0</v>
      </c>
      <c r="Y301" s="1">
        <v>125136.14</v>
      </c>
      <c r="Z301" s="1">
        <f>+(K301*6.45+L301*17.73)*12</f>
        <v>37747.979999999996</v>
      </c>
      <c r="AB301" s="17">
        <f>+N301-'Приложение № 2'!E301</f>
        <v>0</v>
      </c>
      <c r="AE301" s="25">
        <f>+N301-'Приложение № 2'!E301</f>
        <v>0</v>
      </c>
    </row>
    <row r="302" spans="1:31" x14ac:dyDescent="0.2">
      <c r="A302" s="9">
        <f t="shared" si="56"/>
        <v>280</v>
      </c>
      <c r="B302" s="6">
        <f t="shared" si="57"/>
        <v>44</v>
      </c>
      <c r="C302" s="10" t="s">
        <v>1161</v>
      </c>
      <c r="D302" s="10" t="s">
        <v>399</v>
      </c>
      <c r="E302" s="10" t="s">
        <v>91</v>
      </c>
      <c r="F302" s="10"/>
      <c r="G302" s="10" t="s">
        <v>55</v>
      </c>
      <c r="H302" s="10" t="s">
        <v>34</v>
      </c>
      <c r="I302" s="10" t="s">
        <v>36</v>
      </c>
      <c r="J302" s="11">
        <v>8947.2000000000007</v>
      </c>
      <c r="K302" s="11">
        <v>7717.5</v>
      </c>
      <c r="L302" s="11">
        <v>71.5</v>
      </c>
      <c r="M302" s="26">
        <v>431</v>
      </c>
      <c r="N302" s="11">
        <f t="shared" si="54"/>
        <v>103280533.42216641</v>
      </c>
      <c r="O302" s="11">
        <v>0</v>
      </c>
      <c r="P302" s="11">
        <v>86799764.764166415</v>
      </c>
      <c r="Q302" s="11">
        <v>0</v>
      </c>
      <c r="R302" s="11">
        <v>0</v>
      </c>
      <c r="S302" s="11">
        <v>16480768.658</v>
      </c>
      <c r="T302" s="11"/>
      <c r="U302" s="8">
        <v>6569.45</v>
      </c>
      <c r="V302" s="8">
        <v>6569.45</v>
      </c>
      <c r="W302" s="3" t="s">
        <v>56</v>
      </c>
      <c r="X302" s="17">
        <f>+N302-'Приложение № 2'!E302</f>
        <v>0</v>
      </c>
      <c r="Y302" s="1">
        <v>2335673.86</v>
      </c>
      <c r="Z302" s="1">
        <f>+(K302*9.1+L302*18.19)*12</f>
        <v>858358.02</v>
      </c>
      <c r="AB302" s="17">
        <f>+N302-'Приложение № 2'!E302</f>
        <v>0</v>
      </c>
      <c r="AE302" s="25">
        <f>+N302-'Приложение № 2'!E302</f>
        <v>0</v>
      </c>
    </row>
    <row r="303" spans="1:31" x14ac:dyDescent="0.2">
      <c r="A303" s="9">
        <f t="shared" si="56"/>
        <v>281</v>
      </c>
      <c r="B303" s="6">
        <f t="shared" si="57"/>
        <v>45</v>
      </c>
      <c r="C303" s="10" t="s">
        <v>1161</v>
      </c>
      <c r="D303" s="10" t="s">
        <v>400</v>
      </c>
      <c r="E303" s="10" t="s">
        <v>91</v>
      </c>
      <c r="F303" s="10"/>
      <c r="G303" s="10" t="s">
        <v>59</v>
      </c>
      <c r="H303" s="10" t="s">
        <v>31</v>
      </c>
      <c r="I303" s="10" t="s">
        <v>32</v>
      </c>
      <c r="J303" s="11">
        <v>557.20000000000005</v>
      </c>
      <c r="K303" s="11">
        <v>492.5</v>
      </c>
      <c r="L303" s="11">
        <v>0</v>
      </c>
      <c r="M303" s="26">
        <v>38</v>
      </c>
      <c r="N303" s="11">
        <f t="shared" si="54"/>
        <v>7875304.0311680008</v>
      </c>
      <c r="O303" s="11">
        <v>0</v>
      </c>
      <c r="P303" s="11">
        <v>7872991.5311680008</v>
      </c>
      <c r="Q303" s="11">
        <v>0</v>
      </c>
      <c r="R303" s="11">
        <v>2312.4999999999709</v>
      </c>
      <c r="S303" s="11">
        <v>0</v>
      </c>
      <c r="T303" s="11"/>
      <c r="U303" s="8">
        <v>16692.72</v>
      </c>
      <c r="V303" s="8">
        <v>16692.72</v>
      </c>
      <c r="W303" s="3" t="s">
        <v>56</v>
      </c>
      <c r="X303" s="17">
        <f>+N303-'Приложение № 2'!E303</f>
        <v>0</v>
      </c>
      <c r="Y303" s="1">
        <v>131770.60999999999</v>
      </c>
      <c r="Z303" s="1">
        <f>+(K303*6.45+L303*17.73)*12</f>
        <v>38119.5</v>
      </c>
      <c r="AB303" s="17">
        <f>+N303-'Приложение № 2'!E303</f>
        <v>0</v>
      </c>
      <c r="AE303" s="25">
        <f>+N303-'Приложение № 2'!E303</f>
        <v>0</v>
      </c>
    </row>
    <row r="304" spans="1:31" x14ac:dyDescent="0.2">
      <c r="A304" s="9">
        <f t="shared" si="56"/>
        <v>282</v>
      </c>
      <c r="B304" s="6">
        <f t="shared" si="57"/>
        <v>46</v>
      </c>
      <c r="C304" s="10" t="s">
        <v>1161</v>
      </c>
      <c r="D304" s="10" t="s">
        <v>401</v>
      </c>
      <c r="E304" s="10" t="s">
        <v>91</v>
      </c>
      <c r="F304" s="10"/>
      <c r="G304" s="10" t="s">
        <v>59</v>
      </c>
      <c r="H304" s="10" t="s">
        <v>31</v>
      </c>
      <c r="I304" s="10" t="s">
        <v>32</v>
      </c>
      <c r="J304" s="11">
        <v>564</v>
      </c>
      <c r="K304" s="11">
        <v>489.4</v>
      </c>
      <c r="L304" s="11">
        <v>0</v>
      </c>
      <c r="M304" s="26">
        <v>22</v>
      </c>
      <c r="N304" s="11">
        <f t="shared" si="54"/>
        <v>7825733.5896134395</v>
      </c>
      <c r="O304" s="11">
        <v>0</v>
      </c>
      <c r="P304" s="11">
        <v>7812892.2124134395</v>
      </c>
      <c r="Q304" s="11">
        <v>0</v>
      </c>
      <c r="R304" s="11">
        <v>12841.377199999988</v>
      </c>
      <c r="S304" s="11">
        <v>0</v>
      </c>
      <c r="T304" s="11"/>
      <c r="U304" s="8">
        <v>16692.72</v>
      </c>
      <c r="V304" s="8">
        <v>16692.72</v>
      </c>
      <c r="W304" s="3" t="s">
        <v>56</v>
      </c>
      <c r="X304" s="17">
        <f>+N304-'Приложение № 2'!E304</f>
        <v>0</v>
      </c>
      <c r="Y304" s="1">
        <v>120063.15</v>
      </c>
      <c r="Z304" s="1">
        <f>+(K304*6.45+L304*17.73)*12</f>
        <v>37879.56</v>
      </c>
      <c r="AB304" s="17">
        <f>+N304-'Приложение № 2'!E304</f>
        <v>0</v>
      </c>
      <c r="AE304" s="25">
        <f>+N304-'Приложение № 2'!E304</f>
        <v>0</v>
      </c>
    </row>
    <row r="305" spans="1:31" x14ac:dyDescent="0.2">
      <c r="A305" s="9">
        <f t="shared" si="56"/>
        <v>283</v>
      </c>
      <c r="B305" s="6">
        <f t="shared" si="57"/>
        <v>47</v>
      </c>
      <c r="C305" s="10" t="s">
        <v>1162</v>
      </c>
      <c r="D305" s="10" t="s">
        <v>402</v>
      </c>
      <c r="E305" s="10" t="s">
        <v>108</v>
      </c>
      <c r="F305" s="10"/>
      <c r="G305" s="10" t="s">
        <v>55</v>
      </c>
      <c r="H305" s="10" t="s">
        <v>34</v>
      </c>
      <c r="I305" s="10" t="s">
        <v>33</v>
      </c>
      <c r="J305" s="11">
        <v>4642.8999999999996</v>
      </c>
      <c r="K305" s="11">
        <v>4217.6000000000004</v>
      </c>
      <c r="L305" s="11">
        <v>0</v>
      </c>
      <c r="M305" s="26">
        <v>159</v>
      </c>
      <c r="N305" s="11">
        <f t="shared" si="54"/>
        <v>25768523.780000001</v>
      </c>
      <c r="O305" s="11">
        <v>0</v>
      </c>
      <c r="P305" s="11">
        <v>9988512.5199999996</v>
      </c>
      <c r="Q305" s="11">
        <v>0</v>
      </c>
      <c r="R305" s="11">
        <v>1963153.6600000001</v>
      </c>
      <c r="S305" s="11">
        <v>13816857.600000001</v>
      </c>
      <c r="T305" s="11"/>
      <c r="U305" s="8">
        <v>1799.99</v>
      </c>
      <c r="V305" s="8">
        <v>1799.99</v>
      </c>
      <c r="W305" s="3" t="s">
        <v>56</v>
      </c>
      <c r="X305" s="17">
        <f>+N305-'Приложение № 2'!E305</f>
        <v>0</v>
      </c>
      <c r="Y305" s="1">
        <v>1502591.74</v>
      </c>
      <c r="Z305" s="1">
        <f>+(K305*9.1+L305*18.19)*12</f>
        <v>460561.92000000004</v>
      </c>
      <c r="AB305" s="17">
        <f>+N305-'Приложение № 2'!E305</f>
        <v>0</v>
      </c>
      <c r="AE305" s="25">
        <f>+N305-'Приложение № 2'!E305</f>
        <v>0</v>
      </c>
    </row>
    <row r="306" spans="1:31" ht="25.5" x14ac:dyDescent="0.2">
      <c r="A306" s="9">
        <f t="shared" si="56"/>
        <v>284</v>
      </c>
      <c r="B306" s="6">
        <f t="shared" si="57"/>
        <v>48</v>
      </c>
      <c r="C306" s="10" t="s">
        <v>1162</v>
      </c>
      <c r="D306" s="10" t="s">
        <v>403</v>
      </c>
      <c r="E306" s="10" t="s">
        <v>128</v>
      </c>
      <c r="F306" s="10"/>
      <c r="G306" s="10" t="s">
        <v>194</v>
      </c>
      <c r="H306" s="10" t="s">
        <v>34</v>
      </c>
      <c r="I306" s="10" t="s">
        <v>32</v>
      </c>
      <c r="J306" s="11">
        <v>3237.5</v>
      </c>
      <c r="K306" s="11">
        <v>2890.4</v>
      </c>
      <c r="L306" s="11">
        <v>0</v>
      </c>
      <c r="M306" s="26">
        <v>123</v>
      </c>
      <c r="N306" s="11">
        <f t="shared" si="54"/>
        <v>14980625.259999998</v>
      </c>
      <c r="O306" s="11">
        <v>0</v>
      </c>
      <c r="P306" s="11">
        <v>5177485.4299999969</v>
      </c>
      <c r="Q306" s="11">
        <v>0</v>
      </c>
      <c r="R306" s="11">
        <v>643205.79999999993</v>
      </c>
      <c r="S306" s="11">
        <v>9159934.0300000012</v>
      </c>
      <c r="T306" s="11"/>
      <c r="U306" s="8">
        <v>1862.85</v>
      </c>
      <c r="V306" s="8">
        <v>1862.85</v>
      </c>
      <c r="W306" s="3" t="s">
        <v>56</v>
      </c>
      <c r="X306" s="17">
        <f>+N306-'Приложение № 2'!E306</f>
        <v>0</v>
      </c>
      <c r="Y306" s="1">
        <v>1139949.94</v>
      </c>
      <c r="Z306" s="1">
        <f>+(K306*9.1+L306*18.19)*12</f>
        <v>315631.68</v>
      </c>
      <c r="AB306" s="17">
        <f>+N306-'Приложение № 2'!E306</f>
        <v>0</v>
      </c>
      <c r="AE306" s="25">
        <f>+N306-'Приложение № 2'!E306</f>
        <v>0</v>
      </c>
    </row>
    <row r="307" spans="1:31" x14ac:dyDescent="0.2">
      <c r="A307" s="9">
        <f t="shared" si="56"/>
        <v>285</v>
      </c>
      <c r="B307" s="6">
        <f t="shared" si="57"/>
        <v>49</v>
      </c>
      <c r="C307" s="10" t="s">
        <v>1163</v>
      </c>
      <c r="D307" s="10" t="s">
        <v>404</v>
      </c>
      <c r="E307" s="10" t="s">
        <v>61</v>
      </c>
      <c r="F307" s="10"/>
      <c r="G307" s="10" t="s">
        <v>59</v>
      </c>
      <c r="H307" s="10" t="s">
        <v>31</v>
      </c>
      <c r="I307" s="10" t="s">
        <v>31</v>
      </c>
      <c r="J307" s="11">
        <v>560.9</v>
      </c>
      <c r="K307" s="11">
        <v>560.9</v>
      </c>
      <c r="L307" s="11">
        <v>0</v>
      </c>
      <c r="M307" s="26">
        <v>15</v>
      </c>
      <c r="N307" s="11">
        <f t="shared" si="54"/>
        <v>1958141.1600000001</v>
      </c>
      <c r="O307" s="11">
        <v>0</v>
      </c>
      <c r="P307" s="11">
        <v>1814155.67</v>
      </c>
      <c r="Q307" s="11">
        <v>0</v>
      </c>
      <c r="R307" s="11">
        <v>87446.770199999999</v>
      </c>
      <c r="S307" s="11">
        <v>56538.719800000254</v>
      </c>
      <c r="T307" s="11"/>
      <c r="U307" s="8">
        <v>3764.3</v>
      </c>
      <c r="V307" s="8">
        <v>3764.3</v>
      </c>
      <c r="W307" s="3" t="s">
        <v>56</v>
      </c>
      <c r="X307" s="17">
        <f>+N307-'Приложение № 2'!E307</f>
        <v>0</v>
      </c>
      <c r="Y307" s="1">
        <v>76128.929999999993</v>
      </c>
      <c r="Z307" s="1">
        <f t="shared" ref="Z307:Z317" si="60">+(K307*6.45+L307*17.73)*12</f>
        <v>43413.659999999996</v>
      </c>
      <c r="AB307" s="17">
        <f>+N307-'Приложение № 2'!E307</f>
        <v>0</v>
      </c>
      <c r="AE307" s="25">
        <f>+N307-'Приложение № 2'!E307</f>
        <v>0</v>
      </c>
    </row>
    <row r="308" spans="1:31" x14ac:dyDescent="0.2">
      <c r="A308" s="9">
        <f t="shared" si="56"/>
        <v>286</v>
      </c>
      <c r="B308" s="6">
        <f t="shared" si="57"/>
        <v>50</v>
      </c>
      <c r="C308" s="10" t="s">
        <v>1163</v>
      </c>
      <c r="D308" s="10" t="s">
        <v>405</v>
      </c>
      <c r="E308" s="10" t="s">
        <v>66</v>
      </c>
      <c r="F308" s="10"/>
      <c r="G308" s="10" t="s">
        <v>59</v>
      </c>
      <c r="H308" s="10" t="s">
        <v>31</v>
      </c>
      <c r="I308" s="10" t="s">
        <v>32</v>
      </c>
      <c r="J308" s="11">
        <v>509.2</v>
      </c>
      <c r="K308" s="11">
        <v>509.2</v>
      </c>
      <c r="L308" s="11">
        <v>0</v>
      </c>
      <c r="M308" s="26">
        <v>28</v>
      </c>
      <c r="N308" s="11">
        <f t="shared" si="54"/>
        <v>4845389.3400000008</v>
      </c>
      <c r="O308" s="11">
        <v>0</v>
      </c>
      <c r="P308" s="11">
        <v>4845389.3400000008</v>
      </c>
      <c r="Q308" s="11">
        <v>0</v>
      </c>
      <c r="R308" s="11">
        <v>0</v>
      </c>
      <c r="S308" s="11"/>
      <c r="T308" s="11"/>
      <c r="U308" s="8">
        <v>10318.4</v>
      </c>
      <c r="V308" s="8">
        <v>10318.4</v>
      </c>
      <c r="W308" s="3" t="s">
        <v>56</v>
      </c>
      <c r="X308" s="17">
        <f>+N308-'Приложение № 2'!E308</f>
        <v>0</v>
      </c>
      <c r="Y308" s="1">
        <v>109703.64</v>
      </c>
      <c r="Z308" s="1">
        <f t="shared" si="60"/>
        <v>39412.080000000002</v>
      </c>
      <c r="AB308" s="17">
        <f>+N308-'Приложение № 2'!E308</f>
        <v>0</v>
      </c>
      <c r="AE308" s="25">
        <f>+N308-'Приложение № 2'!E308</f>
        <v>0</v>
      </c>
    </row>
    <row r="309" spans="1:31" x14ac:dyDescent="0.2">
      <c r="A309" s="9">
        <f t="shared" si="56"/>
        <v>287</v>
      </c>
      <c r="B309" s="6">
        <f t="shared" si="57"/>
        <v>51</v>
      </c>
      <c r="C309" s="10" t="s">
        <v>1163</v>
      </c>
      <c r="D309" s="10" t="s">
        <v>406</v>
      </c>
      <c r="E309" s="10" t="s">
        <v>215</v>
      </c>
      <c r="F309" s="10"/>
      <c r="G309" s="10" t="s">
        <v>59</v>
      </c>
      <c r="H309" s="10" t="s">
        <v>31</v>
      </c>
      <c r="I309" s="10" t="s">
        <v>31</v>
      </c>
      <c r="J309" s="11">
        <v>377.2</v>
      </c>
      <c r="K309" s="11">
        <v>377.2</v>
      </c>
      <c r="L309" s="11">
        <v>0</v>
      </c>
      <c r="M309" s="26">
        <v>14</v>
      </c>
      <c r="N309" s="11">
        <f t="shared" si="54"/>
        <v>1316831.6000000001</v>
      </c>
      <c r="O309" s="11">
        <v>0</v>
      </c>
      <c r="P309" s="11">
        <v>1290938.7496000002</v>
      </c>
      <c r="Q309" s="11">
        <v>0</v>
      </c>
      <c r="R309" s="11">
        <v>25892.850399999996</v>
      </c>
      <c r="S309" s="11">
        <v>0</v>
      </c>
      <c r="T309" s="11"/>
      <c r="U309" s="8">
        <v>3764.3</v>
      </c>
      <c r="V309" s="8">
        <v>3764.3</v>
      </c>
      <c r="W309" s="3" t="s">
        <v>56</v>
      </c>
      <c r="X309" s="17">
        <f>+N309-'Приложение № 2'!E309</f>
        <v>0</v>
      </c>
      <c r="Y309" s="1">
        <v>58991.31</v>
      </c>
      <c r="Z309" s="1">
        <f t="shared" si="60"/>
        <v>29195.279999999999</v>
      </c>
      <c r="AB309" s="17">
        <f>+N309-'Приложение № 2'!E309</f>
        <v>0</v>
      </c>
      <c r="AE309" s="25">
        <f>+N309-'Приложение № 2'!E309</f>
        <v>0</v>
      </c>
    </row>
    <row r="310" spans="1:31" x14ac:dyDescent="0.2">
      <c r="A310" s="9">
        <f t="shared" si="56"/>
        <v>288</v>
      </c>
      <c r="B310" s="6">
        <f t="shared" si="57"/>
        <v>52</v>
      </c>
      <c r="C310" s="10" t="s">
        <v>1163</v>
      </c>
      <c r="D310" s="10" t="s">
        <v>407</v>
      </c>
      <c r="E310" s="10" t="s">
        <v>82</v>
      </c>
      <c r="F310" s="10"/>
      <c r="G310" s="10" t="s">
        <v>59</v>
      </c>
      <c r="H310" s="10" t="s">
        <v>31</v>
      </c>
      <c r="I310" s="10" t="s">
        <v>31</v>
      </c>
      <c r="J310" s="11">
        <v>370.5</v>
      </c>
      <c r="K310" s="11">
        <v>370.5</v>
      </c>
      <c r="L310" s="11">
        <v>0</v>
      </c>
      <c r="M310" s="26">
        <v>24</v>
      </c>
      <c r="N310" s="11">
        <f t="shared" si="54"/>
        <v>1293441.4399999997</v>
      </c>
      <c r="O310" s="11">
        <v>0</v>
      </c>
      <c r="P310" s="11">
        <v>1267308.8739999996</v>
      </c>
      <c r="Q310" s="11">
        <v>0</v>
      </c>
      <c r="R310" s="11">
        <v>26132.566000000006</v>
      </c>
      <c r="S310" s="11">
        <v>0</v>
      </c>
      <c r="T310" s="11"/>
      <c r="U310" s="8">
        <v>3764.3</v>
      </c>
      <c r="V310" s="8">
        <v>3764.3</v>
      </c>
      <c r="W310" s="3" t="s">
        <v>56</v>
      </c>
      <c r="X310" s="17">
        <f>+N310-'Приложение № 2'!E310</f>
        <v>0</v>
      </c>
      <c r="Y310" s="1">
        <v>82933.070000000007</v>
      </c>
      <c r="Z310" s="1">
        <f t="shared" si="60"/>
        <v>28676.699999999997</v>
      </c>
      <c r="AB310" s="17">
        <f>+N310-'Приложение № 2'!E310</f>
        <v>0</v>
      </c>
      <c r="AE310" s="25">
        <f>+N310-'Приложение № 2'!E310</f>
        <v>0</v>
      </c>
    </row>
    <row r="311" spans="1:31" x14ac:dyDescent="0.2">
      <c r="A311" s="9">
        <f t="shared" si="56"/>
        <v>289</v>
      </c>
      <c r="B311" s="6">
        <f t="shared" si="57"/>
        <v>53</v>
      </c>
      <c r="C311" s="10" t="s">
        <v>1163</v>
      </c>
      <c r="D311" s="10" t="s">
        <v>408</v>
      </c>
      <c r="E311" s="10" t="s">
        <v>64</v>
      </c>
      <c r="F311" s="10"/>
      <c r="G311" s="10" t="s">
        <v>59</v>
      </c>
      <c r="H311" s="10" t="s">
        <v>31</v>
      </c>
      <c r="I311" s="10" t="s">
        <v>31</v>
      </c>
      <c r="J311" s="11">
        <v>327.7</v>
      </c>
      <c r="K311" s="11">
        <v>327.7</v>
      </c>
      <c r="L311" s="11">
        <v>0</v>
      </c>
      <c r="M311" s="26">
        <v>20</v>
      </c>
      <c r="N311" s="11">
        <f t="shared" si="54"/>
        <v>1144023.6399999999</v>
      </c>
      <c r="O311" s="11">
        <v>0</v>
      </c>
      <c r="P311" s="11">
        <v>1121259.8835999998</v>
      </c>
      <c r="Q311" s="11">
        <v>0</v>
      </c>
      <c r="R311" s="11">
        <v>22763.756400000013</v>
      </c>
      <c r="S311" s="11">
        <v>0</v>
      </c>
      <c r="T311" s="11"/>
      <c r="U311" s="8">
        <v>3764.3</v>
      </c>
      <c r="V311" s="8">
        <v>3764.3</v>
      </c>
      <c r="W311" s="3" t="s">
        <v>56</v>
      </c>
      <c r="X311" s="17">
        <f>+N311-'Приложение № 2'!E311</f>
        <v>0</v>
      </c>
      <c r="Y311" s="1">
        <v>64413.62</v>
      </c>
      <c r="Z311" s="1">
        <f t="shared" si="60"/>
        <v>25363.98</v>
      </c>
      <c r="AB311" s="17">
        <f>+N311-'Приложение № 2'!E311</f>
        <v>0</v>
      </c>
      <c r="AE311" s="25">
        <f>+N311-'Приложение № 2'!E311</f>
        <v>0</v>
      </c>
    </row>
    <row r="312" spans="1:31" x14ac:dyDescent="0.2">
      <c r="A312" s="9">
        <f t="shared" si="56"/>
        <v>290</v>
      </c>
      <c r="B312" s="6">
        <f t="shared" si="57"/>
        <v>54</v>
      </c>
      <c r="C312" s="10" t="s">
        <v>1163</v>
      </c>
      <c r="D312" s="10" t="s">
        <v>409</v>
      </c>
      <c r="E312" s="10" t="s">
        <v>215</v>
      </c>
      <c r="F312" s="10"/>
      <c r="G312" s="10" t="s">
        <v>59</v>
      </c>
      <c r="H312" s="10" t="s">
        <v>31</v>
      </c>
      <c r="I312" s="10" t="s">
        <v>31</v>
      </c>
      <c r="J312" s="11">
        <v>385.7</v>
      </c>
      <c r="K312" s="11">
        <v>385.7</v>
      </c>
      <c r="L312" s="11">
        <v>0</v>
      </c>
      <c r="M312" s="26">
        <v>30</v>
      </c>
      <c r="N312" s="11">
        <f t="shared" si="54"/>
        <v>1346505.7</v>
      </c>
      <c r="O312" s="11">
        <v>0</v>
      </c>
      <c r="P312" s="11">
        <v>1319781.2175999999</v>
      </c>
      <c r="Q312" s="11">
        <v>0</v>
      </c>
      <c r="R312" s="11">
        <v>26724.482400000008</v>
      </c>
      <c r="S312" s="11">
        <v>0</v>
      </c>
      <c r="T312" s="11"/>
      <c r="U312" s="8">
        <v>3764.3</v>
      </c>
      <c r="V312" s="8">
        <v>3764.3</v>
      </c>
      <c r="W312" s="3" t="s">
        <v>56</v>
      </c>
      <c r="X312" s="17">
        <f>+N312-'Приложение № 2'!E312</f>
        <v>0</v>
      </c>
      <c r="Y312" s="1">
        <v>71648.39</v>
      </c>
      <c r="Z312" s="1">
        <f t="shared" si="60"/>
        <v>29853.18</v>
      </c>
      <c r="AB312" s="17">
        <f>+N312-'Приложение № 2'!E312</f>
        <v>0</v>
      </c>
      <c r="AE312" s="25">
        <f>+N312-'Приложение № 2'!E312</f>
        <v>0</v>
      </c>
    </row>
    <row r="313" spans="1:31" x14ac:dyDescent="0.2">
      <c r="A313" s="9">
        <f t="shared" si="56"/>
        <v>291</v>
      </c>
      <c r="B313" s="6">
        <f t="shared" si="57"/>
        <v>55</v>
      </c>
      <c r="C313" s="10" t="s">
        <v>1163</v>
      </c>
      <c r="D313" s="10" t="s">
        <v>410</v>
      </c>
      <c r="E313" s="10" t="s">
        <v>82</v>
      </c>
      <c r="F313" s="10"/>
      <c r="G313" s="10" t="s">
        <v>59</v>
      </c>
      <c r="H313" s="10" t="s">
        <v>31</v>
      </c>
      <c r="I313" s="10" t="s">
        <v>32</v>
      </c>
      <c r="J313" s="11">
        <v>541.1</v>
      </c>
      <c r="K313" s="11">
        <v>541.1</v>
      </c>
      <c r="L313" s="11">
        <v>0</v>
      </c>
      <c r="M313" s="26">
        <v>21</v>
      </c>
      <c r="N313" s="11">
        <f t="shared" si="54"/>
        <v>5148939.8600000003</v>
      </c>
      <c r="O313" s="11">
        <v>0</v>
      </c>
      <c r="P313" s="11">
        <v>5114293.5148</v>
      </c>
      <c r="Q313" s="11">
        <v>0</v>
      </c>
      <c r="R313" s="11">
        <v>34646.34520000004</v>
      </c>
      <c r="S313" s="11">
        <v>0</v>
      </c>
      <c r="T313" s="11"/>
      <c r="U313" s="8">
        <v>10318.4</v>
      </c>
      <c r="V313" s="8">
        <v>10318.4</v>
      </c>
      <c r="W313" s="3" t="s">
        <v>56</v>
      </c>
      <c r="X313" s="17">
        <f>+N313-'Приложение № 2'!E313</f>
        <v>0</v>
      </c>
      <c r="Y313" s="1">
        <v>128269.44</v>
      </c>
      <c r="Z313" s="1">
        <f t="shared" si="60"/>
        <v>41881.14</v>
      </c>
      <c r="AB313" s="17">
        <f>+N313-'Приложение № 2'!E313</f>
        <v>0</v>
      </c>
      <c r="AE313" s="25">
        <f>+N313-'Приложение № 2'!E313</f>
        <v>0</v>
      </c>
    </row>
    <row r="314" spans="1:31" x14ac:dyDescent="0.2">
      <c r="A314" s="9">
        <f t="shared" si="56"/>
        <v>292</v>
      </c>
      <c r="B314" s="6">
        <f t="shared" si="57"/>
        <v>56</v>
      </c>
      <c r="C314" s="10" t="s">
        <v>1163</v>
      </c>
      <c r="D314" s="10" t="s">
        <v>411</v>
      </c>
      <c r="E314" s="10" t="s">
        <v>82</v>
      </c>
      <c r="F314" s="10"/>
      <c r="G314" s="10" t="s">
        <v>59</v>
      </c>
      <c r="H314" s="10" t="s">
        <v>31</v>
      </c>
      <c r="I314" s="10" t="s">
        <v>31</v>
      </c>
      <c r="J314" s="11">
        <v>363.4</v>
      </c>
      <c r="K314" s="11">
        <v>363.4</v>
      </c>
      <c r="L314" s="11">
        <v>0</v>
      </c>
      <c r="M314" s="26">
        <v>17</v>
      </c>
      <c r="N314" s="11">
        <f t="shared" si="54"/>
        <v>3458001.7500000005</v>
      </c>
      <c r="O314" s="11">
        <v>0</v>
      </c>
      <c r="P314" s="11">
        <v>3433279.0712000006</v>
      </c>
      <c r="Q314" s="11">
        <v>0</v>
      </c>
      <c r="R314" s="11">
        <v>24722.678800000009</v>
      </c>
      <c r="S314" s="11">
        <v>0</v>
      </c>
      <c r="T314" s="11"/>
      <c r="U314" s="8">
        <v>10318.4</v>
      </c>
      <c r="V314" s="8">
        <v>10318.4</v>
      </c>
      <c r="W314" s="3" t="s">
        <v>56</v>
      </c>
      <c r="X314" s="17">
        <f>+N314-'Приложение № 2'!E314</f>
        <v>0</v>
      </c>
      <c r="Y314" s="1">
        <v>71116.600000000006</v>
      </c>
      <c r="Z314" s="1">
        <f t="shared" si="60"/>
        <v>28127.159999999996</v>
      </c>
      <c r="AB314" s="17">
        <f>+N314-'Приложение № 2'!E314</f>
        <v>0</v>
      </c>
      <c r="AE314" s="25">
        <f>+N314-'Приложение № 2'!E314</f>
        <v>0</v>
      </c>
    </row>
    <row r="315" spans="1:31" x14ac:dyDescent="0.2">
      <c r="A315" s="9">
        <f t="shared" si="56"/>
        <v>293</v>
      </c>
      <c r="B315" s="6">
        <f t="shared" si="57"/>
        <v>57</v>
      </c>
      <c r="C315" s="10" t="s">
        <v>1163</v>
      </c>
      <c r="D315" s="10" t="s">
        <v>412</v>
      </c>
      <c r="E315" s="10" t="s">
        <v>58</v>
      </c>
      <c r="F315" s="10"/>
      <c r="G315" s="10" t="s">
        <v>59</v>
      </c>
      <c r="H315" s="10" t="s">
        <v>31</v>
      </c>
      <c r="I315" s="10" t="s">
        <v>32</v>
      </c>
      <c r="J315" s="11">
        <v>532.20000000000005</v>
      </c>
      <c r="K315" s="11">
        <v>532.20000000000005</v>
      </c>
      <c r="L315" s="11">
        <v>0</v>
      </c>
      <c r="M315" s="26">
        <v>52</v>
      </c>
      <c r="N315" s="11">
        <f t="shared" si="54"/>
        <v>1857947.4499999997</v>
      </c>
      <c r="O315" s="11">
        <v>0</v>
      </c>
      <c r="P315" s="11">
        <v>1821048.8295999998</v>
      </c>
      <c r="Q315" s="11">
        <v>0</v>
      </c>
      <c r="R315" s="11">
        <v>36898.620399999993</v>
      </c>
      <c r="S315" s="11">
        <v>0</v>
      </c>
      <c r="T315" s="11"/>
      <c r="U315" s="8">
        <v>3764.3</v>
      </c>
      <c r="V315" s="8">
        <v>3764.3</v>
      </c>
      <c r="W315" s="3" t="s">
        <v>56</v>
      </c>
      <c r="X315" s="17">
        <f>+N315-'Приложение № 2'!E315</f>
        <v>0</v>
      </c>
      <c r="Y315" s="1">
        <v>69764.28</v>
      </c>
      <c r="Z315" s="1">
        <f t="shared" si="60"/>
        <v>41192.280000000006</v>
      </c>
      <c r="AB315" s="17">
        <f>+N315-'Приложение № 2'!E315</f>
        <v>0</v>
      </c>
      <c r="AE315" s="25">
        <f>+N315-'Приложение № 2'!E315</f>
        <v>0</v>
      </c>
    </row>
    <row r="316" spans="1:31" x14ac:dyDescent="0.2">
      <c r="A316" s="9">
        <f t="shared" si="56"/>
        <v>294</v>
      </c>
      <c r="B316" s="6">
        <f t="shared" si="57"/>
        <v>58</v>
      </c>
      <c r="C316" s="10" t="s">
        <v>1163</v>
      </c>
      <c r="D316" s="10" t="s">
        <v>413</v>
      </c>
      <c r="E316" s="10" t="s">
        <v>68</v>
      </c>
      <c r="F316" s="10"/>
      <c r="G316" s="10" t="s">
        <v>59</v>
      </c>
      <c r="H316" s="10" t="s">
        <v>31</v>
      </c>
      <c r="I316" s="10" t="s">
        <v>31</v>
      </c>
      <c r="J316" s="11">
        <v>382.7</v>
      </c>
      <c r="K316" s="11">
        <v>382.7</v>
      </c>
      <c r="L316" s="11">
        <v>0</v>
      </c>
      <c r="M316" s="26">
        <v>18</v>
      </c>
      <c r="N316" s="11">
        <f t="shared" ref="N316:N317" si="61">+P316+Q316+R316+S316+T316</f>
        <v>3641654.56</v>
      </c>
      <c r="O316" s="11">
        <v>0</v>
      </c>
      <c r="P316" s="11">
        <v>3615312.5536000002</v>
      </c>
      <c r="Q316" s="11">
        <v>0</v>
      </c>
      <c r="R316" s="11">
        <v>26342.006399999998</v>
      </c>
      <c r="S316" s="11">
        <v>0</v>
      </c>
      <c r="T316" s="11"/>
      <c r="U316" s="8">
        <v>10318.4</v>
      </c>
      <c r="V316" s="8">
        <v>10318.4</v>
      </c>
      <c r="W316" s="3" t="s">
        <v>56</v>
      </c>
      <c r="X316" s="17">
        <f>+N316-'Приложение № 2'!E316</f>
        <v>0</v>
      </c>
      <c r="Y316" s="1">
        <v>58434.67</v>
      </c>
      <c r="Z316" s="1">
        <f t="shared" si="60"/>
        <v>29620.98</v>
      </c>
      <c r="AB316" s="17">
        <f>+N316-'Приложение № 2'!E316</f>
        <v>0</v>
      </c>
      <c r="AE316" s="25">
        <f>+N316-'Приложение № 2'!E316</f>
        <v>0</v>
      </c>
    </row>
    <row r="317" spans="1:31" x14ac:dyDescent="0.2">
      <c r="A317" s="9">
        <f t="shared" si="56"/>
        <v>295</v>
      </c>
      <c r="B317" s="6">
        <f t="shared" si="57"/>
        <v>59</v>
      </c>
      <c r="C317" s="10" t="s">
        <v>1163</v>
      </c>
      <c r="D317" s="10" t="s">
        <v>414</v>
      </c>
      <c r="E317" s="10" t="s">
        <v>68</v>
      </c>
      <c r="F317" s="10"/>
      <c r="G317" s="10" t="s">
        <v>59</v>
      </c>
      <c r="H317" s="10" t="s">
        <v>31</v>
      </c>
      <c r="I317" s="10" t="s">
        <v>31</v>
      </c>
      <c r="J317" s="11">
        <v>370.3</v>
      </c>
      <c r="K317" s="11">
        <v>370.3</v>
      </c>
      <c r="L317" s="11">
        <v>0</v>
      </c>
      <c r="M317" s="26">
        <v>25</v>
      </c>
      <c r="N317" s="11">
        <f t="shared" si="61"/>
        <v>1292743.22</v>
      </c>
      <c r="O317" s="11">
        <v>0</v>
      </c>
      <c r="P317" s="11">
        <v>1267254.7304</v>
      </c>
      <c r="Q317" s="11">
        <v>0</v>
      </c>
      <c r="R317" s="11">
        <v>25488.489600000015</v>
      </c>
      <c r="S317" s="11">
        <v>0</v>
      </c>
      <c r="T317" s="11"/>
      <c r="U317" s="8">
        <v>3764.3</v>
      </c>
      <c r="V317" s="8">
        <v>3764.3</v>
      </c>
      <c r="W317" s="3" t="s">
        <v>56</v>
      </c>
      <c r="X317" s="17">
        <f>+N317-'Приложение № 2'!E317</f>
        <v>0</v>
      </c>
      <c r="Y317" s="1">
        <v>67627.94</v>
      </c>
      <c r="Z317" s="1">
        <f t="shared" si="60"/>
        <v>28661.22</v>
      </c>
      <c r="AB317" s="17">
        <f>+N317-'Приложение № 2'!E317</f>
        <v>0</v>
      </c>
      <c r="AE317" s="25">
        <f>+N317-'Приложение № 2'!E317</f>
        <v>0</v>
      </c>
    </row>
    <row r="318" spans="1:31" x14ac:dyDescent="0.2">
      <c r="A318" s="9"/>
      <c r="B318" s="35" t="s">
        <v>415</v>
      </c>
      <c r="C318" s="35"/>
      <c r="D318" s="35"/>
      <c r="E318" s="29"/>
      <c r="F318" s="29"/>
      <c r="G318" s="29"/>
      <c r="H318" s="29"/>
      <c r="I318" s="29"/>
      <c r="J318" s="30">
        <f t="shared" ref="J318:N318" si="62">SUBTOTAL(9,J259:J317)</f>
        <v>82454.999999999971</v>
      </c>
      <c r="K318" s="30">
        <f t="shared" si="62"/>
        <v>71712.429999999978</v>
      </c>
      <c r="L318" s="30">
        <f t="shared" si="62"/>
        <v>2576.3500000000004</v>
      </c>
      <c r="M318" s="30">
        <f t="shared" si="62"/>
        <v>3490</v>
      </c>
      <c r="N318" s="30">
        <f t="shared" si="62"/>
        <v>609287638.0638479</v>
      </c>
      <c r="O318" s="30">
        <v>0</v>
      </c>
      <c r="P318" s="30">
        <v>496863389.18198931</v>
      </c>
      <c r="Q318" s="30">
        <v>0</v>
      </c>
      <c r="R318" s="30">
        <v>8341490.1607999997</v>
      </c>
      <c r="S318" s="30">
        <v>104082758.72105855</v>
      </c>
      <c r="T318" s="30">
        <v>0</v>
      </c>
      <c r="U318" s="31"/>
      <c r="V318" s="31"/>
      <c r="W318" s="32"/>
      <c r="X318" s="17">
        <f>+N318-'Приложение № 2'!E318</f>
        <v>0</v>
      </c>
      <c r="AB318" s="17">
        <f>+N318-'Приложение № 2'!E318</f>
        <v>0</v>
      </c>
      <c r="AE318" s="25">
        <f>+N318-'Приложение № 2'!E318</f>
        <v>0</v>
      </c>
    </row>
    <row r="319" spans="1:31" x14ac:dyDescent="0.2">
      <c r="A319" s="9">
        <f>+A317+1</f>
        <v>296</v>
      </c>
      <c r="B319" s="9">
        <v>1</v>
      </c>
      <c r="C319" s="10" t="s">
        <v>1164</v>
      </c>
      <c r="D319" s="10" t="s">
        <v>417</v>
      </c>
      <c r="E319" s="10" t="s">
        <v>129</v>
      </c>
      <c r="F319" s="10"/>
      <c r="G319" s="10" t="s">
        <v>55</v>
      </c>
      <c r="H319" s="10" t="s">
        <v>33</v>
      </c>
      <c r="I319" s="10" t="s">
        <v>33</v>
      </c>
      <c r="J319" s="11">
        <v>2926.4</v>
      </c>
      <c r="K319" s="11">
        <v>2686.08</v>
      </c>
      <c r="L319" s="11">
        <v>0</v>
      </c>
      <c r="M319" s="26">
        <v>193</v>
      </c>
      <c r="N319" s="11">
        <f>+P319+Q319+R319+S319+T319</f>
        <v>1382901.4300000002</v>
      </c>
      <c r="O319" s="11">
        <v>0</v>
      </c>
      <c r="P319" s="11">
        <v>0</v>
      </c>
      <c r="Q319" s="11">
        <v>0</v>
      </c>
      <c r="R319" s="11">
        <v>1242223.0559999999</v>
      </c>
      <c r="S319" s="11">
        <v>140678.3740000003</v>
      </c>
      <c r="T319" s="11"/>
      <c r="U319" s="8">
        <v>212.61</v>
      </c>
      <c r="V319" s="8">
        <v>212.61</v>
      </c>
      <c r="W319" s="3" t="s">
        <v>56</v>
      </c>
      <c r="X319" s="17">
        <f>+N319-'Приложение № 2'!E319</f>
        <v>0</v>
      </c>
      <c r="Y319" s="1">
        <v>948903.12</v>
      </c>
      <c r="Z319" s="1">
        <f>+(K319*9.1+L319*18.19)*12</f>
        <v>293319.93599999999</v>
      </c>
      <c r="AB319" s="17">
        <f>+N319-'Приложение № 2'!E319</f>
        <v>0</v>
      </c>
      <c r="AE319" s="25">
        <f>+N319-'Приложение № 2'!E319</f>
        <v>0</v>
      </c>
    </row>
    <row r="320" spans="1:31" x14ac:dyDescent="0.2">
      <c r="A320" s="9"/>
      <c r="B320" s="35" t="s">
        <v>418</v>
      </c>
      <c r="C320" s="35"/>
      <c r="D320" s="35"/>
      <c r="E320" s="29"/>
      <c r="F320" s="29"/>
      <c r="G320" s="29"/>
      <c r="H320" s="29"/>
      <c r="I320" s="29"/>
      <c r="J320" s="30">
        <f>SUBTOTAL(9,J319)</f>
        <v>2926.4</v>
      </c>
      <c r="K320" s="30">
        <f t="shared" ref="K320:N320" si="63">SUBTOTAL(9,K319)</f>
        <v>2686.08</v>
      </c>
      <c r="L320" s="30">
        <f t="shared" si="63"/>
        <v>0</v>
      </c>
      <c r="M320" s="30">
        <f t="shared" si="63"/>
        <v>193</v>
      </c>
      <c r="N320" s="30">
        <f t="shared" si="63"/>
        <v>1382901.4300000002</v>
      </c>
      <c r="O320" s="30">
        <v>0</v>
      </c>
      <c r="P320" s="30">
        <v>0</v>
      </c>
      <c r="Q320" s="30">
        <v>0</v>
      </c>
      <c r="R320" s="30">
        <v>1242223.0559999999</v>
      </c>
      <c r="S320" s="30">
        <v>140678.3740000003</v>
      </c>
      <c r="T320" s="30">
        <v>0</v>
      </c>
      <c r="U320" s="31"/>
      <c r="V320" s="31"/>
      <c r="W320" s="32"/>
      <c r="X320" s="17">
        <f>+N320-'Приложение № 2'!E320</f>
        <v>0</v>
      </c>
      <c r="AB320" s="17">
        <f>+N320-'Приложение № 2'!E320</f>
        <v>0</v>
      </c>
      <c r="AE320" s="25">
        <f>+N320-'Приложение № 2'!E320</f>
        <v>0</v>
      </c>
    </row>
    <row r="321" spans="1:31" ht="25.5" x14ac:dyDescent="0.2">
      <c r="A321" s="9">
        <f>+A319+1</f>
        <v>297</v>
      </c>
      <c r="B321" s="9">
        <v>1</v>
      </c>
      <c r="C321" s="10" t="s">
        <v>1165</v>
      </c>
      <c r="D321" s="10" t="s">
        <v>420</v>
      </c>
      <c r="E321" s="10" t="s">
        <v>119</v>
      </c>
      <c r="F321" s="10"/>
      <c r="G321" s="10" t="s">
        <v>194</v>
      </c>
      <c r="H321" s="10" t="s">
        <v>38</v>
      </c>
      <c r="I321" s="10" t="s">
        <v>30</v>
      </c>
      <c r="J321" s="11">
        <v>4345.7</v>
      </c>
      <c r="K321" s="11">
        <v>3724.5</v>
      </c>
      <c r="L321" s="11">
        <v>0</v>
      </c>
      <c r="M321" s="26">
        <v>151</v>
      </c>
      <c r="N321" s="11">
        <f t="shared" ref="N321:N383" si="64">+P321+Q321+R321+S321+T321</f>
        <v>26690509.469480693</v>
      </c>
      <c r="O321" s="11">
        <v>0</v>
      </c>
      <c r="P321" s="11">
        <v>8186689.069480692</v>
      </c>
      <c r="Q321" s="11">
        <v>0</v>
      </c>
      <c r="R321" s="11">
        <v>2306714.7999999998</v>
      </c>
      <c r="S321" s="11">
        <v>16197105.600000001</v>
      </c>
      <c r="T321" s="11"/>
      <c r="U321" s="8">
        <v>4446.0200000000004</v>
      </c>
      <c r="V321" s="8">
        <v>4446.0200000000004</v>
      </c>
      <c r="W321" s="3" t="s">
        <v>56</v>
      </c>
      <c r="X321" s="17">
        <f>+N321-'Приложение № 2'!E321</f>
        <v>0</v>
      </c>
      <c r="Y321" s="1">
        <v>1766811.28</v>
      </c>
      <c r="Z321" s="1">
        <f>+(K321*12.08+L321*20.47)*12</f>
        <v>539903.52</v>
      </c>
      <c r="AB321" s="17">
        <f>+N321-'Приложение № 2'!E321</f>
        <v>0</v>
      </c>
      <c r="AE321" s="25">
        <f>+N321-'Приложение № 2'!E321</f>
        <v>0</v>
      </c>
    </row>
    <row r="322" spans="1:31" ht="25.5" x14ac:dyDescent="0.2">
      <c r="A322" s="9">
        <f>+A321+1</f>
        <v>298</v>
      </c>
      <c r="B322" s="9">
        <f>+B321+1</f>
        <v>2</v>
      </c>
      <c r="C322" s="10" t="s">
        <v>1165</v>
      </c>
      <c r="D322" s="10" t="s">
        <v>421</v>
      </c>
      <c r="E322" s="10" t="s">
        <v>106</v>
      </c>
      <c r="F322" s="10"/>
      <c r="G322" s="10" t="s">
        <v>194</v>
      </c>
      <c r="H322" s="10" t="s">
        <v>34</v>
      </c>
      <c r="I322" s="10" t="s">
        <v>33</v>
      </c>
      <c r="J322" s="11">
        <v>3482.2</v>
      </c>
      <c r="K322" s="11">
        <v>3077.9</v>
      </c>
      <c r="L322" s="11">
        <v>0</v>
      </c>
      <c r="M322" s="26">
        <v>133</v>
      </c>
      <c r="N322" s="11">
        <f t="shared" si="64"/>
        <v>5294000.3116000006</v>
      </c>
      <c r="O322" s="11">
        <v>0</v>
      </c>
      <c r="P322" s="11">
        <v>2.3283064365386963E-10</v>
      </c>
      <c r="Q322" s="11">
        <v>0</v>
      </c>
      <c r="R322" s="11">
        <v>1450958.16</v>
      </c>
      <c r="S322" s="11">
        <v>3843042.1516000004</v>
      </c>
      <c r="T322" s="11"/>
      <c r="U322" s="8">
        <v>859.47</v>
      </c>
      <c r="V322" s="8">
        <v>859.47</v>
      </c>
      <c r="W322" s="3" t="s">
        <v>56</v>
      </c>
      <c r="X322" s="17">
        <f>+N322-'Приложение № 2'!E322</f>
        <v>0</v>
      </c>
      <c r="Y322" s="1">
        <v>1114851.48</v>
      </c>
      <c r="Z322" s="1">
        <f>+(K322*9.1+L322*18.19)*12</f>
        <v>336106.68</v>
      </c>
      <c r="AB322" s="17">
        <f>+N322-'Приложение № 2'!E322</f>
        <v>0</v>
      </c>
      <c r="AE322" s="25">
        <f>+N322-'Приложение № 2'!E322</f>
        <v>0</v>
      </c>
    </row>
    <row r="323" spans="1:31" ht="25.5" x14ac:dyDescent="0.2">
      <c r="A323" s="9">
        <f t="shared" ref="A323:A385" si="65">+A322+1</f>
        <v>299</v>
      </c>
      <c r="B323" s="9">
        <f t="shared" ref="B323:B385" si="66">+B322+1</f>
        <v>3</v>
      </c>
      <c r="C323" s="10" t="s">
        <v>1165</v>
      </c>
      <c r="D323" s="10" t="s">
        <v>422</v>
      </c>
      <c r="E323" s="10" t="s">
        <v>111</v>
      </c>
      <c r="F323" s="10"/>
      <c r="G323" s="10" t="s">
        <v>194</v>
      </c>
      <c r="H323" s="10" t="s">
        <v>39</v>
      </c>
      <c r="I323" s="10" t="s">
        <v>31</v>
      </c>
      <c r="J323" s="11">
        <v>6586.2</v>
      </c>
      <c r="K323" s="11">
        <v>5635</v>
      </c>
      <c r="L323" s="11">
        <v>0</v>
      </c>
      <c r="M323" s="26">
        <v>227</v>
      </c>
      <c r="N323" s="11">
        <f t="shared" si="64"/>
        <v>17489000.593602721</v>
      </c>
      <c r="O323" s="11">
        <v>0</v>
      </c>
      <c r="P323" s="11">
        <v>-6.9849193096160889E-10</v>
      </c>
      <c r="Q323" s="11">
        <v>0</v>
      </c>
      <c r="R323" s="11">
        <v>1454830.1199999999</v>
      </c>
      <c r="S323" s="11">
        <v>16034170.473602721</v>
      </c>
      <c r="T323" s="11"/>
      <c r="U323" s="8">
        <v>1885.29</v>
      </c>
      <c r="V323" s="8">
        <v>1885.29</v>
      </c>
      <c r="W323" s="3" t="s">
        <v>56</v>
      </c>
      <c r="X323" s="17">
        <f>+N323-'Приложение № 2'!E323</f>
        <v>0</v>
      </c>
      <c r="Y323" s="1">
        <v>2575031.0499999998</v>
      </c>
      <c r="Z323" s="1">
        <f>+(K323*12.08+L323*20.47)*12</f>
        <v>816849.60000000009</v>
      </c>
      <c r="AB323" s="17">
        <f>+N323-'Приложение № 2'!E323</f>
        <v>0</v>
      </c>
      <c r="AE323" s="25">
        <f>+N323-'Приложение № 2'!E323</f>
        <v>0</v>
      </c>
    </row>
    <row r="324" spans="1:31" ht="25.5" x14ac:dyDescent="0.2">
      <c r="A324" s="9">
        <f t="shared" si="65"/>
        <v>300</v>
      </c>
      <c r="B324" s="9">
        <f t="shared" si="66"/>
        <v>4</v>
      </c>
      <c r="C324" s="10" t="s">
        <v>1165</v>
      </c>
      <c r="D324" s="10" t="s">
        <v>423</v>
      </c>
      <c r="E324" s="10" t="s">
        <v>424</v>
      </c>
      <c r="F324" s="10"/>
      <c r="G324" s="10" t="s">
        <v>194</v>
      </c>
      <c r="H324" s="10" t="s">
        <v>34</v>
      </c>
      <c r="I324" s="10" t="s">
        <v>35</v>
      </c>
      <c r="J324" s="11">
        <v>5213</v>
      </c>
      <c r="K324" s="11">
        <v>4503.1000000000004</v>
      </c>
      <c r="L324" s="11">
        <v>0</v>
      </c>
      <c r="M324" s="26">
        <v>215</v>
      </c>
      <c r="N324" s="11">
        <f t="shared" si="64"/>
        <v>24506164.176777929</v>
      </c>
      <c r="O324" s="11">
        <v>0</v>
      </c>
      <c r="P324" s="11">
        <v>20721232.066777926</v>
      </c>
      <c r="Q324" s="11">
        <v>0</v>
      </c>
      <c r="R324" s="11">
        <v>66952.253800000064</v>
      </c>
      <c r="S324" s="11">
        <v>3717979.8562000003</v>
      </c>
      <c r="T324" s="11"/>
      <c r="U324" s="8">
        <v>2115.58</v>
      </c>
      <c r="V324" s="8">
        <v>2115.58</v>
      </c>
      <c r="W324" s="3" t="s">
        <v>56</v>
      </c>
      <c r="X324" s="17">
        <f>+N324-'Приложение № 2'!E324</f>
        <v>0</v>
      </c>
      <c r="Y324" s="1">
        <v>1705252.11</v>
      </c>
      <c r="Z324" s="1">
        <f>+(K324*9.1+L324*18.19)*12</f>
        <v>491738.52</v>
      </c>
      <c r="AB324" s="17">
        <f>+N324-'Приложение № 2'!E324</f>
        <v>0</v>
      </c>
      <c r="AE324" s="25">
        <f>+N324-'Приложение № 2'!E324</f>
        <v>0</v>
      </c>
    </row>
    <row r="325" spans="1:31" ht="25.5" x14ac:dyDescent="0.2">
      <c r="A325" s="9">
        <f t="shared" si="65"/>
        <v>301</v>
      </c>
      <c r="B325" s="9">
        <f t="shared" si="66"/>
        <v>5</v>
      </c>
      <c r="C325" s="10" t="s">
        <v>1165</v>
      </c>
      <c r="D325" s="10" t="s">
        <v>425</v>
      </c>
      <c r="E325" s="10" t="s">
        <v>140</v>
      </c>
      <c r="F325" s="10"/>
      <c r="G325" s="10" t="s">
        <v>194</v>
      </c>
      <c r="H325" s="10" t="s">
        <v>38</v>
      </c>
      <c r="I325" s="10" t="s">
        <v>30</v>
      </c>
      <c r="J325" s="11">
        <v>3148.2</v>
      </c>
      <c r="K325" s="11">
        <v>2680.4</v>
      </c>
      <c r="L325" s="11">
        <v>153.5</v>
      </c>
      <c r="M325" s="26">
        <v>87</v>
      </c>
      <c r="N325" s="11">
        <f t="shared" si="64"/>
        <v>20017937.132885206</v>
      </c>
      <c r="O325" s="11">
        <v>0</v>
      </c>
      <c r="P325" s="11">
        <v>5574090.6188852079</v>
      </c>
      <c r="Q325" s="11">
        <v>0</v>
      </c>
      <c r="R325" s="11">
        <v>1656150.794</v>
      </c>
      <c r="S325" s="11">
        <v>12787695.719999999</v>
      </c>
      <c r="T325" s="11"/>
      <c r="U325" s="8">
        <v>4909.1400000000003</v>
      </c>
      <c r="V325" s="8">
        <v>4909.1400000000003</v>
      </c>
      <c r="W325" s="3" t="s">
        <v>56</v>
      </c>
      <c r="X325" s="17">
        <f>+N325-'Приложение № 2'!E325</f>
        <v>0</v>
      </c>
      <c r="Y325" s="1">
        <v>1229894.27</v>
      </c>
      <c r="Z325" s="1">
        <f>+(K325*12.08+L325*20.47)*12</f>
        <v>426256.52399999998</v>
      </c>
      <c r="AB325" s="17">
        <f>+N325-'Приложение № 2'!E325</f>
        <v>0</v>
      </c>
      <c r="AE325" s="25">
        <f>+N325-'Приложение № 2'!E325</f>
        <v>0</v>
      </c>
    </row>
    <row r="326" spans="1:31" ht="25.5" x14ac:dyDescent="0.2">
      <c r="A326" s="9">
        <f t="shared" si="65"/>
        <v>302</v>
      </c>
      <c r="B326" s="9">
        <f t="shared" si="66"/>
        <v>6</v>
      </c>
      <c r="C326" s="10" t="s">
        <v>1165</v>
      </c>
      <c r="D326" s="10" t="s">
        <v>426</v>
      </c>
      <c r="E326" s="10" t="s">
        <v>106</v>
      </c>
      <c r="F326" s="10"/>
      <c r="G326" s="10" t="s">
        <v>194</v>
      </c>
      <c r="H326" s="10" t="s">
        <v>34</v>
      </c>
      <c r="I326" s="10" t="s">
        <v>31</v>
      </c>
      <c r="J326" s="11">
        <v>2035.2</v>
      </c>
      <c r="K326" s="11">
        <v>1834.6</v>
      </c>
      <c r="L326" s="11">
        <v>0</v>
      </c>
      <c r="M326" s="26">
        <v>64</v>
      </c>
      <c r="N326" s="11">
        <f t="shared" si="64"/>
        <v>3155519.3383999998</v>
      </c>
      <c r="O326" s="11">
        <v>0</v>
      </c>
      <c r="P326" s="11">
        <v>1.1641532182693481E-10</v>
      </c>
      <c r="Q326" s="11">
        <v>0</v>
      </c>
      <c r="R326" s="11">
        <v>861698.87</v>
      </c>
      <c r="S326" s="11">
        <v>2293820.4683999997</v>
      </c>
      <c r="T326" s="11"/>
      <c r="U326" s="8">
        <v>859.47</v>
      </c>
      <c r="V326" s="8">
        <v>859.47</v>
      </c>
      <c r="W326" s="3" t="s">
        <v>56</v>
      </c>
      <c r="X326" s="17">
        <f>+N326-'Приложение № 2'!E326</f>
        <v>0</v>
      </c>
      <c r="Y326" s="1">
        <v>661360.55000000005</v>
      </c>
      <c r="Z326" s="1">
        <f>+(K326*9.1+L326*18.19)*12</f>
        <v>200338.31999999995</v>
      </c>
      <c r="AB326" s="17">
        <f>+N326-'Приложение № 2'!E326</f>
        <v>0</v>
      </c>
      <c r="AE326" s="25">
        <f>+N326-'Приложение № 2'!E326</f>
        <v>0</v>
      </c>
    </row>
    <row r="327" spans="1:31" ht="25.5" x14ac:dyDescent="0.2">
      <c r="A327" s="9">
        <f t="shared" si="65"/>
        <v>303</v>
      </c>
      <c r="B327" s="9">
        <f t="shared" si="66"/>
        <v>7</v>
      </c>
      <c r="C327" s="10" t="s">
        <v>1165</v>
      </c>
      <c r="D327" s="10" t="s">
        <v>427</v>
      </c>
      <c r="E327" s="10" t="s">
        <v>140</v>
      </c>
      <c r="F327" s="10"/>
      <c r="G327" s="10" t="s">
        <v>194</v>
      </c>
      <c r="H327" s="10" t="s">
        <v>38</v>
      </c>
      <c r="I327" s="10" t="s">
        <v>30</v>
      </c>
      <c r="J327" s="11">
        <v>3128.2</v>
      </c>
      <c r="K327" s="11">
        <v>2602.6</v>
      </c>
      <c r="L327" s="11">
        <v>71.8</v>
      </c>
      <c r="M327" s="26">
        <v>106</v>
      </c>
      <c r="N327" s="11">
        <f t="shared" si="64"/>
        <v>3184331.1489370372</v>
      </c>
      <c r="O327" s="11">
        <v>0</v>
      </c>
      <c r="P327" s="11">
        <v>2789421.300937037</v>
      </c>
      <c r="Q327" s="11">
        <v>0</v>
      </c>
      <c r="R327" s="11">
        <v>394909.848</v>
      </c>
      <c r="S327" s="11"/>
      <c r="T327" s="11"/>
      <c r="U327" s="8">
        <v>927.27</v>
      </c>
      <c r="V327" s="8">
        <v>927.27</v>
      </c>
      <c r="W327" s="3" t="s">
        <v>56</v>
      </c>
      <c r="X327" s="17">
        <f>+N327-'Приложение № 2'!E327</f>
        <v>0</v>
      </c>
      <c r="Z327" s="1">
        <f>+(K327*12.08+L327*20.47)*12</f>
        <v>394909.848</v>
      </c>
      <c r="AB327" s="17">
        <f>+N327-'Приложение № 2'!E327</f>
        <v>0</v>
      </c>
      <c r="AE327" s="25">
        <f>+N327-'Приложение № 2'!E327</f>
        <v>0</v>
      </c>
    </row>
    <row r="328" spans="1:31" ht="25.5" x14ac:dyDescent="0.2">
      <c r="A328" s="9">
        <f t="shared" si="65"/>
        <v>304</v>
      </c>
      <c r="B328" s="9">
        <f t="shared" si="66"/>
        <v>8</v>
      </c>
      <c r="C328" s="10" t="s">
        <v>1165</v>
      </c>
      <c r="D328" s="10" t="s">
        <v>428</v>
      </c>
      <c r="E328" s="10" t="s">
        <v>138</v>
      </c>
      <c r="F328" s="10"/>
      <c r="G328" s="10" t="s">
        <v>194</v>
      </c>
      <c r="H328" s="10" t="s">
        <v>38</v>
      </c>
      <c r="I328" s="10" t="s">
        <v>34</v>
      </c>
      <c r="J328" s="11">
        <v>12244</v>
      </c>
      <c r="K328" s="11">
        <v>9423</v>
      </c>
      <c r="L328" s="11">
        <v>205.9</v>
      </c>
      <c r="M328" s="26">
        <v>401</v>
      </c>
      <c r="N328" s="11">
        <f t="shared" si="64"/>
        <v>11464854.247681661</v>
      </c>
      <c r="O328" s="11">
        <v>0</v>
      </c>
      <c r="P328" s="11">
        <v>11464854.247681661</v>
      </c>
      <c r="Q328" s="11">
        <v>0</v>
      </c>
      <c r="R328" s="11">
        <v>0</v>
      </c>
      <c r="S328" s="11"/>
      <c r="T328" s="11"/>
      <c r="U328" s="8">
        <v>728.66</v>
      </c>
      <c r="V328" s="8">
        <v>728.66</v>
      </c>
      <c r="W328" s="3" t="s">
        <v>56</v>
      </c>
      <c r="X328" s="17">
        <f>+N328-'Приложение № 2'!E328</f>
        <v>0</v>
      </c>
      <c r="Z328" s="1">
        <f>+(K328*12.08+L328*20.47)*12</f>
        <v>1416535.3559999999</v>
      </c>
      <c r="AB328" s="17">
        <f>+N328-'Приложение № 2'!E328</f>
        <v>0</v>
      </c>
      <c r="AE328" s="25">
        <f>+N328-'Приложение № 2'!E328</f>
        <v>0</v>
      </c>
    </row>
    <row r="329" spans="1:31" ht="25.5" x14ac:dyDescent="0.2">
      <c r="A329" s="9">
        <f t="shared" si="65"/>
        <v>305</v>
      </c>
      <c r="B329" s="9">
        <f t="shared" si="66"/>
        <v>9</v>
      </c>
      <c r="C329" s="10" t="s">
        <v>1165</v>
      </c>
      <c r="D329" s="10" t="s">
        <v>429</v>
      </c>
      <c r="E329" s="10" t="s">
        <v>138</v>
      </c>
      <c r="F329" s="10"/>
      <c r="G329" s="10" t="s">
        <v>194</v>
      </c>
      <c r="H329" s="10" t="s">
        <v>38</v>
      </c>
      <c r="I329" s="10" t="s">
        <v>34</v>
      </c>
      <c r="J329" s="11">
        <v>12250.3</v>
      </c>
      <c r="K329" s="11">
        <v>9272.1</v>
      </c>
      <c r="L329" s="11">
        <v>330.7</v>
      </c>
      <c r="M329" s="26">
        <v>376</v>
      </c>
      <c r="N329" s="11">
        <f t="shared" si="64"/>
        <v>43501925.257620722</v>
      </c>
      <c r="O329" s="11">
        <v>0</v>
      </c>
      <c r="P329" s="11">
        <v>-2.7939677238464355E-9</v>
      </c>
      <c r="Q329" s="11">
        <v>0</v>
      </c>
      <c r="R329" s="11">
        <v>4264643.0282921074</v>
      </c>
      <c r="S329" s="11">
        <v>39237282.229328617</v>
      </c>
      <c r="T329" s="11"/>
      <c r="U329" s="8">
        <v>2773.96</v>
      </c>
      <c r="V329" s="8">
        <v>2773.96</v>
      </c>
      <c r="W329" s="3" t="s">
        <v>56</v>
      </c>
      <c r="X329" s="17">
        <f>+N329-'Приложение № 2'!E329</f>
        <v>0</v>
      </c>
      <c r="Y329" s="1">
        <v>4713911.96</v>
      </c>
      <c r="Z329" s="1">
        <f>+(K329*12.08+L329*20.47)*12</f>
        <v>1425316.7640000002</v>
      </c>
      <c r="AB329" s="17">
        <f>+N329-'Приложение № 2'!E329</f>
        <v>0</v>
      </c>
      <c r="AE329" s="25">
        <f>+N329-'Приложение № 2'!E329</f>
        <v>0</v>
      </c>
    </row>
    <row r="330" spans="1:31" ht="25.5" x14ac:dyDescent="0.2">
      <c r="A330" s="9">
        <f t="shared" si="65"/>
        <v>306</v>
      </c>
      <c r="B330" s="9">
        <f t="shared" si="66"/>
        <v>10</v>
      </c>
      <c r="C330" s="10" t="s">
        <v>1165</v>
      </c>
      <c r="D330" s="10" t="s">
        <v>430</v>
      </c>
      <c r="E330" s="10" t="s">
        <v>324</v>
      </c>
      <c r="F330" s="10"/>
      <c r="G330" s="10" t="s">
        <v>194</v>
      </c>
      <c r="H330" s="10" t="s">
        <v>38</v>
      </c>
      <c r="I330" s="10" t="s">
        <v>30</v>
      </c>
      <c r="J330" s="11">
        <v>3327.1</v>
      </c>
      <c r="K330" s="11">
        <v>2761.3</v>
      </c>
      <c r="L330" s="11">
        <v>127.1</v>
      </c>
      <c r="M330" s="26">
        <v>93</v>
      </c>
      <c r="N330" s="11">
        <f t="shared" si="64"/>
        <v>15173436.751336282</v>
      </c>
      <c r="O330" s="11">
        <v>0</v>
      </c>
      <c r="P330" s="11">
        <v>1680435.5693362823</v>
      </c>
      <c r="Q330" s="11">
        <v>0</v>
      </c>
      <c r="R330" s="11">
        <v>781844.33200000017</v>
      </c>
      <c r="S330" s="11">
        <v>12711156.85</v>
      </c>
      <c r="T330" s="11"/>
      <c r="U330" s="8">
        <v>3289.39</v>
      </c>
      <c r="V330" s="8">
        <v>3289.39</v>
      </c>
      <c r="W330" s="3" t="s">
        <v>56</v>
      </c>
      <c r="X330" s="17">
        <f>+N330-'Приложение № 2'!E330</f>
        <v>0</v>
      </c>
      <c r="Y330" s="1">
        <v>1406574.09</v>
      </c>
      <c r="Z330" s="1">
        <f>+(K330*12.08+L330*20.47)*12</f>
        <v>431498.89199999999</v>
      </c>
      <c r="AB330" s="17">
        <f>+N330-'Приложение № 2'!E330</f>
        <v>0</v>
      </c>
      <c r="AE330" s="25">
        <f>+N330-'Приложение № 2'!E330</f>
        <v>0</v>
      </c>
    </row>
    <row r="331" spans="1:31" ht="25.5" x14ac:dyDescent="0.2">
      <c r="A331" s="9">
        <f t="shared" si="65"/>
        <v>307</v>
      </c>
      <c r="B331" s="9">
        <f t="shared" si="66"/>
        <v>11</v>
      </c>
      <c r="C331" s="10" t="s">
        <v>1165</v>
      </c>
      <c r="D331" s="10" t="s">
        <v>431</v>
      </c>
      <c r="E331" s="10" t="s">
        <v>154</v>
      </c>
      <c r="F331" s="10"/>
      <c r="G331" s="10" t="s">
        <v>194</v>
      </c>
      <c r="H331" s="10" t="s">
        <v>33</v>
      </c>
      <c r="I331" s="10" t="s">
        <v>35</v>
      </c>
      <c r="J331" s="11">
        <v>4123.8</v>
      </c>
      <c r="K331" s="11">
        <v>3630.8</v>
      </c>
      <c r="L331" s="11">
        <v>0</v>
      </c>
      <c r="M331" s="26">
        <v>169</v>
      </c>
      <c r="N331" s="11">
        <f t="shared" si="64"/>
        <v>32298593.800388202</v>
      </c>
      <c r="O331" s="11">
        <v>0</v>
      </c>
      <c r="P331" s="11">
        <v>18691724.960388206</v>
      </c>
      <c r="Q331" s="11">
        <v>0</v>
      </c>
      <c r="R331" s="11">
        <v>1712368.04</v>
      </c>
      <c r="S331" s="11">
        <v>11894500.799999999</v>
      </c>
      <c r="T331" s="11"/>
      <c r="U331" s="8">
        <v>3251.72</v>
      </c>
      <c r="V331" s="8">
        <v>3251.72</v>
      </c>
      <c r="W331" s="3" t="s">
        <v>56</v>
      </c>
      <c r="X331" s="17">
        <f>+N331-'Приложение № 2'!E331</f>
        <v>0</v>
      </c>
      <c r="Y331" s="1">
        <v>1315884.68</v>
      </c>
      <c r="Z331" s="1">
        <f>+(K331*9.1+L331*18.19)*12</f>
        <v>396483.36</v>
      </c>
      <c r="AB331" s="17">
        <f>+N331-'Приложение № 2'!E331</f>
        <v>0</v>
      </c>
      <c r="AE331" s="25">
        <f>+N331-'Приложение № 2'!E331</f>
        <v>0</v>
      </c>
    </row>
    <row r="332" spans="1:31" ht="25.5" x14ac:dyDescent="0.2">
      <c r="A332" s="9">
        <f t="shared" si="65"/>
        <v>308</v>
      </c>
      <c r="B332" s="9">
        <f t="shared" si="66"/>
        <v>12</v>
      </c>
      <c r="C332" s="10" t="s">
        <v>1165</v>
      </c>
      <c r="D332" s="10" t="s">
        <v>432</v>
      </c>
      <c r="E332" s="10" t="s">
        <v>424</v>
      </c>
      <c r="F332" s="10"/>
      <c r="G332" s="10" t="s">
        <v>194</v>
      </c>
      <c r="H332" s="10" t="s">
        <v>34</v>
      </c>
      <c r="I332" s="10" t="s">
        <v>31</v>
      </c>
      <c r="J332" s="11">
        <v>3362.8</v>
      </c>
      <c r="K332" s="11">
        <v>2867.5</v>
      </c>
      <c r="L332" s="11">
        <v>0</v>
      </c>
      <c r="M332" s="26">
        <v>119</v>
      </c>
      <c r="N332" s="11">
        <f t="shared" si="64"/>
        <v>10673010.729576001</v>
      </c>
      <c r="O332" s="11">
        <v>0</v>
      </c>
      <c r="P332" s="11">
        <v>4.6566128730773926E-10</v>
      </c>
      <c r="Q332" s="11">
        <v>0</v>
      </c>
      <c r="R332" s="11">
        <v>1446567.98</v>
      </c>
      <c r="S332" s="11">
        <v>9226442.7495760005</v>
      </c>
      <c r="T332" s="11"/>
      <c r="U332" s="8">
        <v>1358.04</v>
      </c>
      <c r="V332" s="8">
        <v>1358.04</v>
      </c>
      <c r="W332" s="3" t="s">
        <v>56</v>
      </c>
      <c r="X332" s="17">
        <f>+N332-'Приложение № 2'!E332</f>
        <v>0</v>
      </c>
      <c r="Y332" s="1">
        <v>1133436.98</v>
      </c>
      <c r="Z332" s="1">
        <f>+(K332*9.1+L332*18.19)*12</f>
        <v>313131</v>
      </c>
      <c r="AB332" s="17">
        <f>+N332-'Приложение № 2'!E332</f>
        <v>0</v>
      </c>
      <c r="AE332" s="25">
        <f>+N332-'Приложение № 2'!E332</f>
        <v>0</v>
      </c>
    </row>
    <row r="333" spans="1:31" ht="25.5" x14ac:dyDescent="0.2">
      <c r="A333" s="9">
        <f t="shared" si="65"/>
        <v>309</v>
      </c>
      <c r="B333" s="9">
        <f t="shared" si="66"/>
        <v>13</v>
      </c>
      <c r="C333" s="10" t="s">
        <v>1165</v>
      </c>
      <c r="D333" s="10" t="s">
        <v>433</v>
      </c>
      <c r="E333" s="10" t="s">
        <v>434</v>
      </c>
      <c r="F333" s="10"/>
      <c r="G333" s="10" t="s">
        <v>194</v>
      </c>
      <c r="H333" s="10" t="s">
        <v>38</v>
      </c>
      <c r="I333" s="10" t="s">
        <v>30</v>
      </c>
      <c r="J333" s="11">
        <v>3420</v>
      </c>
      <c r="K333" s="11">
        <v>2765.1</v>
      </c>
      <c r="L333" s="11">
        <v>136</v>
      </c>
      <c r="M333" s="26">
        <v>109</v>
      </c>
      <c r="N333" s="11">
        <f t="shared" si="64"/>
        <v>4753268.4067060612</v>
      </c>
      <c r="O333" s="11">
        <v>0</v>
      </c>
      <c r="P333" s="11">
        <v>0</v>
      </c>
      <c r="Q333" s="11">
        <v>0</v>
      </c>
      <c r="R333" s="11">
        <v>1752060.716</v>
      </c>
      <c r="S333" s="11">
        <v>3001207.6907060612</v>
      </c>
      <c r="T333" s="11"/>
      <c r="U333" s="8">
        <v>1356.15</v>
      </c>
      <c r="V333" s="8">
        <v>1356.15</v>
      </c>
      <c r="W333" s="3" t="s">
        <v>56</v>
      </c>
      <c r="X333" s="17">
        <f>+N333-'Приложение № 2'!E333</f>
        <v>0</v>
      </c>
      <c r="Y333" s="1">
        <v>1317824.78</v>
      </c>
      <c r="Z333" s="1">
        <f>+(K333*12.08+L333*20.47)*12</f>
        <v>434235.93599999993</v>
      </c>
      <c r="AB333" s="17">
        <f>+N333-'Приложение № 2'!E333</f>
        <v>0</v>
      </c>
      <c r="AE333" s="25">
        <f>+N333-'Приложение № 2'!E333</f>
        <v>0</v>
      </c>
    </row>
    <row r="334" spans="1:31" ht="25.5" x14ac:dyDescent="0.2">
      <c r="A334" s="9">
        <f t="shared" si="65"/>
        <v>310</v>
      </c>
      <c r="B334" s="9">
        <f t="shared" si="66"/>
        <v>14</v>
      </c>
      <c r="C334" s="10" t="s">
        <v>1165</v>
      </c>
      <c r="D334" s="10" t="s">
        <v>435</v>
      </c>
      <c r="E334" s="10" t="s">
        <v>140</v>
      </c>
      <c r="F334" s="10"/>
      <c r="G334" s="10" t="s">
        <v>194</v>
      </c>
      <c r="H334" s="10" t="s">
        <v>34</v>
      </c>
      <c r="I334" s="10" t="s">
        <v>34</v>
      </c>
      <c r="J334" s="11">
        <v>7132.2</v>
      </c>
      <c r="K334" s="11">
        <v>5795</v>
      </c>
      <c r="L334" s="11">
        <v>157.30000000000001</v>
      </c>
      <c r="M334" s="26">
        <v>232</v>
      </c>
      <c r="N334" s="11">
        <f t="shared" si="64"/>
        <v>22154825.375991367</v>
      </c>
      <c r="O334" s="11">
        <v>0</v>
      </c>
      <c r="P334" s="11">
        <v>22154825.375991367</v>
      </c>
      <c r="Q334" s="11">
        <v>0</v>
      </c>
      <c r="R334" s="11">
        <v>0</v>
      </c>
      <c r="S334" s="11"/>
      <c r="T334" s="11"/>
      <c r="U334" s="8">
        <v>1358.04</v>
      </c>
      <c r="V334" s="8">
        <v>1358.04</v>
      </c>
      <c r="W334" s="3" t="s">
        <v>56</v>
      </c>
      <c r="X334" s="17">
        <f>+N334-'Приложение № 2'!E334</f>
        <v>0</v>
      </c>
      <c r="Z334" s="1">
        <f>+(K334*9.1+L334*18.19)*12</f>
        <v>667149.4439999999</v>
      </c>
      <c r="AB334" s="17">
        <f>+N334-'Приложение № 2'!E334</f>
        <v>0</v>
      </c>
      <c r="AE334" s="25">
        <f>+N334-'Приложение № 2'!E334</f>
        <v>0</v>
      </c>
    </row>
    <row r="335" spans="1:31" ht="25.5" x14ac:dyDescent="0.2">
      <c r="A335" s="9">
        <f t="shared" si="65"/>
        <v>311</v>
      </c>
      <c r="B335" s="9">
        <f t="shared" si="66"/>
        <v>15</v>
      </c>
      <c r="C335" s="10" t="s">
        <v>1165</v>
      </c>
      <c r="D335" s="10" t="s">
        <v>436</v>
      </c>
      <c r="E335" s="10" t="s">
        <v>150</v>
      </c>
      <c r="F335" s="10"/>
      <c r="G335" s="10" t="s">
        <v>194</v>
      </c>
      <c r="H335" s="10" t="s">
        <v>34</v>
      </c>
      <c r="I335" s="10" t="s">
        <v>34</v>
      </c>
      <c r="J335" s="11">
        <v>5761.1</v>
      </c>
      <c r="K335" s="11">
        <v>4905.8999999999996</v>
      </c>
      <c r="L335" s="11">
        <v>0</v>
      </c>
      <c r="M335" s="26">
        <v>212</v>
      </c>
      <c r="N335" s="11">
        <f t="shared" si="64"/>
        <v>18260060.449250881</v>
      </c>
      <c r="O335" s="11">
        <v>0</v>
      </c>
      <c r="P335" s="11">
        <v>1014577.1892508841</v>
      </c>
      <c r="Q335" s="11">
        <v>0</v>
      </c>
      <c r="R335" s="11">
        <v>1173754.8599999999</v>
      </c>
      <c r="S335" s="11">
        <v>16071728.399999997</v>
      </c>
      <c r="T335" s="11"/>
      <c r="U335" s="8">
        <v>1358.04</v>
      </c>
      <c r="V335" s="8">
        <v>1358.04</v>
      </c>
      <c r="W335" s="3" t="s">
        <v>56</v>
      </c>
      <c r="X335" s="17">
        <f>+N335-'Приложение № 2'!E335</f>
        <v>0</v>
      </c>
      <c r="Y335" s="1">
        <v>1802932.02</v>
      </c>
      <c r="Z335" s="1">
        <f>+(K335*9.1+L335*18.19)*12</f>
        <v>535724.27999999991</v>
      </c>
      <c r="AB335" s="17">
        <f>+N335-'Приложение № 2'!E335</f>
        <v>0</v>
      </c>
      <c r="AE335" s="25">
        <f>+N335-'Приложение № 2'!E335</f>
        <v>0</v>
      </c>
    </row>
    <row r="336" spans="1:31" ht="25.5" x14ac:dyDescent="0.2">
      <c r="A336" s="9">
        <f t="shared" si="65"/>
        <v>312</v>
      </c>
      <c r="B336" s="9">
        <f t="shared" si="66"/>
        <v>16</v>
      </c>
      <c r="C336" s="10" t="s">
        <v>1165</v>
      </c>
      <c r="D336" s="10" t="s">
        <v>437</v>
      </c>
      <c r="E336" s="10" t="s">
        <v>140</v>
      </c>
      <c r="F336" s="10"/>
      <c r="G336" s="10" t="s">
        <v>194</v>
      </c>
      <c r="H336" s="10" t="s">
        <v>38</v>
      </c>
      <c r="I336" s="10" t="s">
        <v>30</v>
      </c>
      <c r="J336" s="11">
        <v>3109.7</v>
      </c>
      <c r="K336" s="11">
        <v>2518.8000000000002</v>
      </c>
      <c r="L336" s="11">
        <v>150.30000000000001</v>
      </c>
      <c r="M336" s="26">
        <v>112</v>
      </c>
      <c r="N336" s="11">
        <f t="shared" si="64"/>
        <v>8043931.3522434058</v>
      </c>
      <c r="O336" s="11">
        <v>0</v>
      </c>
      <c r="P336" s="11">
        <v>4.6566128730773926E-10</v>
      </c>
      <c r="Q336" s="11">
        <v>0</v>
      </c>
      <c r="R336" s="11">
        <v>1753418.94</v>
      </c>
      <c r="S336" s="11">
        <v>6290512.4122434054</v>
      </c>
      <c r="T336" s="11"/>
      <c r="U336" s="8">
        <v>1349.76</v>
      </c>
      <c r="V336" s="8">
        <v>1349.76</v>
      </c>
      <c r="W336" s="3" t="s">
        <v>56</v>
      </c>
      <c r="X336" s="17">
        <f>+N336-'Приложение № 2'!E336</f>
        <v>0</v>
      </c>
      <c r="Y336" s="1">
        <v>1351374</v>
      </c>
      <c r="Z336" s="1">
        <f>+(K336*12.08+L336*20.47)*12</f>
        <v>402044.94000000006</v>
      </c>
      <c r="AB336" s="17">
        <f>+N336-'Приложение № 2'!E336</f>
        <v>0</v>
      </c>
      <c r="AE336" s="25">
        <f>+N336-'Приложение № 2'!E336</f>
        <v>0</v>
      </c>
    </row>
    <row r="337" spans="1:31" ht="25.5" x14ac:dyDescent="0.2">
      <c r="A337" s="9">
        <f t="shared" si="65"/>
        <v>313</v>
      </c>
      <c r="B337" s="9">
        <f t="shared" si="66"/>
        <v>17</v>
      </c>
      <c r="C337" s="10" t="s">
        <v>1165</v>
      </c>
      <c r="D337" s="10" t="s">
        <v>438</v>
      </c>
      <c r="E337" s="10" t="s">
        <v>138</v>
      </c>
      <c r="F337" s="10"/>
      <c r="G337" s="10" t="s">
        <v>194</v>
      </c>
      <c r="H337" s="10" t="s">
        <v>38</v>
      </c>
      <c r="I337" s="10" t="s">
        <v>30</v>
      </c>
      <c r="J337" s="11">
        <v>2820.8</v>
      </c>
      <c r="K337" s="11">
        <v>2221.1</v>
      </c>
      <c r="L337" s="11">
        <v>119.6</v>
      </c>
      <c r="M337" s="26">
        <v>118</v>
      </c>
      <c r="N337" s="11">
        <f t="shared" si="64"/>
        <v>2787004.1580604701</v>
      </c>
      <c r="O337" s="11">
        <v>0</v>
      </c>
      <c r="P337" s="11">
        <v>1905027.5880604701</v>
      </c>
      <c r="Q337" s="11">
        <v>0</v>
      </c>
      <c r="R337" s="11">
        <v>881976.57000000007</v>
      </c>
      <c r="S337" s="11">
        <v>0</v>
      </c>
      <c r="T337" s="11"/>
      <c r="U337" s="8">
        <v>728.66</v>
      </c>
      <c r="V337" s="8">
        <v>728.66</v>
      </c>
      <c r="W337" s="3" t="s">
        <v>56</v>
      </c>
      <c r="X337" s="17">
        <f>+N337-'Приложение № 2'!E337</f>
        <v>0</v>
      </c>
      <c r="Y337" s="1">
        <v>1143093.33</v>
      </c>
      <c r="Z337" s="1">
        <f>+(K337*12.08+L337*20.47)*12</f>
        <v>351349.19999999995</v>
      </c>
      <c r="AB337" s="17">
        <f>+N337-'Приложение № 2'!E337</f>
        <v>0</v>
      </c>
      <c r="AE337" s="25">
        <f>+N337-'Приложение № 2'!E337</f>
        <v>0</v>
      </c>
    </row>
    <row r="338" spans="1:31" x14ac:dyDescent="0.2">
      <c r="A338" s="9">
        <f t="shared" si="65"/>
        <v>314</v>
      </c>
      <c r="B338" s="9">
        <f t="shared" si="66"/>
        <v>18</v>
      </c>
      <c r="C338" s="10" t="s">
        <v>1165</v>
      </c>
      <c r="D338" s="10" t="s">
        <v>439</v>
      </c>
      <c r="E338" s="10" t="s">
        <v>152</v>
      </c>
      <c r="F338" s="10"/>
      <c r="G338" s="10" t="s">
        <v>55</v>
      </c>
      <c r="H338" s="10" t="s">
        <v>33</v>
      </c>
      <c r="I338" s="10" t="s">
        <v>32</v>
      </c>
      <c r="J338" s="11">
        <v>5284.65</v>
      </c>
      <c r="K338" s="11">
        <v>2548.5</v>
      </c>
      <c r="L338" s="11">
        <v>972.4</v>
      </c>
      <c r="M338" s="26">
        <v>299</v>
      </c>
      <c r="N338" s="11">
        <f t="shared" si="64"/>
        <v>20607953.402313277</v>
      </c>
      <c r="O338" s="11">
        <v>0</v>
      </c>
      <c r="P338" s="11">
        <v>3674703.4403132792</v>
      </c>
      <c r="Q338" s="11">
        <v>0</v>
      </c>
      <c r="R338" s="11">
        <v>2216699.8019999997</v>
      </c>
      <c r="S338" s="11">
        <v>14716550.159999998</v>
      </c>
      <c r="T338" s="11"/>
      <c r="U338" s="8">
        <v>2787.39</v>
      </c>
      <c r="V338" s="8">
        <v>2787.39</v>
      </c>
      <c r="W338" s="3" t="s">
        <v>56</v>
      </c>
      <c r="X338" s="17">
        <f>+N338-'Приложение № 2'!E338</f>
        <v>0</v>
      </c>
      <c r="Y338" s="1">
        <v>1726148.13</v>
      </c>
      <c r="Z338" s="1">
        <f t="shared" ref="Z338:Z343" si="67">+(K338*9.1+L338*18.19)*12</f>
        <v>490551.67199999996</v>
      </c>
      <c r="AB338" s="17">
        <f>+N338-'Приложение № 2'!E338</f>
        <v>0</v>
      </c>
      <c r="AE338" s="25">
        <f>+N338-'Приложение № 2'!E338</f>
        <v>0</v>
      </c>
    </row>
    <row r="339" spans="1:31" x14ac:dyDescent="0.2">
      <c r="A339" s="9">
        <f t="shared" si="65"/>
        <v>315</v>
      </c>
      <c r="B339" s="9">
        <f t="shared" si="66"/>
        <v>19</v>
      </c>
      <c r="C339" s="10" t="s">
        <v>1165</v>
      </c>
      <c r="D339" s="10" t="s">
        <v>440</v>
      </c>
      <c r="E339" s="10" t="s">
        <v>152</v>
      </c>
      <c r="F339" s="10"/>
      <c r="G339" s="10" t="s">
        <v>55</v>
      </c>
      <c r="H339" s="10" t="s">
        <v>33</v>
      </c>
      <c r="I339" s="10" t="s">
        <v>32</v>
      </c>
      <c r="J339" s="11">
        <v>5280.1</v>
      </c>
      <c r="K339" s="11">
        <v>2696.3</v>
      </c>
      <c r="L339" s="11">
        <v>546.1</v>
      </c>
      <c r="M339" s="26">
        <v>231</v>
      </c>
      <c r="N339" s="11">
        <f t="shared" si="64"/>
        <v>18977882.955086082</v>
      </c>
      <c r="O339" s="11">
        <v>0</v>
      </c>
      <c r="P339" s="11">
        <v>4656954.157086079</v>
      </c>
      <c r="Q339" s="11">
        <v>0</v>
      </c>
      <c r="R339" s="11">
        <v>1911768.7580000001</v>
      </c>
      <c r="S339" s="11">
        <v>12409160.040000003</v>
      </c>
      <c r="T339" s="11"/>
      <c r="U339" s="8">
        <v>2787.39</v>
      </c>
      <c r="V339" s="8">
        <v>2787.39</v>
      </c>
      <c r="W339" s="3" t="s">
        <v>56</v>
      </c>
      <c r="X339" s="17">
        <f>+N339-'Приложение № 2'!E339</f>
        <v>0</v>
      </c>
      <c r="Y339" s="1">
        <v>1498130.09</v>
      </c>
      <c r="Z339" s="1">
        <f t="shared" si="67"/>
        <v>413638.66800000006</v>
      </c>
      <c r="AB339" s="17">
        <f>+N339-'Приложение № 2'!E339</f>
        <v>0</v>
      </c>
      <c r="AE339" s="25">
        <f>+N339-'Приложение № 2'!E339</f>
        <v>0</v>
      </c>
    </row>
    <row r="340" spans="1:31" x14ac:dyDescent="0.2">
      <c r="A340" s="9">
        <f t="shared" si="65"/>
        <v>316</v>
      </c>
      <c r="B340" s="9">
        <f t="shared" si="66"/>
        <v>20</v>
      </c>
      <c r="C340" s="10" t="s">
        <v>1165</v>
      </c>
      <c r="D340" s="10" t="s">
        <v>441</v>
      </c>
      <c r="E340" s="10" t="s">
        <v>152</v>
      </c>
      <c r="F340" s="10"/>
      <c r="G340" s="10" t="s">
        <v>55</v>
      </c>
      <c r="H340" s="10" t="s">
        <v>33</v>
      </c>
      <c r="I340" s="10" t="s">
        <v>32</v>
      </c>
      <c r="J340" s="11">
        <v>4903.08</v>
      </c>
      <c r="K340" s="11">
        <v>2455.6</v>
      </c>
      <c r="L340" s="11">
        <v>542.70000000000005</v>
      </c>
      <c r="M340" s="26">
        <v>271</v>
      </c>
      <c r="N340" s="11">
        <f t="shared" si="64"/>
        <v>15564282.33991136</v>
      </c>
      <c r="O340" s="11">
        <v>0</v>
      </c>
      <c r="P340" s="11">
        <v>1915507.2539113611</v>
      </c>
      <c r="Q340" s="11">
        <v>0</v>
      </c>
      <c r="R340" s="11">
        <v>2050412.8059999999</v>
      </c>
      <c r="S340" s="11">
        <v>11598362.279999999</v>
      </c>
      <c r="T340" s="11"/>
      <c r="U340" s="8">
        <v>2263.08</v>
      </c>
      <c r="V340" s="8">
        <v>2263.08</v>
      </c>
      <c r="W340" s="3" t="s">
        <v>56</v>
      </c>
      <c r="X340" s="17">
        <f>+N340-'Приложение № 2'!E340</f>
        <v>0</v>
      </c>
      <c r="Y340" s="1">
        <v>1663800.73</v>
      </c>
      <c r="Z340" s="1">
        <f t="shared" si="67"/>
        <v>386612.076</v>
      </c>
      <c r="AB340" s="17">
        <f>+N340-'Приложение № 2'!E340</f>
        <v>0</v>
      </c>
      <c r="AE340" s="25">
        <f>+N340-'Приложение № 2'!E340</f>
        <v>0</v>
      </c>
    </row>
    <row r="341" spans="1:31" ht="25.5" x14ac:dyDescent="0.2">
      <c r="A341" s="9">
        <f t="shared" si="65"/>
        <v>317</v>
      </c>
      <c r="B341" s="9">
        <f t="shared" si="66"/>
        <v>21</v>
      </c>
      <c r="C341" s="10" t="s">
        <v>1165</v>
      </c>
      <c r="D341" s="10" t="s">
        <v>442</v>
      </c>
      <c r="E341" s="10" t="s">
        <v>154</v>
      </c>
      <c r="F341" s="10"/>
      <c r="G341" s="10" t="s">
        <v>194</v>
      </c>
      <c r="H341" s="10" t="s">
        <v>34</v>
      </c>
      <c r="I341" s="10" t="s">
        <v>32</v>
      </c>
      <c r="J341" s="11">
        <v>5167.2</v>
      </c>
      <c r="K341" s="11">
        <v>4337.6000000000004</v>
      </c>
      <c r="L341" s="11">
        <v>52.4</v>
      </c>
      <c r="M341" s="26">
        <v>187</v>
      </c>
      <c r="N341" s="11">
        <f t="shared" si="64"/>
        <v>20614883.993084166</v>
      </c>
      <c r="O341" s="11">
        <v>0</v>
      </c>
      <c r="P341" s="11">
        <v>9042332.082084164</v>
      </c>
      <c r="Q341" s="11">
        <v>0</v>
      </c>
      <c r="R341" s="11">
        <v>1685128.4819999998</v>
      </c>
      <c r="S341" s="11">
        <v>9887423.4290000014</v>
      </c>
      <c r="T341" s="11"/>
      <c r="U341" s="8">
        <v>2133.58</v>
      </c>
      <c r="V341" s="8">
        <v>2133.58</v>
      </c>
      <c r="W341" s="3" t="s">
        <v>56</v>
      </c>
      <c r="X341" s="17">
        <f>+N341-'Приложение № 2'!E341</f>
        <v>0</v>
      </c>
      <c r="Y341" s="1">
        <v>1674988.46</v>
      </c>
      <c r="Z341" s="1">
        <f t="shared" si="67"/>
        <v>485103.79200000007</v>
      </c>
      <c r="AB341" s="17">
        <f>+N341-'Приложение № 2'!E341</f>
        <v>0</v>
      </c>
      <c r="AE341" s="25">
        <f>+N341-'Приложение № 2'!E341</f>
        <v>0</v>
      </c>
    </row>
    <row r="342" spans="1:31" ht="25.5" x14ac:dyDescent="0.2">
      <c r="A342" s="9">
        <f t="shared" si="65"/>
        <v>318</v>
      </c>
      <c r="B342" s="9">
        <f t="shared" si="66"/>
        <v>22</v>
      </c>
      <c r="C342" s="10" t="s">
        <v>1165</v>
      </c>
      <c r="D342" s="10" t="s">
        <v>443</v>
      </c>
      <c r="E342" s="10" t="s">
        <v>154</v>
      </c>
      <c r="F342" s="10"/>
      <c r="G342" s="10" t="s">
        <v>194</v>
      </c>
      <c r="H342" s="10" t="s">
        <v>34</v>
      </c>
      <c r="I342" s="10" t="s">
        <v>32</v>
      </c>
      <c r="J342" s="11">
        <v>5023.3999999999996</v>
      </c>
      <c r="K342" s="11">
        <v>4316.8999999999996</v>
      </c>
      <c r="L342" s="11">
        <v>0</v>
      </c>
      <c r="M342" s="26">
        <v>187</v>
      </c>
      <c r="N342" s="11">
        <f t="shared" si="64"/>
        <v>16067766.353446079</v>
      </c>
      <c r="O342" s="11">
        <v>0</v>
      </c>
      <c r="P342" s="11">
        <v>4.6566128730773926E-10</v>
      </c>
      <c r="Q342" s="11">
        <v>0</v>
      </c>
      <c r="R342" s="11">
        <v>2133448.73</v>
      </c>
      <c r="S342" s="11">
        <v>13934317.623446079</v>
      </c>
      <c r="T342" s="11"/>
      <c r="U342" s="8">
        <v>1459.97</v>
      </c>
      <c r="V342" s="8">
        <v>1459.97</v>
      </c>
      <c r="W342" s="3" t="s">
        <v>56</v>
      </c>
      <c r="X342" s="17">
        <f>+N342-'Приложение № 2'!E342</f>
        <v>0</v>
      </c>
      <c r="Y342" s="1">
        <v>1662043.25</v>
      </c>
      <c r="Z342" s="1">
        <f t="shared" si="67"/>
        <v>471405.47999999992</v>
      </c>
      <c r="AB342" s="17">
        <f>+N342-'Приложение № 2'!E342</f>
        <v>0</v>
      </c>
      <c r="AE342" s="25">
        <f>+N342-'Приложение № 2'!E342</f>
        <v>0</v>
      </c>
    </row>
    <row r="343" spans="1:31" ht="25.5" x14ac:dyDescent="0.2">
      <c r="A343" s="9">
        <f t="shared" si="65"/>
        <v>319</v>
      </c>
      <c r="B343" s="9">
        <f t="shared" si="66"/>
        <v>23</v>
      </c>
      <c r="C343" s="10" t="s">
        <v>1165</v>
      </c>
      <c r="D343" s="10" t="s">
        <v>444</v>
      </c>
      <c r="E343" s="10" t="s">
        <v>138</v>
      </c>
      <c r="F343" s="10"/>
      <c r="G343" s="10" t="s">
        <v>194</v>
      </c>
      <c r="H343" s="10" t="s">
        <v>34</v>
      </c>
      <c r="I343" s="10" t="s">
        <v>33</v>
      </c>
      <c r="J343" s="11">
        <v>5846.9</v>
      </c>
      <c r="K343" s="11">
        <v>4733.8999999999996</v>
      </c>
      <c r="L343" s="11">
        <v>149.80000000000001</v>
      </c>
      <c r="M343" s="26">
        <v>187</v>
      </c>
      <c r="N343" s="11">
        <f t="shared" si="64"/>
        <v>18177430.688763846</v>
      </c>
      <c r="O343" s="11">
        <v>0</v>
      </c>
      <c r="P343" s="11">
        <v>18177430.688763846</v>
      </c>
      <c r="Q343" s="11">
        <v>0</v>
      </c>
      <c r="R343" s="11">
        <v>0</v>
      </c>
      <c r="S343" s="11"/>
      <c r="T343" s="11"/>
      <c r="U343" s="8">
        <v>1358.04</v>
      </c>
      <c r="V343" s="8">
        <v>1358.04</v>
      </c>
      <c r="W343" s="3" t="s">
        <v>56</v>
      </c>
      <c r="X343" s="17">
        <f>+N343-'Приложение № 2'!E343</f>
        <v>0</v>
      </c>
      <c r="Z343" s="1">
        <f t="shared" si="67"/>
        <v>549640.22399999993</v>
      </c>
      <c r="AB343" s="17">
        <f>+N343-'Приложение № 2'!E343</f>
        <v>0</v>
      </c>
      <c r="AE343" s="25">
        <f>+N343-'Приложение № 2'!E343</f>
        <v>0</v>
      </c>
    </row>
    <row r="344" spans="1:31" ht="25.5" x14ac:dyDescent="0.2">
      <c r="A344" s="9">
        <f t="shared" si="65"/>
        <v>320</v>
      </c>
      <c r="B344" s="9">
        <f t="shared" si="66"/>
        <v>24</v>
      </c>
      <c r="C344" s="10" t="s">
        <v>1165</v>
      </c>
      <c r="D344" s="10" t="s">
        <v>445</v>
      </c>
      <c r="E344" s="10" t="s">
        <v>131</v>
      </c>
      <c r="F344" s="10"/>
      <c r="G344" s="10" t="s">
        <v>194</v>
      </c>
      <c r="H344" s="10" t="s">
        <v>39</v>
      </c>
      <c r="I344" s="10" t="s">
        <v>30</v>
      </c>
      <c r="J344" s="11">
        <v>3554.9</v>
      </c>
      <c r="K344" s="11">
        <v>3056.5</v>
      </c>
      <c r="L344" s="11">
        <v>0</v>
      </c>
      <c r="M344" s="26">
        <v>113</v>
      </c>
      <c r="N344" s="11">
        <f t="shared" si="64"/>
        <v>3639286.6275523682</v>
      </c>
      <c r="O344" s="11">
        <v>0</v>
      </c>
      <c r="P344" s="11">
        <v>-2.3283064365386963E-10</v>
      </c>
      <c r="Q344" s="11">
        <v>0</v>
      </c>
      <c r="R344" s="11">
        <v>452743.65000000014</v>
      </c>
      <c r="S344" s="11">
        <v>3186542.9775523683</v>
      </c>
      <c r="T344" s="11"/>
      <c r="U344" s="8">
        <v>728.66</v>
      </c>
      <c r="V344" s="8">
        <v>728.66</v>
      </c>
      <c r="W344" s="3" t="s">
        <v>56</v>
      </c>
      <c r="X344" s="17">
        <f>+N344-'Приложение № 2'!E344</f>
        <v>0</v>
      </c>
      <c r="Y344" s="1">
        <v>1444134.79</v>
      </c>
      <c r="Z344" s="1">
        <f>+(K344*12.08+L344*20.47)*12</f>
        <v>443070.24</v>
      </c>
      <c r="AB344" s="17">
        <f>+N344-'Приложение № 2'!E344</f>
        <v>0</v>
      </c>
      <c r="AE344" s="25">
        <f>+N344-'Приложение № 2'!E344</f>
        <v>0</v>
      </c>
    </row>
    <row r="345" spans="1:31" ht="25.5" x14ac:dyDescent="0.2">
      <c r="A345" s="9">
        <f t="shared" si="65"/>
        <v>321</v>
      </c>
      <c r="B345" s="9">
        <f t="shared" si="66"/>
        <v>25</v>
      </c>
      <c r="C345" s="10" t="s">
        <v>1165</v>
      </c>
      <c r="D345" s="10" t="s">
        <v>446</v>
      </c>
      <c r="E345" s="10" t="s">
        <v>154</v>
      </c>
      <c r="F345" s="10"/>
      <c r="G345" s="10" t="s">
        <v>194</v>
      </c>
      <c r="H345" s="10" t="s">
        <v>34</v>
      </c>
      <c r="I345" s="10" t="s">
        <v>32</v>
      </c>
      <c r="J345" s="11">
        <v>5054.5</v>
      </c>
      <c r="K345" s="11">
        <v>4553</v>
      </c>
      <c r="L345" s="11">
        <v>0</v>
      </c>
      <c r="M345" s="26">
        <v>165</v>
      </c>
      <c r="N345" s="11">
        <f t="shared" si="64"/>
        <v>16946545.022409603</v>
      </c>
      <c r="O345" s="11">
        <v>0</v>
      </c>
      <c r="P345" s="11">
        <v>0</v>
      </c>
      <c r="Q345" s="11">
        <v>0</v>
      </c>
      <c r="R345" s="11">
        <v>2085266.83</v>
      </c>
      <c r="S345" s="11">
        <v>14861278.192409603</v>
      </c>
      <c r="T345" s="11"/>
      <c r="U345" s="8">
        <v>1459.97</v>
      </c>
      <c r="V345" s="8">
        <v>1459.97</v>
      </c>
      <c r="W345" s="3" t="s">
        <v>56</v>
      </c>
      <c r="X345" s="17">
        <f>+N345-'Приложение № 2'!E345</f>
        <v>0</v>
      </c>
      <c r="Y345" s="1">
        <v>1588079.23</v>
      </c>
      <c r="Z345" s="1">
        <f>+(K345*9.1+L345*18.19)*12</f>
        <v>497187.6</v>
      </c>
      <c r="AB345" s="17">
        <f>+N345-'Приложение № 2'!E345</f>
        <v>0</v>
      </c>
      <c r="AE345" s="25">
        <f>+N345-'Приложение № 2'!E345</f>
        <v>0</v>
      </c>
    </row>
    <row r="346" spans="1:31" ht="25.5" x14ac:dyDescent="0.2">
      <c r="A346" s="9">
        <f t="shared" si="65"/>
        <v>322</v>
      </c>
      <c r="B346" s="9">
        <f t="shared" si="66"/>
        <v>26</v>
      </c>
      <c r="C346" s="10" t="s">
        <v>1165</v>
      </c>
      <c r="D346" s="10" t="s">
        <v>447</v>
      </c>
      <c r="E346" s="10" t="s">
        <v>111</v>
      </c>
      <c r="F346" s="10"/>
      <c r="G346" s="10" t="s">
        <v>194</v>
      </c>
      <c r="H346" s="10" t="s">
        <v>39</v>
      </c>
      <c r="I346" s="10" t="s">
        <v>30</v>
      </c>
      <c r="J346" s="11">
        <v>3265.2</v>
      </c>
      <c r="K346" s="11">
        <v>2805.8</v>
      </c>
      <c r="L346" s="11">
        <v>0</v>
      </c>
      <c r="M346" s="26">
        <v>90</v>
      </c>
      <c r="N346" s="11">
        <f t="shared" si="64"/>
        <v>3789783.6718060798</v>
      </c>
      <c r="O346" s="11">
        <v>0</v>
      </c>
      <c r="P346" s="11">
        <v>0</v>
      </c>
      <c r="Q346" s="11">
        <v>0</v>
      </c>
      <c r="R346" s="11">
        <v>0</v>
      </c>
      <c r="S346" s="11">
        <v>3789783.6718060798</v>
      </c>
      <c r="T346" s="11"/>
      <c r="U346" s="8">
        <v>787.09</v>
      </c>
      <c r="V346" s="8">
        <v>787.09</v>
      </c>
      <c r="W346" s="3" t="s">
        <v>56</v>
      </c>
      <c r="X346" s="17">
        <f>+N346-'Приложение № 2'!E346</f>
        <v>0</v>
      </c>
      <c r="Y346" s="1">
        <v>1370901.56</v>
      </c>
      <c r="Z346" s="1">
        <f>+(K346*12.08+L346*20.47)*12</f>
        <v>406728.76800000004</v>
      </c>
      <c r="AB346" s="17">
        <f>+N346-'Приложение № 2'!E346</f>
        <v>0</v>
      </c>
      <c r="AE346" s="25">
        <f>+N346-'Приложение № 2'!E346</f>
        <v>0</v>
      </c>
    </row>
    <row r="347" spans="1:31" ht="25.5" x14ac:dyDescent="0.2">
      <c r="A347" s="9">
        <f t="shared" si="65"/>
        <v>323</v>
      </c>
      <c r="B347" s="9">
        <f t="shared" si="66"/>
        <v>27</v>
      </c>
      <c r="C347" s="10" t="s">
        <v>1165</v>
      </c>
      <c r="D347" s="10" t="s">
        <v>448</v>
      </c>
      <c r="E347" s="10" t="s">
        <v>111</v>
      </c>
      <c r="F347" s="10"/>
      <c r="G347" s="10" t="s">
        <v>194</v>
      </c>
      <c r="H347" s="10" t="s">
        <v>39</v>
      </c>
      <c r="I347" s="10" t="s">
        <v>30</v>
      </c>
      <c r="J347" s="11">
        <v>3224</v>
      </c>
      <c r="K347" s="11">
        <v>2776.2</v>
      </c>
      <c r="L347" s="11">
        <v>0</v>
      </c>
      <c r="M347" s="26">
        <v>96</v>
      </c>
      <c r="N347" s="11">
        <f t="shared" si="64"/>
        <v>3749803.0613971199</v>
      </c>
      <c r="O347" s="11">
        <v>0</v>
      </c>
      <c r="P347" s="11">
        <v>3749803.0613971199</v>
      </c>
      <c r="Q347" s="11">
        <v>0</v>
      </c>
      <c r="R347" s="11">
        <v>0</v>
      </c>
      <c r="S347" s="11"/>
      <c r="T347" s="11"/>
      <c r="U347" s="8">
        <v>787.09</v>
      </c>
      <c r="V347" s="8">
        <v>787.09</v>
      </c>
      <c r="W347" s="3" t="s">
        <v>56</v>
      </c>
      <c r="X347" s="17">
        <f>+N347-'Приложение № 2'!E347</f>
        <v>0</v>
      </c>
      <c r="Z347" s="1">
        <f>+(K347*12.08+L347*20.47)*12</f>
        <v>402437.95199999999</v>
      </c>
      <c r="AB347" s="17">
        <f>+N347-'Приложение № 2'!E347</f>
        <v>0</v>
      </c>
      <c r="AE347" s="25">
        <f>+N347-'Приложение № 2'!E347</f>
        <v>0</v>
      </c>
    </row>
    <row r="348" spans="1:31" ht="25.5" x14ac:dyDescent="0.2">
      <c r="A348" s="9">
        <f t="shared" si="65"/>
        <v>324</v>
      </c>
      <c r="B348" s="9">
        <f t="shared" si="66"/>
        <v>28</v>
      </c>
      <c r="C348" s="10" t="s">
        <v>1165</v>
      </c>
      <c r="D348" s="10" t="s">
        <v>449</v>
      </c>
      <c r="E348" s="10" t="s">
        <v>119</v>
      </c>
      <c r="F348" s="10"/>
      <c r="G348" s="10" t="s">
        <v>194</v>
      </c>
      <c r="H348" s="10" t="s">
        <v>38</v>
      </c>
      <c r="I348" s="10" t="s">
        <v>32</v>
      </c>
      <c r="J348" s="11">
        <v>13553.2</v>
      </c>
      <c r="K348" s="11">
        <v>11571</v>
      </c>
      <c r="L348" s="11">
        <v>0</v>
      </c>
      <c r="M348" s="26">
        <v>416</v>
      </c>
      <c r="N348" s="11">
        <f t="shared" si="64"/>
        <v>82920092.649043113</v>
      </c>
      <c r="O348" s="11">
        <v>0</v>
      </c>
      <c r="P348" s="11">
        <v>25432919.639043115</v>
      </c>
      <c r="Q348" s="11">
        <v>0</v>
      </c>
      <c r="R348" s="11">
        <v>7167208.21</v>
      </c>
      <c r="S348" s="11">
        <v>50319964.799999997</v>
      </c>
      <c r="T348" s="11"/>
      <c r="U348" s="8">
        <v>4446.0200000000004</v>
      </c>
      <c r="V348" s="8">
        <v>4446.0200000000004</v>
      </c>
      <c r="W348" s="3" t="s">
        <v>56</v>
      </c>
      <c r="X348" s="17">
        <f>+N348-'Приложение № 2'!E348</f>
        <v>0</v>
      </c>
      <c r="Y348" s="1">
        <v>5489876.0499999998</v>
      </c>
      <c r="Z348" s="1">
        <f>+(K348*12.08+L348*20.47)*12</f>
        <v>1677332.16</v>
      </c>
      <c r="AB348" s="17">
        <f>+N348-'Приложение № 2'!E348</f>
        <v>0</v>
      </c>
      <c r="AE348" s="25">
        <f>+N348-'Приложение № 2'!E348</f>
        <v>0</v>
      </c>
    </row>
    <row r="349" spans="1:31" ht="25.5" x14ac:dyDescent="0.2">
      <c r="A349" s="9">
        <f t="shared" si="65"/>
        <v>325</v>
      </c>
      <c r="B349" s="9">
        <f t="shared" si="66"/>
        <v>29</v>
      </c>
      <c r="C349" s="10" t="s">
        <v>1165</v>
      </c>
      <c r="D349" s="10" t="s">
        <v>450</v>
      </c>
      <c r="E349" s="10" t="s">
        <v>108</v>
      </c>
      <c r="F349" s="10"/>
      <c r="G349" s="10" t="s">
        <v>194</v>
      </c>
      <c r="H349" s="10" t="s">
        <v>39</v>
      </c>
      <c r="I349" s="10" t="s">
        <v>32</v>
      </c>
      <c r="J349" s="11">
        <v>10016.799999999999</v>
      </c>
      <c r="K349" s="11">
        <v>8711.7999999999993</v>
      </c>
      <c r="L349" s="11">
        <v>0</v>
      </c>
      <c r="M349" s="26">
        <v>293</v>
      </c>
      <c r="N349" s="11">
        <f t="shared" si="64"/>
        <v>10372889.658730809</v>
      </c>
      <c r="O349" s="11">
        <v>0</v>
      </c>
      <c r="P349" s="11">
        <v>0</v>
      </c>
      <c r="Q349" s="11">
        <v>0</v>
      </c>
      <c r="R349" s="11">
        <v>5206290.6179999998</v>
      </c>
      <c r="S349" s="11">
        <v>5166599.0407308089</v>
      </c>
      <c r="T349" s="11"/>
      <c r="U349" s="8">
        <v>728.66</v>
      </c>
      <c r="V349" s="8">
        <v>728.66</v>
      </c>
      <c r="W349" s="3" t="s">
        <v>56</v>
      </c>
      <c r="X349" s="17">
        <f>+N349-'Приложение № 2'!E349</f>
        <v>0</v>
      </c>
      <c r="Y349" s="1">
        <v>3943428.09</v>
      </c>
      <c r="Z349" s="1">
        <f>+(K349*12.08+L349*20.47)*12</f>
        <v>1262862.5279999999</v>
      </c>
      <c r="AB349" s="17">
        <f>+N349-'Приложение № 2'!E349</f>
        <v>0</v>
      </c>
      <c r="AE349" s="25">
        <f>+N349-'Приложение № 2'!E349</f>
        <v>0</v>
      </c>
    </row>
    <row r="350" spans="1:31" ht="25.5" x14ac:dyDescent="0.2">
      <c r="A350" s="9">
        <f t="shared" si="65"/>
        <v>326</v>
      </c>
      <c r="B350" s="9">
        <f t="shared" si="66"/>
        <v>30</v>
      </c>
      <c r="C350" s="10" t="s">
        <v>1165</v>
      </c>
      <c r="D350" s="10" t="s">
        <v>451</v>
      </c>
      <c r="E350" s="10" t="s">
        <v>108</v>
      </c>
      <c r="F350" s="10"/>
      <c r="G350" s="10" t="s">
        <v>194</v>
      </c>
      <c r="H350" s="10" t="s">
        <v>39</v>
      </c>
      <c r="I350" s="10" t="s">
        <v>31</v>
      </c>
      <c r="J350" s="11">
        <v>7112.7</v>
      </c>
      <c r="K350" s="11">
        <v>6056.6</v>
      </c>
      <c r="L350" s="11">
        <v>50.3</v>
      </c>
      <c r="M350" s="26">
        <v>217</v>
      </c>
      <c r="N350" s="11">
        <f t="shared" si="64"/>
        <v>7271310.1605756767</v>
      </c>
      <c r="O350" s="11">
        <v>0</v>
      </c>
      <c r="P350" s="11">
        <v>0</v>
      </c>
      <c r="Q350" s="11">
        <v>0</v>
      </c>
      <c r="R350" s="11">
        <v>3920665.1880000001</v>
      </c>
      <c r="S350" s="11">
        <v>3350644.9725756766</v>
      </c>
      <c r="T350" s="11"/>
      <c r="U350" s="8">
        <v>728.66</v>
      </c>
      <c r="V350" s="8">
        <v>728.66</v>
      </c>
      <c r="W350" s="3" t="s">
        <v>56</v>
      </c>
      <c r="X350" s="17">
        <f>+N350-'Приложение № 2'!E350</f>
        <v>0</v>
      </c>
      <c r="Y350" s="1">
        <v>3030344.76</v>
      </c>
      <c r="Z350" s="1">
        <f>+(K350*12.08+L350*20.47)*12</f>
        <v>890320.42800000007</v>
      </c>
      <c r="AB350" s="17">
        <f>+N350-'Приложение № 2'!E350</f>
        <v>0</v>
      </c>
      <c r="AE350" s="25">
        <f>+N350-'Приложение № 2'!E350</f>
        <v>0</v>
      </c>
    </row>
    <row r="351" spans="1:31" ht="25.5" x14ac:dyDescent="0.2">
      <c r="A351" s="9">
        <f t="shared" si="65"/>
        <v>327</v>
      </c>
      <c r="B351" s="9">
        <f t="shared" si="66"/>
        <v>31</v>
      </c>
      <c r="C351" s="10" t="s">
        <v>1165</v>
      </c>
      <c r="D351" s="10" t="s">
        <v>452</v>
      </c>
      <c r="E351" s="10" t="s">
        <v>128</v>
      </c>
      <c r="F351" s="10"/>
      <c r="G351" s="10" t="s">
        <v>194</v>
      </c>
      <c r="H351" s="10" t="s">
        <v>34</v>
      </c>
      <c r="I351" s="10" t="s">
        <v>35</v>
      </c>
      <c r="J351" s="11">
        <v>5149.1000000000004</v>
      </c>
      <c r="K351" s="11">
        <v>4753.8</v>
      </c>
      <c r="L351" s="11">
        <v>0</v>
      </c>
      <c r="M351" s="26">
        <v>197</v>
      </c>
      <c r="N351" s="11">
        <f t="shared" si="64"/>
        <v>20132010.272943132</v>
      </c>
      <c r="O351" s="11">
        <v>0</v>
      </c>
      <c r="P351" s="11">
        <v>2357015.6229431308</v>
      </c>
      <c r="Q351" s="11">
        <v>0</v>
      </c>
      <c r="R351" s="11">
        <v>2201545.85</v>
      </c>
      <c r="S351" s="11">
        <v>15573448.800000001</v>
      </c>
      <c r="T351" s="11"/>
      <c r="U351" s="8">
        <v>2846.75</v>
      </c>
      <c r="V351" s="8">
        <v>2846.75</v>
      </c>
      <c r="W351" s="3" t="s">
        <v>56</v>
      </c>
      <c r="X351" s="17">
        <f>+N351-'Приложение № 2'!E351</f>
        <v>0</v>
      </c>
      <c r="Y351" s="1">
        <v>1682430.89</v>
      </c>
      <c r="Z351" s="1">
        <f>+(K351*9.1+L351*18.19)*12</f>
        <v>519114.96</v>
      </c>
      <c r="AB351" s="17">
        <f>+N351-'Приложение № 2'!E351</f>
        <v>0</v>
      </c>
      <c r="AE351" s="25">
        <f>+N351-'Приложение № 2'!E351</f>
        <v>0</v>
      </c>
    </row>
    <row r="352" spans="1:31" ht="25.5" x14ac:dyDescent="0.2">
      <c r="A352" s="9">
        <f t="shared" si="65"/>
        <v>328</v>
      </c>
      <c r="B352" s="9">
        <f t="shared" si="66"/>
        <v>32</v>
      </c>
      <c r="C352" s="10" t="s">
        <v>1165</v>
      </c>
      <c r="D352" s="10" t="s">
        <v>453</v>
      </c>
      <c r="E352" s="10" t="s">
        <v>128</v>
      </c>
      <c r="F352" s="10"/>
      <c r="G352" s="10" t="s">
        <v>194</v>
      </c>
      <c r="H352" s="10" t="s">
        <v>34</v>
      </c>
      <c r="I352" s="10" t="s">
        <v>35</v>
      </c>
      <c r="J352" s="11">
        <v>5149.1000000000004</v>
      </c>
      <c r="K352" s="11">
        <v>4602.7</v>
      </c>
      <c r="L352" s="11">
        <v>0</v>
      </c>
      <c r="M352" s="26">
        <v>195</v>
      </c>
      <c r="N352" s="11">
        <f t="shared" si="64"/>
        <v>17131531.468184642</v>
      </c>
      <c r="O352" s="11">
        <v>0</v>
      </c>
      <c r="P352" s="11">
        <v>17131531.468184642</v>
      </c>
      <c r="Q352" s="11">
        <v>0</v>
      </c>
      <c r="R352" s="11">
        <v>0</v>
      </c>
      <c r="S352" s="11"/>
      <c r="T352" s="11"/>
      <c r="U352" s="8">
        <v>1358.04</v>
      </c>
      <c r="V352" s="8">
        <v>1358.04</v>
      </c>
      <c r="W352" s="3" t="s">
        <v>56</v>
      </c>
      <c r="X352" s="17">
        <f>+N352-'Приложение № 2'!E352</f>
        <v>0</v>
      </c>
      <c r="Z352" s="1">
        <f>+(K352*9.1+L352*18.19)*12</f>
        <v>502614.83999999997</v>
      </c>
      <c r="AB352" s="17">
        <f>+N352-'Приложение № 2'!E352</f>
        <v>0</v>
      </c>
      <c r="AE352" s="25">
        <f>+N352-'Приложение № 2'!E352</f>
        <v>0</v>
      </c>
    </row>
    <row r="353" spans="1:31" ht="25.5" x14ac:dyDescent="0.2">
      <c r="A353" s="9">
        <f t="shared" si="65"/>
        <v>329</v>
      </c>
      <c r="B353" s="9">
        <f t="shared" si="66"/>
        <v>33</v>
      </c>
      <c r="C353" s="10" t="s">
        <v>1165</v>
      </c>
      <c r="D353" s="10" t="s">
        <v>454</v>
      </c>
      <c r="E353" s="10" t="s">
        <v>131</v>
      </c>
      <c r="F353" s="10"/>
      <c r="G353" s="10" t="s">
        <v>194</v>
      </c>
      <c r="H353" s="10" t="s">
        <v>34</v>
      </c>
      <c r="I353" s="10" t="s">
        <v>33</v>
      </c>
      <c r="J353" s="11">
        <v>5827.1</v>
      </c>
      <c r="K353" s="11">
        <v>4881.1000000000004</v>
      </c>
      <c r="L353" s="11">
        <v>0</v>
      </c>
      <c r="M353" s="26">
        <v>218</v>
      </c>
      <c r="N353" s="11">
        <f t="shared" si="64"/>
        <v>41427673.42004928</v>
      </c>
      <c r="O353" s="11">
        <v>0</v>
      </c>
      <c r="P353" s="11">
        <v>35883994.741135754</v>
      </c>
      <c r="Q353" s="11">
        <v>0</v>
      </c>
      <c r="R353" s="11">
        <v>558182.70979999984</v>
      </c>
      <c r="S353" s="11">
        <v>4985495.9691135306</v>
      </c>
      <c r="T353" s="11"/>
      <c r="U353" s="8">
        <v>2235.6799999999998</v>
      </c>
      <c r="V353" s="8">
        <v>2235.6799999999998</v>
      </c>
      <c r="W353" s="3" t="s">
        <v>56</v>
      </c>
      <c r="X353" s="17">
        <f>+N353-'Приложение № 2'!E353</f>
        <v>0</v>
      </c>
      <c r="Y353" s="1">
        <v>1804336.89</v>
      </c>
      <c r="Z353" s="1">
        <f>+(K353*9.1+L353*18.19)*12</f>
        <v>533016.12</v>
      </c>
      <c r="AB353" s="17">
        <f>+N353-'Приложение № 2'!E353</f>
        <v>0</v>
      </c>
      <c r="AE353" s="25">
        <f>+N353-'Приложение № 2'!E353</f>
        <v>0</v>
      </c>
    </row>
    <row r="354" spans="1:31" ht="25.5" x14ac:dyDescent="0.2">
      <c r="A354" s="9">
        <f t="shared" si="65"/>
        <v>330</v>
      </c>
      <c r="B354" s="9">
        <f t="shared" si="66"/>
        <v>34</v>
      </c>
      <c r="C354" s="10" t="s">
        <v>1165</v>
      </c>
      <c r="D354" s="10" t="s">
        <v>455</v>
      </c>
      <c r="E354" s="10" t="s">
        <v>111</v>
      </c>
      <c r="F354" s="10"/>
      <c r="G354" s="10" t="s">
        <v>194</v>
      </c>
      <c r="H354" s="10" t="s">
        <v>39</v>
      </c>
      <c r="I354" s="10" t="s">
        <v>30</v>
      </c>
      <c r="J354" s="11">
        <v>3088</v>
      </c>
      <c r="K354" s="11">
        <v>2738.3</v>
      </c>
      <c r="L354" s="11">
        <v>0</v>
      </c>
      <c r="M354" s="26">
        <v>106</v>
      </c>
      <c r="N354" s="11">
        <f t="shared" si="64"/>
        <v>3260415.0408070171</v>
      </c>
      <c r="O354" s="11">
        <v>0</v>
      </c>
      <c r="P354" s="11">
        <v>2863471.0728070172</v>
      </c>
      <c r="Q354" s="11">
        <v>0</v>
      </c>
      <c r="R354" s="11">
        <v>396943.96800000005</v>
      </c>
      <c r="S354" s="11"/>
      <c r="T354" s="11"/>
      <c r="U354" s="8">
        <v>728.66</v>
      </c>
      <c r="V354" s="8">
        <v>728.66</v>
      </c>
      <c r="W354" s="3" t="s">
        <v>56</v>
      </c>
      <c r="X354" s="17">
        <f>+N354-'Приложение № 2'!E354</f>
        <v>0</v>
      </c>
      <c r="Z354" s="1">
        <f>+(K354*12.08+L354*20.47)*12</f>
        <v>396943.96800000005</v>
      </c>
      <c r="AB354" s="17">
        <f>+N354-'Приложение № 2'!E354</f>
        <v>0</v>
      </c>
      <c r="AE354" s="25">
        <f>+N354-'Приложение № 2'!E354</f>
        <v>0</v>
      </c>
    </row>
    <row r="355" spans="1:31" ht="25.5" x14ac:dyDescent="0.2">
      <c r="A355" s="9">
        <f t="shared" si="65"/>
        <v>331</v>
      </c>
      <c r="B355" s="9">
        <f t="shared" si="66"/>
        <v>35</v>
      </c>
      <c r="C355" s="10" t="s">
        <v>1165</v>
      </c>
      <c r="D355" s="10" t="s">
        <v>456</v>
      </c>
      <c r="E355" s="10" t="s">
        <v>434</v>
      </c>
      <c r="F355" s="10"/>
      <c r="G355" s="10" t="s">
        <v>194</v>
      </c>
      <c r="H355" s="10" t="s">
        <v>34</v>
      </c>
      <c r="I355" s="10" t="s">
        <v>35</v>
      </c>
      <c r="J355" s="11">
        <v>5344.1</v>
      </c>
      <c r="K355" s="11">
        <v>4623.3</v>
      </c>
      <c r="L355" s="11">
        <v>0</v>
      </c>
      <c r="M355" s="26">
        <v>188</v>
      </c>
      <c r="N355" s="11">
        <f t="shared" si="64"/>
        <v>8895244.0016613901</v>
      </c>
      <c r="O355" s="11">
        <v>0</v>
      </c>
      <c r="P355" s="11">
        <v>0</v>
      </c>
      <c r="Q355" s="11">
        <v>0</v>
      </c>
      <c r="R355" s="11">
        <v>2319228.66</v>
      </c>
      <c r="S355" s="11">
        <v>6576015.3416613899</v>
      </c>
      <c r="T355" s="11"/>
      <c r="U355" s="8">
        <v>1173.48</v>
      </c>
      <c r="V355" s="8">
        <v>1173.48</v>
      </c>
      <c r="W355" s="3" t="s">
        <v>56</v>
      </c>
      <c r="X355" s="17">
        <f>+N355-'Приложение № 2'!E355</f>
        <v>0</v>
      </c>
      <c r="Y355" s="1">
        <v>1814364.3</v>
      </c>
      <c r="Z355" s="1">
        <f t="shared" ref="Z355:Z363" si="68">+(K355*9.1+L355*18.19)*12</f>
        <v>504864.36</v>
      </c>
      <c r="AB355" s="17">
        <f>+N355-'Приложение № 2'!E355</f>
        <v>0</v>
      </c>
      <c r="AE355" s="25">
        <f>+N355-'Приложение № 2'!E355</f>
        <v>0</v>
      </c>
    </row>
    <row r="356" spans="1:31" x14ac:dyDescent="0.2">
      <c r="A356" s="9">
        <f t="shared" si="65"/>
        <v>332</v>
      </c>
      <c r="B356" s="9">
        <f t="shared" si="66"/>
        <v>36</v>
      </c>
      <c r="C356" s="10" t="s">
        <v>1165</v>
      </c>
      <c r="D356" s="10" t="s">
        <v>457</v>
      </c>
      <c r="E356" s="10" t="s">
        <v>152</v>
      </c>
      <c r="F356" s="10"/>
      <c r="G356" s="10" t="s">
        <v>55</v>
      </c>
      <c r="H356" s="10" t="s">
        <v>34</v>
      </c>
      <c r="I356" s="10" t="s">
        <v>31</v>
      </c>
      <c r="J356" s="11">
        <v>4389.3</v>
      </c>
      <c r="K356" s="11">
        <v>3138.9</v>
      </c>
      <c r="L356" s="11">
        <v>552.1</v>
      </c>
      <c r="M356" s="26">
        <v>201</v>
      </c>
      <c r="N356" s="11">
        <f t="shared" si="64"/>
        <v>17014107.419999998</v>
      </c>
      <c r="O356" s="11">
        <v>0</v>
      </c>
      <c r="P356" s="11">
        <v>3489502.2219999987</v>
      </c>
      <c r="Q356" s="11">
        <v>0</v>
      </c>
      <c r="R356" s="11">
        <v>9402.99599999981</v>
      </c>
      <c r="S356" s="11">
        <v>13515202.202</v>
      </c>
      <c r="T356" s="11"/>
      <c r="U356" s="8">
        <v>1358.04</v>
      </c>
      <c r="V356" s="8">
        <v>1358.04</v>
      </c>
      <c r="W356" s="3" t="s">
        <v>56</v>
      </c>
      <c r="X356" s="17">
        <f>+N356-'Приложение № 2'!E356</f>
        <v>0</v>
      </c>
      <c r="Y356" s="1">
        <v>1634259.01</v>
      </c>
      <c r="Z356" s="1">
        <f t="shared" si="68"/>
        <v>463280.26799999998</v>
      </c>
      <c r="AB356" s="17">
        <f>+N356-'Приложение № 2'!E356</f>
        <v>0</v>
      </c>
      <c r="AE356" s="25">
        <f>+N356-'Приложение № 2'!E356</f>
        <v>0</v>
      </c>
    </row>
    <row r="357" spans="1:31" x14ac:dyDescent="0.2">
      <c r="A357" s="9">
        <f t="shared" si="65"/>
        <v>333</v>
      </c>
      <c r="B357" s="9">
        <f t="shared" si="66"/>
        <v>37</v>
      </c>
      <c r="C357" s="10" t="s">
        <v>1165</v>
      </c>
      <c r="D357" s="10" t="s">
        <v>458</v>
      </c>
      <c r="E357" s="10" t="s">
        <v>152</v>
      </c>
      <c r="F357" s="10"/>
      <c r="G357" s="10" t="s">
        <v>55</v>
      </c>
      <c r="H357" s="10" t="s">
        <v>34</v>
      </c>
      <c r="I357" s="10" t="s">
        <v>31</v>
      </c>
      <c r="J357" s="11">
        <v>4462.5</v>
      </c>
      <c r="K357" s="11">
        <v>3471</v>
      </c>
      <c r="L357" s="11">
        <v>170.1</v>
      </c>
      <c r="M357" s="26">
        <v>217</v>
      </c>
      <c r="N357" s="11">
        <f t="shared" si="64"/>
        <v>16784087.379999999</v>
      </c>
      <c r="O357" s="11">
        <v>0</v>
      </c>
      <c r="P357" s="11">
        <v>4943913.4519999977</v>
      </c>
      <c r="Q357" s="11">
        <v>0</v>
      </c>
      <c r="R357" s="11">
        <v>17806.115800000262</v>
      </c>
      <c r="S357" s="11">
        <v>11822367.812200001</v>
      </c>
      <c r="T357" s="11"/>
      <c r="U357" s="8">
        <v>1358.04</v>
      </c>
      <c r="V357" s="8">
        <v>1358.04</v>
      </c>
      <c r="W357" s="3" t="s">
        <v>56</v>
      </c>
      <c r="X357" s="17">
        <f>+N357-'Приложение № 2'!E357</f>
        <v>0</v>
      </c>
      <c r="Y357" s="1">
        <v>1377063.59</v>
      </c>
      <c r="Z357" s="1">
        <f t="shared" si="68"/>
        <v>416162.62799999997</v>
      </c>
      <c r="AB357" s="17">
        <f>+N357-'Приложение № 2'!E357</f>
        <v>0</v>
      </c>
      <c r="AE357" s="25">
        <f>+N357-'Приложение № 2'!E357</f>
        <v>0</v>
      </c>
    </row>
    <row r="358" spans="1:31" x14ac:dyDescent="0.2">
      <c r="A358" s="9">
        <f t="shared" si="65"/>
        <v>334</v>
      </c>
      <c r="B358" s="9">
        <f t="shared" si="66"/>
        <v>38</v>
      </c>
      <c r="C358" s="10" t="s">
        <v>1165</v>
      </c>
      <c r="D358" s="10" t="s">
        <v>459</v>
      </c>
      <c r="E358" s="10" t="s">
        <v>152</v>
      </c>
      <c r="F358" s="10"/>
      <c r="G358" s="10" t="s">
        <v>55</v>
      </c>
      <c r="H358" s="10" t="s">
        <v>34</v>
      </c>
      <c r="I358" s="10" t="s">
        <v>31</v>
      </c>
      <c r="J358" s="11">
        <v>4420.2</v>
      </c>
      <c r="K358" s="11">
        <v>3129.6</v>
      </c>
      <c r="L358" s="11">
        <v>511</v>
      </c>
      <c r="M358" s="26">
        <v>210</v>
      </c>
      <c r="N358" s="11">
        <f t="shared" si="64"/>
        <v>16781782.57</v>
      </c>
      <c r="O358" s="11">
        <v>0</v>
      </c>
      <c r="P358" s="11">
        <v>3750165.8300000019</v>
      </c>
      <c r="Q358" s="11">
        <v>0</v>
      </c>
      <c r="R358" s="11">
        <v>676.41880000010133</v>
      </c>
      <c r="S358" s="11">
        <v>13030940.321199998</v>
      </c>
      <c r="T358" s="11"/>
      <c r="U358" s="8">
        <v>1358.04</v>
      </c>
      <c r="V358" s="8">
        <v>1358.04</v>
      </c>
      <c r="W358" s="3" t="s">
        <v>56</v>
      </c>
      <c r="X358" s="17">
        <f>+N358-'Приложение № 2'!E358</f>
        <v>0</v>
      </c>
      <c r="Y358" s="1">
        <v>1417117.69</v>
      </c>
      <c r="Z358" s="1">
        <f t="shared" si="68"/>
        <v>453293.39999999997</v>
      </c>
      <c r="AB358" s="17">
        <f>+N358-'Приложение № 2'!E358</f>
        <v>0</v>
      </c>
      <c r="AE358" s="25">
        <f>+N358-'Приложение № 2'!E358</f>
        <v>0</v>
      </c>
    </row>
    <row r="359" spans="1:31" x14ac:dyDescent="0.2">
      <c r="A359" s="9">
        <f t="shared" si="65"/>
        <v>335</v>
      </c>
      <c r="B359" s="9">
        <f t="shared" si="66"/>
        <v>39</v>
      </c>
      <c r="C359" s="10" t="s">
        <v>1165</v>
      </c>
      <c r="D359" s="10" t="s">
        <v>460</v>
      </c>
      <c r="E359" s="10" t="s">
        <v>152</v>
      </c>
      <c r="F359" s="10"/>
      <c r="G359" s="10" t="s">
        <v>55</v>
      </c>
      <c r="H359" s="10" t="s">
        <v>34</v>
      </c>
      <c r="I359" s="10" t="s">
        <v>31</v>
      </c>
      <c r="J359" s="11">
        <v>4500</v>
      </c>
      <c r="K359" s="11">
        <v>3129.6</v>
      </c>
      <c r="L359" s="11">
        <v>511</v>
      </c>
      <c r="M359" s="26">
        <v>197</v>
      </c>
      <c r="N359" s="11">
        <f t="shared" si="64"/>
        <v>16781782.57</v>
      </c>
      <c r="O359" s="11">
        <v>0</v>
      </c>
      <c r="P359" s="11">
        <v>3397162.1400000029</v>
      </c>
      <c r="Q359" s="11">
        <v>0</v>
      </c>
      <c r="R359" s="11">
        <v>128481.06880000001</v>
      </c>
      <c r="S359" s="11">
        <v>13256139.361199997</v>
      </c>
      <c r="T359" s="11"/>
      <c r="U359" s="8">
        <v>1358.04</v>
      </c>
      <c r="V359" s="8">
        <v>1358.04</v>
      </c>
      <c r="W359" s="3" t="s">
        <v>56</v>
      </c>
      <c r="X359" s="17">
        <f>+N359-'Приложение № 2'!E359</f>
        <v>0</v>
      </c>
      <c r="Y359" s="1">
        <v>1770121.38</v>
      </c>
      <c r="Z359" s="1">
        <f t="shared" si="68"/>
        <v>453293.39999999997</v>
      </c>
      <c r="AB359" s="17">
        <f>+N359-'Приложение № 2'!E359</f>
        <v>0</v>
      </c>
      <c r="AE359" s="25">
        <f>+N359-'Приложение № 2'!E359</f>
        <v>0</v>
      </c>
    </row>
    <row r="360" spans="1:31" x14ac:dyDescent="0.2">
      <c r="A360" s="9">
        <f t="shared" si="65"/>
        <v>336</v>
      </c>
      <c r="B360" s="9">
        <f t="shared" si="66"/>
        <v>40</v>
      </c>
      <c r="C360" s="10" t="s">
        <v>1165</v>
      </c>
      <c r="D360" s="10" t="s">
        <v>461</v>
      </c>
      <c r="E360" s="10" t="s">
        <v>152</v>
      </c>
      <c r="F360" s="10"/>
      <c r="G360" s="10" t="s">
        <v>55</v>
      </c>
      <c r="H360" s="10" t="s">
        <v>34</v>
      </c>
      <c r="I360" s="10" t="s">
        <v>31</v>
      </c>
      <c r="J360" s="11">
        <v>4432.1000000000004</v>
      </c>
      <c r="K360" s="11">
        <v>2918.4</v>
      </c>
      <c r="L360" s="11">
        <v>866.1</v>
      </c>
      <c r="M360" s="26">
        <v>169</v>
      </c>
      <c r="N360" s="11">
        <f t="shared" si="64"/>
        <v>17445106.890000001</v>
      </c>
      <c r="O360" s="11">
        <v>0</v>
      </c>
      <c r="P360" s="11">
        <v>2291955.0920000006</v>
      </c>
      <c r="Q360" s="11">
        <v>0</v>
      </c>
      <c r="R360" s="11">
        <v>101050.80899999989</v>
      </c>
      <c r="S360" s="11">
        <v>15052100.989</v>
      </c>
      <c r="T360" s="11"/>
      <c r="U360" s="8">
        <v>1358.04</v>
      </c>
      <c r="V360" s="8">
        <v>1358.04</v>
      </c>
      <c r="W360" s="3" t="s">
        <v>56</v>
      </c>
      <c r="X360" s="17">
        <f>+N360-'Приложение № 2'!E360</f>
        <v>0</v>
      </c>
      <c r="Y360" s="1">
        <v>1947108.45</v>
      </c>
      <c r="Z360" s="1">
        <f t="shared" si="68"/>
        <v>507741.58799999999</v>
      </c>
      <c r="AB360" s="17">
        <f>+N360-'Приложение № 2'!E360</f>
        <v>0</v>
      </c>
      <c r="AE360" s="25">
        <f>+N360-'Приложение № 2'!E360</f>
        <v>0</v>
      </c>
    </row>
    <row r="361" spans="1:31" ht="25.5" x14ac:dyDescent="0.2">
      <c r="A361" s="9">
        <f t="shared" si="65"/>
        <v>337</v>
      </c>
      <c r="B361" s="9">
        <f t="shared" si="66"/>
        <v>41</v>
      </c>
      <c r="C361" s="10" t="s">
        <v>1165</v>
      </c>
      <c r="D361" s="10" t="s">
        <v>462</v>
      </c>
      <c r="E361" s="10" t="s">
        <v>129</v>
      </c>
      <c r="F361" s="10"/>
      <c r="G361" s="10" t="s">
        <v>194</v>
      </c>
      <c r="H361" s="10" t="s">
        <v>34</v>
      </c>
      <c r="I361" s="10" t="s">
        <v>33</v>
      </c>
      <c r="J361" s="11">
        <v>5739.5</v>
      </c>
      <c r="K361" s="11">
        <v>4789.3</v>
      </c>
      <c r="L361" s="11">
        <v>24</v>
      </c>
      <c r="M361" s="26">
        <v>191</v>
      </c>
      <c r="N361" s="11">
        <f t="shared" si="64"/>
        <v>17915397.574426569</v>
      </c>
      <c r="O361" s="11">
        <v>0</v>
      </c>
      <c r="P361" s="11">
        <v>1389841.7044265717</v>
      </c>
      <c r="Q361" s="11">
        <v>0</v>
      </c>
      <c r="R361" s="11">
        <v>1658630.4299999997</v>
      </c>
      <c r="S361" s="11">
        <v>14866925.439999998</v>
      </c>
      <c r="T361" s="11"/>
      <c r="U361" s="8">
        <v>1358.04</v>
      </c>
      <c r="V361" s="8">
        <v>1358.04</v>
      </c>
      <c r="W361" s="3" t="s">
        <v>56</v>
      </c>
      <c r="X361" s="17">
        <f>+N361-'Приложение № 2'!E361</f>
        <v>0</v>
      </c>
      <c r="Y361" s="1">
        <v>1841185.19</v>
      </c>
      <c r="Z361" s="1">
        <f t="shared" si="68"/>
        <v>528230.27999999991</v>
      </c>
      <c r="AB361" s="17">
        <f>+N361-'Приложение № 2'!E361</f>
        <v>0</v>
      </c>
      <c r="AE361" s="25">
        <f>+N361-'Приложение № 2'!E361</f>
        <v>0</v>
      </c>
    </row>
    <row r="362" spans="1:31" ht="25.5" x14ac:dyDescent="0.2">
      <c r="A362" s="9">
        <f t="shared" si="65"/>
        <v>338</v>
      </c>
      <c r="B362" s="9">
        <f t="shared" si="66"/>
        <v>42</v>
      </c>
      <c r="C362" s="10" t="s">
        <v>1165</v>
      </c>
      <c r="D362" s="10" t="s">
        <v>463</v>
      </c>
      <c r="E362" s="10" t="s">
        <v>150</v>
      </c>
      <c r="F362" s="10"/>
      <c r="G362" s="10" t="s">
        <v>194</v>
      </c>
      <c r="H362" s="10" t="s">
        <v>34</v>
      </c>
      <c r="I362" s="10" t="s">
        <v>33</v>
      </c>
      <c r="J362" s="11">
        <v>5761</v>
      </c>
      <c r="K362" s="11">
        <v>4794.7</v>
      </c>
      <c r="L362" s="11">
        <v>56.9</v>
      </c>
      <c r="M362" s="26">
        <v>182</v>
      </c>
      <c r="N362" s="11">
        <f t="shared" si="64"/>
        <v>18057952.521573123</v>
      </c>
      <c r="O362" s="11">
        <v>0</v>
      </c>
      <c r="P362" s="11">
        <v>18057952.521573123</v>
      </c>
      <c r="Q362" s="11">
        <v>0</v>
      </c>
      <c r="R362" s="11">
        <v>0</v>
      </c>
      <c r="S362" s="11"/>
      <c r="T362" s="11"/>
      <c r="U362" s="8">
        <v>1358.04</v>
      </c>
      <c r="V362" s="8">
        <v>1358.04</v>
      </c>
      <c r="W362" s="3" t="s">
        <v>56</v>
      </c>
      <c r="X362" s="17">
        <f>+N362-'Приложение № 2'!E362</f>
        <v>0</v>
      </c>
      <c r="Z362" s="1">
        <f t="shared" si="68"/>
        <v>536001.37199999997</v>
      </c>
      <c r="AB362" s="17">
        <f>+N362-'Приложение № 2'!E362</f>
        <v>0</v>
      </c>
      <c r="AE362" s="25">
        <f>+N362-'Приложение № 2'!E362</f>
        <v>0</v>
      </c>
    </row>
    <row r="363" spans="1:31" ht="25.5" x14ac:dyDescent="0.2">
      <c r="A363" s="9">
        <f t="shared" si="65"/>
        <v>339</v>
      </c>
      <c r="B363" s="9">
        <f t="shared" si="66"/>
        <v>43</v>
      </c>
      <c r="C363" s="10" t="s">
        <v>1165</v>
      </c>
      <c r="D363" s="10" t="s">
        <v>464</v>
      </c>
      <c r="E363" s="10" t="s">
        <v>140</v>
      </c>
      <c r="F363" s="10"/>
      <c r="G363" s="10" t="s">
        <v>194</v>
      </c>
      <c r="H363" s="10" t="s">
        <v>34</v>
      </c>
      <c r="I363" s="10" t="s">
        <v>32</v>
      </c>
      <c r="J363" s="11">
        <v>4273.6000000000004</v>
      </c>
      <c r="K363" s="11">
        <v>3725.8</v>
      </c>
      <c r="L363" s="11">
        <v>0</v>
      </c>
      <c r="M363" s="26">
        <v>153</v>
      </c>
      <c r="N363" s="11">
        <f t="shared" si="64"/>
        <v>3628228.987097396</v>
      </c>
      <c r="O363" s="11">
        <v>0</v>
      </c>
      <c r="P363" s="11">
        <v>0</v>
      </c>
      <c r="Q363" s="11">
        <v>0</v>
      </c>
      <c r="R363" s="11">
        <v>387186.54440000001</v>
      </c>
      <c r="S363" s="11">
        <v>3241042.442697396</v>
      </c>
      <c r="T363" s="11"/>
      <c r="U363" s="8">
        <v>816.9</v>
      </c>
      <c r="V363" s="8">
        <v>816.9</v>
      </c>
      <c r="W363" s="3" t="s">
        <v>56</v>
      </c>
      <c r="X363" s="17">
        <f>+N363-'Приложение № 2'!E363</f>
        <v>0</v>
      </c>
      <c r="Y363" s="1">
        <v>1462553.87</v>
      </c>
      <c r="Z363" s="1">
        <f t="shared" si="68"/>
        <v>406857.36</v>
      </c>
      <c r="AB363" s="17">
        <f>+N363-'Приложение № 2'!E363</f>
        <v>0</v>
      </c>
      <c r="AE363" s="25">
        <f>+N363-'Приложение № 2'!E363</f>
        <v>0</v>
      </c>
    </row>
    <row r="364" spans="1:31" ht="25.5" x14ac:dyDescent="0.2">
      <c r="A364" s="9">
        <f t="shared" si="65"/>
        <v>340</v>
      </c>
      <c r="B364" s="9">
        <f t="shared" si="66"/>
        <v>44</v>
      </c>
      <c r="C364" s="10" t="s">
        <v>1165</v>
      </c>
      <c r="D364" s="10" t="s">
        <v>465</v>
      </c>
      <c r="E364" s="10" t="s">
        <v>140</v>
      </c>
      <c r="F364" s="10"/>
      <c r="G364" s="10" t="s">
        <v>194</v>
      </c>
      <c r="H364" s="10" t="s">
        <v>38</v>
      </c>
      <c r="I364" s="10" t="s">
        <v>30</v>
      </c>
      <c r="J364" s="11">
        <v>3004.4</v>
      </c>
      <c r="K364" s="11">
        <v>2676.9</v>
      </c>
      <c r="L364" s="11">
        <v>0</v>
      </c>
      <c r="M364" s="26">
        <v>97</v>
      </c>
      <c r="N364" s="11">
        <f t="shared" si="64"/>
        <v>4626621.3032009574</v>
      </c>
      <c r="O364" s="11">
        <v>0</v>
      </c>
      <c r="P364" s="11">
        <v>-2.3283064365386963E-10</v>
      </c>
      <c r="Q364" s="11">
        <v>0</v>
      </c>
      <c r="R364" s="11">
        <v>424132.24400000018</v>
      </c>
      <c r="S364" s="11">
        <v>4202489.0592009574</v>
      </c>
      <c r="T364" s="11"/>
      <c r="U364" s="8">
        <v>1144.18</v>
      </c>
      <c r="V364" s="8">
        <v>1144.18</v>
      </c>
      <c r="W364" s="3" t="s">
        <v>56</v>
      </c>
      <c r="X364" s="17">
        <f>+N364-'Приложение № 2'!E364</f>
        <v>0</v>
      </c>
      <c r="Y364" s="1">
        <v>1263411.33</v>
      </c>
      <c r="Z364" s="1">
        <f>+(K364*12.08+L364*20.47)*12</f>
        <v>388043.424</v>
      </c>
      <c r="AB364" s="17">
        <f>+N364-'Приложение № 2'!E364</f>
        <v>0</v>
      </c>
      <c r="AE364" s="25">
        <f>+N364-'Приложение № 2'!E364</f>
        <v>0</v>
      </c>
    </row>
    <row r="365" spans="1:31" ht="25.5" x14ac:dyDescent="0.2">
      <c r="A365" s="9">
        <f t="shared" si="65"/>
        <v>341</v>
      </c>
      <c r="B365" s="9">
        <f t="shared" si="66"/>
        <v>45</v>
      </c>
      <c r="C365" s="10" t="s">
        <v>1165</v>
      </c>
      <c r="D365" s="10" t="s">
        <v>466</v>
      </c>
      <c r="E365" s="10" t="s">
        <v>154</v>
      </c>
      <c r="F365" s="10"/>
      <c r="G365" s="10" t="s">
        <v>194</v>
      </c>
      <c r="H365" s="10" t="s">
        <v>34</v>
      </c>
      <c r="I365" s="10" t="s">
        <v>37</v>
      </c>
      <c r="J365" s="11">
        <v>7607.3</v>
      </c>
      <c r="K365" s="11">
        <v>6394.7</v>
      </c>
      <c r="L365" s="11">
        <v>0</v>
      </c>
      <c r="M365" s="26">
        <v>267</v>
      </c>
      <c r="N365" s="11">
        <f t="shared" si="64"/>
        <v>23801465.287679043</v>
      </c>
      <c r="O365" s="11">
        <v>0</v>
      </c>
      <c r="P365" s="11">
        <v>-9.3132257461547852E-10</v>
      </c>
      <c r="Q365" s="11">
        <v>0</v>
      </c>
      <c r="R365" s="11">
        <v>3082759.38</v>
      </c>
      <c r="S365" s="11">
        <v>20718705.907679044</v>
      </c>
      <c r="T365" s="11"/>
      <c r="U365" s="8">
        <v>1358.04</v>
      </c>
      <c r="V365" s="8">
        <v>1358.04</v>
      </c>
      <c r="W365" s="3" t="s">
        <v>56</v>
      </c>
      <c r="X365" s="17">
        <f>+N365-'Приложение № 2'!E365</f>
        <v>0</v>
      </c>
      <c r="Y365" s="1">
        <v>2384458.14</v>
      </c>
      <c r="Z365" s="1">
        <f>+(K365*9.1+L365*18.19)*12</f>
        <v>698301.24</v>
      </c>
      <c r="AB365" s="17">
        <f>+N365-'Приложение № 2'!E365</f>
        <v>0</v>
      </c>
      <c r="AE365" s="25">
        <f>+N365-'Приложение № 2'!E365</f>
        <v>0</v>
      </c>
    </row>
    <row r="366" spans="1:31" ht="25.5" x14ac:dyDescent="0.2">
      <c r="A366" s="9">
        <f t="shared" si="65"/>
        <v>342</v>
      </c>
      <c r="B366" s="9">
        <f t="shared" si="66"/>
        <v>46</v>
      </c>
      <c r="C366" s="10" t="s">
        <v>1165</v>
      </c>
      <c r="D366" s="10" t="s">
        <v>467</v>
      </c>
      <c r="E366" s="10" t="s">
        <v>140</v>
      </c>
      <c r="F366" s="10"/>
      <c r="G366" s="10" t="s">
        <v>194</v>
      </c>
      <c r="H366" s="10" t="s">
        <v>38</v>
      </c>
      <c r="I366" s="10" t="s">
        <v>30</v>
      </c>
      <c r="J366" s="11">
        <v>3135.1</v>
      </c>
      <c r="K366" s="11">
        <v>2653.5</v>
      </c>
      <c r="L366" s="11">
        <v>0</v>
      </c>
      <c r="M366" s="26">
        <v>126</v>
      </c>
      <c r="N366" s="11">
        <f t="shared" si="64"/>
        <v>1426731.7826736001</v>
      </c>
      <c r="O366" s="11">
        <v>0</v>
      </c>
      <c r="P366" s="11">
        <v>1426731.7826736001</v>
      </c>
      <c r="Q366" s="11">
        <v>0</v>
      </c>
      <c r="R366" s="11">
        <v>0</v>
      </c>
      <c r="S366" s="11"/>
      <c r="T366" s="11"/>
      <c r="U366" s="8">
        <v>415.51</v>
      </c>
      <c r="V366" s="8">
        <v>415.51</v>
      </c>
      <c r="W366" s="3" t="s">
        <v>56</v>
      </c>
      <c r="X366" s="17">
        <f>+N366-'Приложение № 2'!E366</f>
        <v>0</v>
      </c>
      <c r="Z366" s="1">
        <f>+(K366*12.08+L366*20.47)*12</f>
        <v>384651.36</v>
      </c>
      <c r="AB366" s="17">
        <f>+N366-'Приложение № 2'!E366</f>
        <v>0</v>
      </c>
      <c r="AE366" s="25">
        <f>+N366-'Приложение № 2'!E366</f>
        <v>0</v>
      </c>
    </row>
    <row r="367" spans="1:31" ht="25.5" x14ac:dyDescent="0.2">
      <c r="A367" s="9">
        <f t="shared" si="65"/>
        <v>343</v>
      </c>
      <c r="B367" s="9">
        <f t="shared" si="66"/>
        <v>47</v>
      </c>
      <c r="C367" s="10" t="s">
        <v>1165</v>
      </c>
      <c r="D367" s="10" t="s">
        <v>468</v>
      </c>
      <c r="E367" s="10" t="s">
        <v>140</v>
      </c>
      <c r="F367" s="10"/>
      <c r="G367" s="10" t="s">
        <v>194</v>
      </c>
      <c r="H367" s="10" t="s">
        <v>38</v>
      </c>
      <c r="I367" s="10" t="s">
        <v>30</v>
      </c>
      <c r="J367" s="11">
        <v>3137.7</v>
      </c>
      <c r="K367" s="11">
        <v>2665.7</v>
      </c>
      <c r="L367" s="11">
        <v>0</v>
      </c>
      <c r="M367" s="26">
        <v>113</v>
      </c>
      <c r="N367" s="11">
        <f t="shared" si="64"/>
        <v>3173972.3091988699</v>
      </c>
      <c r="O367" s="11">
        <v>0</v>
      </c>
      <c r="P367" s="11">
        <v>2787552.4371988699</v>
      </c>
      <c r="Q367" s="11">
        <v>0</v>
      </c>
      <c r="R367" s="11">
        <v>386419.87199999997</v>
      </c>
      <c r="S367" s="11"/>
      <c r="T367" s="11"/>
      <c r="U367" s="8">
        <v>728.66</v>
      </c>
      <c r="V367" s="8">
        <v>728.66</v>
      </c>
      <c r="W367" s="3" t="s">
        <v>56</v>
      </c>
      <c r="X367" s="17">
        <f>+N367-'Приложение № 2'!E367</f>
        <v>0</v>
      </c>
      <c r="Z367" s="1">
        <f>+(K367*12.08+L367*20.47)*12</f>
        <v>386419.87199999997</v>
      </c>
      <c r="AB367" s="17">
        <f>+N367-'Приложение № 2'!E367</f>
        <v>0</v>
      </c>
      <c r="AE367" s="25">
        <f>+N367-'Приложение № 2'!E367</f>
        <v>0</v>
      </c>
    </row>
    <row r="368" spans="1:31" ht="25.5" x14ac:dyDescent="0.2">
      <c r="A368" s="9">
        <f t="shared" si="65"/>
        <v>344</v>
      </c>
      <c r="B368" s="9">
        <f t="shared" si="66"/>
        <v>48</v>
      </c>
      <c r="C368" s="10" t="s">
        <v>1165</v>
      </c>
      <c r="D368" s="10" t="s">
        <v>469</v>
      </c>
      <c r="E368" s="10" t="s">
        <v>154</v>
      </c>
      <c r="F368" s="10"/>
      <c r="G368" s="10" t="s">
        <v>194</v>
      </c>
      <c r="H368" s="10" t="s">
        <v>34</v>
      </c>
      <c r="I368" s="10" t="s">
        <v>32</v>
      </c>
      <c r="J368" s="11">
        <v>5069.3</v>
      </c>
      <c r="K368" s="11">
        <v>4292.8999999999996</v>
      </c>
      <c r="L368" s="11">
        <v>0</v>
      </c>
      <c r="M368" s="26">
        <v>170</v>
      </c>
      <c r="N368" s="11">
        <f t="shared" si="64"/>
        <v>15978436.88264928</v>
      </c>
      <c r="O368" s="11">
        <v>0</v>
      </c>
      <c r="P368" s="11">
        <v>-9.3132257461547852E-10</v>
      </c>
      <c r="Q368" s="11">
        <v>0</v>
      </c>
      <c r="R368" s="11">
        <v>2169931.9500000002</v>
      </c>
      <c r="S368" s="11">
        <v>13808504.932649281</v>
      </c>
      <c r="T368" s="11"/>
      <c r="U368" s="8">
        <v>1358.04</v>
      </c>
      <c r="V368" s="8">
        <v>1358.04</v>
      </c>
      <c r="W368" s="3" t="s">
        <v>56</v>
      </c>
      <c r="X368" s="17">
        <f>+N368-'Приложение № 2'!E368</f>
        <v>0</v>
      </c>
      <c r="Y368" s="1">
        <v>1701147.27</v>
      </c>
      <c r="Z368" s="1">
        <f t="shared" ref="Z368:Z376" si="69">+(K368*9.1+L368*18.19)*12</f>
        <v>468784.67999999993</v>
      </c>
      <c r="AB368" s="17">
        <f>+N368-'Приложение № 2'!E368</f>
        <v>0</v>
      </c>
      <c r="AE368" s="25">
        <f>+N368-'Приложение № 2'!E368</f>
        <v>0</v>
      </c>
    </row>
    <row r="369" spans="1:31" ht="25.5" x14ac:dyDescent="0.2">
      <c r="A369" s="9">
        <f t="shared" si="65"/>
        <v>345</v>
      </c>
      <c r="B369" s="9">
        <f t="shared" si="66"/>
        <v>49</v>
      </c>
      <c r="C369" s="10" t="s">
        <v>1165</v>
      </c>
      <c r="D369" s="10" t="s">
        <v>470</v>
      </c>
      <c r="E369" s="10" t="s">
        <v>129</v>
      </c>
      <c r="F369" s="10"/>
      <c r="G369" s="10" t="s">
        <v>194</v>
      </c>
      <c r="H369" s="10" t="s">
        <v>34</v>
      </c>
      <c r="I369" s="10" t="s">
        <v>34</v>
      </c>
      <c r="J369" s="11">
        <v>7124.7</v>
      </c>
      <c r="K369" s="11">
        <v>5719.3</v>
      </c>
      <c r="L369" s="11">
        <v>219.2</v>
      </c>
      <c r="M369" s="26">
        <v>248</v>
      </c>
      <c r="N369" s="11">
        <f t="shared" si="64"/>
        <v>22103460.930283204</v>
      </c>
      <c r="O369" s="11">
        <v>0</v>
      </c>
      <c r="P369" s="11">
        <v>20224088.884283204</v>
      </c>
      <c r="Q369" s="11">
        <v>0</v>
      </c>
      <c r="R369" s="11">
        <v>192334.97320000018</v>
      </c>
      <c r="S369" s="11">
        <v>1687037.0727999993</v>
      </c>
      <c r="T369" s="11"/>
      <c r="U369" s="8">
        <v>1358.04</v>
      </c>
      <c r="V369" s="8">
        <v>1358.04</v>
      </c>
      <c r="W369" s="3" t="s">
        <v>56</v>
      </c>
      <c r="X369" s="17">
        <f>+N369-'Приложение № 2'!E369</f>
        <v>0</v>
      </c>
      <c r="Y369" s="1">
        <v>2371732.48</v>
      </c>
      <c r="Z369" s="1">
        <f t="shared" si="69"/>
        <v>672394.53599999996</v>
      </c>
      <c r="AB369" s="17">
        <f>+N369-'Приложение № 2'!E369</f>
        <v>0</v>
      </c>
      <c r="AE369" s="25">
        <f>+N369-'Приложение № 2'!E369</f>
        <v>0</v>
      </c>
    </row>
    <row r="370" spans="1:31" ht="25.5" x14ac:dyDescent="0.2">
      <c r="A370" s="9">
        <f t="shared" si="65"/>
        <v>346</v>
      </c>
      <c r="B370" s="9">
        <f t="shared" si="66"/>
        <v>50</v>
      </c>
      <c r="C370" s="10" t="s">
        <v>1165</v>
      </c>
      <c r="D370" s="10" t="s">
        <v>471</v>
      </c>
      <c r="E370" s="10" t="s">
        <v>140</v>
      </c>
      <c r="F370" s="10"/>
      <c r="G370" s="10" t="s">
        <v>194</v>
      </c>
      <c r="H370" s="10" t="s">
        <v>34</v>
      </c>
      <c r="I370" s="10" t="s">
        <v>37</v>
      </c>
      <c r="J370" s="11">
        <v>10054.6</v>
      </c>
      <c r="K370" s="11">
        <v>8397.7999999999993</v>
      </c>
      <c r="L370" s="11">
        <v>68.7</v>
      </c>
      <c r="M370" s="26">
        <v>330</v>
      </c>
      <c r="N370" s="11">
        <f t="shared" si="64"/>
        <v>35170194.533947207</v>
      </c>
      <c r="O370" s="11">
        <v>0</v>
      </c>
      <c r="P370" s="11">
        <v>7963457.3179472089</v>
      </c>
      <c r="Q370" s="11">
        <v>0</v>
      </c>
      <c r="R370" s="11">
        <v>1771147.2960000001</v>
      </c>
      <c r="S370" s="11">
        <v>25435589.919999998</v>
      </c>
      <c r="T370" s="11"/>
      <c r="U370" s="8">
        <v>2768.6</v>
      </c>
      <c r="V370" s="8">
        <v>2768.6</v>
      </c>
      <c r="W370" s="3" t="s">
        <v>56</v>
      </c>
      <c r="X370" s="17">
        <f>+N370-'Приложение № 2'!E370</f>
        <v>0</v>
      </c>
      <c r="Y370" s="1">
        <v>3349325.94</v>
      </c>
      <c r="Z370" s="1">
        <f t="shared" si="69"/>
        <v>932035.59600000002</v>
      </c>
      <c r="AB370" s="17">
        <f>+N370-'Приложение № 2'!E370</f>
        <v>0</v>
      </c>
      <c r="AE370" s="25">
        <f>+N370-'Приложение № 2'!E370</f>
        <v>0</v>
      </c>
    </row>
    <row r="371" spans="1:31" x14ac:dyDescent="0.2">
      <c r="A371" s="9">
        <f t="shared" si="65"/>
        <v>347</v>
      </c>
      <c r="B371" s="9">
        <f t="shared" si="66"/>
        <v>51</v>
      </c>
      <c r="C371" s="10" t="s">
        <v>1165</v>
      </c>
      <c r="D371" s="10" t="s">
        <v>472</v>
      </c>
      <c r="E371" s="10" t="s">
        <v>156</v>
      </c>
      <c r="F371" s="10"/>
      <c r="G371" s="10" t="s">
        <v>55</v>
      </c>
      <c r="H371" s="10" t="s">
        <v>33</v>
      </c>
      <c r="I371" s="10" t="s">
        <v>32</v>
      </c>
      <c r="J371" s="11">
        <v>5014.2</v>
      </c>
      <c r="K371" s="11">
        <v>3323.4</v>
      </c>
      <c r="L371" s="11">
        <v>753.6</v>
      </c>
      <c r="M371" s="26">
        <v>153</v>
      </c>
      <c r="N371" s="11">
        <f t="shared" si="64"/>
        <v>23862826.545638401</v>
      </c>
      <c r="O371" s="11">
        <v>0</v>
      </c>
      <c r="P371" s="11">
        <v>8833903.5676384009</v>
      </c>
      <c r="Q371" s="11">
        <v>0</v>
      </c>
      <c r="R371" s="11">
        <v>551275.79879999976</v>
      </c>
      <c r="S371" s="11">
        <v>14477647.179200001</v>
      </c>
      <c r="T371" s="11"/>
      <c r="U371" s="8">
        <v>2734.41</v>
      </c>
      <c r="V371" s="8">
        <v>2734.41</v>
      </c>
      <c r="W371" s="3" t="s">
        <v>56</v>
      </c>
      <c r="X371" s="17">
        <f>+N371-'Приложение № 2'!E371</f>
        <v>0</v>
      </c>
      <c r="Y371" s="1">
        <v>1841760.66</v>
      </c>
      <c r="Z371" s="1">
        <f t="shared" si="69"/>
        <v>527411.08799999999</v>
      </c>
      <c r="AB371" s="17">
        <f>+N371-'Приложение № 2'!E371</f>
        <v>0</v>
      </c>
      <c r="AE371" s="25">
        <f>+N371-'Приложение № 2'!E371</f>
        <v>0</v>
      </c>
    </row>
    <row r="372" spans="1:31" ht="25.5" x14ac:dyDescent="0.2">
      <c r="A372" s="9">
        <f t="shared" si="65"/>
        <v>348</v>
      </c>
      <c r="B372" s="9">
        <f t="shared" si="66"/>
        <v>52</v>
      </c>
      <c r="C372" s="10" t="s">
        <v>1165</v>
      </c>
      <c r="D372" s="10" t="s">
        <v>473</v>
      </c>
      <c r="E372" s="10" t="s">
        <v>237</v>
      </c>
      <c r="F372" s="10"/>
      <c r="G372" s="10" t="s">
        <v>194</v>
      </c>
      <c r="H372" s="10" t="s">
        <v>34</v>
      </c>
      <c r="I372" s="10" t="s">
        <v>33</v>
      </c>
      <c r="J372" s="11">
        <v>4063.4</v>
      </c>
      <c r="K372" s="11">
        <v>3702.9</v>
      </c>
      <c r="L372" s="11">
        <v>122.3</v>
      </c>
      <c r="M372" s="26">
        <v>192</v>
      </c>
      <c r="N372" s="11">
        <f t="shared" si="64"/>
        <v>6579359.3008000003</v>
      </c>
      <c r="O372" s="11">
        <v>0</v>
      </c>
      <c r="P372" s="11">
        <v>-2.3283064365386963E-10</v>
      </c>
      <c r="Q372" s="11">
        <v>0</v>
      </c>
      <c r="R372" s="11">
        <v>746709.62899999996</v>
      </c>
      <c r="S372" s="11">
        <v>5832649.6718000006</v>
      </c>
      <c r="T372" s="11"/>
      <c r="U372" s="8">
        <v>669.56</v>
      </c>
      <c r="V372" s="8">
        <v>669.56</v>
      </c>
      <c r="W372" s="3" t="s">
        <v>56</v>
      </c>
      <c r="X372" s="17">
        <f>+N372-'Приложение № 2'!E372</f>
        <v>0</v>
      </c>
      <c r="Y372" s="1">
        <v>1502168.03</v>
      </c>
      <c r="Z372" s="1">
        <f t="shared" si="69"/>
        <v>431052.32400000002</v>
      </c>
      <c r="AB372" s="17">
        <f>+N372-'Приложение № 2'!E372</f>
        <v>0</v>
      </c>
      <c r="AE372" s="25">
        <f>+N372-'Приложение № 2'!E372</f>
        <v>0</v>
      </c>
    </row>
    <row r="373" spans="1:31" ht="25.5" x14ac:dyDescent="0.2">
      <c r="A373" s="9">
        <f t="shared" si="65"/>
        <v>349</v>
      </c>
      <c r="B373" s="9">
        <f t="shared" si="66"/>
        <v>53</v>
      </c>
      <c r="C373" s="10" t="s">
        <v>1165</v>
      </c>
      <c r="D373" s="10" t="s">
        <v>474</v>
      </c>
      <c r="E373" s="10" t="s">
        <v>154</v>
      </c>
      <c r="F373" s="10"/>
      <c r="G373" s="10" t="s">
        <v>194</v>
      </c>
      <c r="H373" s="10" t="s">
        <v>34</v>
      </c>
      <c r="I373" s="10" t="s">
        <v>33</v>
      </c>
      <c r="J373" s="11">
        <v>4471.8999999999996</v>
      </c>
      <c r="K373" s="11">
        <v>3757.6</v>
      </c>
      <c r="L373" s="11">
        <v>173.5</v>
      </c>
      <c r="M373" s="26">
        <v>156</v>
      </c>
      <c r="N373" s="11">
        <f t="shared" si="64"/>
        <v>14631795.110387525</v>
      </c>
      <c r="O373" s="11">
        <v>0</v>
      </c>
      <c r="P373" s="11">
        <v>9192771.2909875251</v>
      </c>
      <c r="Q373" s="11">
        <v>0</v>
      </c>
      <c r="R373" s="11">
        <v>0</v>
      </c>
      <c r="S373" s="11">
        <v>5439023.8193999995</v>
      </c>
      <c r="T373" s="11"/>
      <c r="U373" s="8">
        <v>1358.04</v>
      </c>
      <c r="V373" s="8">
        <v>1358.04</v>
      </c>
      <c r="W373" s="3" t="s">
        <v>56</v>
      </c>
      <c r="X373" s="17">
        <f>+N373-'Приложение № 2'!E373</f>
        <v>0</v>
      </c>
      <c r="Y373" s="1">
        <v>1401842.4</v>
      </c>
      <c r="Z373" s="1">
        <f t="shared" si="69"/>
        <v>448201.5</v>
      </c>
      <c r="AB373" s="17">
        <f>+N373-'Приложение № 2'!E373</f>
        <v>0</v>
      </c>
      <c r="AE373" s="25">
        <f>+N373-'Приложение № 2'!E373</f>
        <v>0</v>
      </c>
    </row>
    <row r="374" spans="1:31" ht="25.5" x14ac:dyDescent="0.2">
      <c r="A374" s="9">
        <f t="shared" si="65"/>
        <v>350</v>
      </c>
      <c r="B374" s="9">
        <f t="shared" si="66"/>
        <v>54</v>
      </c>
      <c r="C374" s="10" t="s">
        <v>1165</v>
      </c>
      <c r="D374" s="10" t="s">
        <v>475</v>
      </c>
      <c r="E374" s="10" t="s">
        <v>148</v>
      </c>
      <c r="F374" s="10"/>
      <c r="G374" s="10" t="s">
        <v>194</v>
      </c>
      <c r="H374" s="10" t="s">
        <v>34</v>
      </c>
      <c r="I374" s="10" t="s">
        <v>32</v>
      </c>
      <c r="J374" s="11">
        <v>5096.3999999999996</v>
      </c>
      <c r="K374" s="11">
        <v>4071.7</v>
      </c>
      <c r="L374" s="11">
        <v>242.7</v>
      </c>
      <c r="M374" s="26">
        <v>191</v>
      </c>
      <c r="N374" s="11">
        <f t="shared" si="64"/>
        <v>27980208.182551034</v>
      </c>
      <c r="O374" s="11">
        <v>0</v>
      </c>
      <c r="P374" s="11">
        <v>22082847.116551042</v>
      </c>
      <c r="Q374" s="11">
        <v>0</v>
      </c>
      <c r="R374" s="11">
        <v>483762.78379999986</v>
      </c>
      <c r="S374" s="11">
        <v>5413598.2821999956</v>
      </c>
      <c r="T374" s="11"/>
      <c r="U374" s="8">
        <v>1445.27</v>
      </c>
      <c r="V374" s="8">
        <v>1445.27</v>
      </c>
      <c r="W374" s="3" t="s">
        <v>56</v>
      </c>
      <c r="X374" s="17">
        <f>+N374-'Приложение № 2'!E374</f>
        <v>0</v>
      </c>
      <c r="Y374" s="1">
        <v>1771474.95</v>
      </c>
      <c r="Z374" s="1">
        <f t="shared" si="69"/>
        <v>497606.19599999988</v>
      </c>
      <c r="AB374" s="17">
        <f>+N374-'Приложение № 2'!E374</f>
        <v>0</v>
      </c>
      <c r="AE374" s="25">
        <f>+N374-'Приложение № 2'!E374</f>
        <v>0</v>
      </c>
    </row>
    <row r="375" spans="1:31" ht="25.5" x14ac:dyDescent="0.2">
      <c r="A375" s="9">
        <f t="shared" si="65"/>
        <v>351</v>
      </c>
      <c r="B375" s="9">
        <f t="shared" si="66"/>
        <v>55</v>
      </c>
      <c r="C375" s="10" t="s">
        <v>1165</v>
      </c>
      <c r="D375" s="10" t="s">
        <v>476</v>
      </c>
      <c r="E375" s="10" t="s">
        <v>154</v>
      </c>
      <c r="F375" s="10"/>
      <c r="G375" s="10" t="s">
        <v>194</v>
      </c>
      <c r="H375" s="10" t="s">
        <v>34</v>
      </c>
      <c r="I375" s="10" t="s">
        <v>32</v>
      </c>
      <c r="J375" s="11">
        <v>5101.8</v>
      </c>
      <c r="K375" s="11">
        <v>4168</v>
      </c>
      <c r="L375" s="11">
        <v>159.30000000000001</v>
      </c>
      <c r="M375" s="26">
        <v>188</v>
      </c>
      <c r="N375" s="11">
        <f t="shared" si="64"/>
        <v>7442973.3092</v>
      </c>
      <c r="O375" s="11">
        <v>0</v>
      </c>
      <c r="P375" s="11">
        <v>-4.6566128730773926E-10</v>
      </c>
      <c r="Q375" s="11">
        <v>0</v>
      </c>
      <c r="R375" s="11">
        <v>77884.809400000144</v>
      </c>
      <c r="S375" s="11">
        <v>7365088.4998000003</v>
      </c>
      <c r="T375" s="11"/>
      <c r="U375" s="8">
        <v>757.54</v>
      </c>
      <c r="V375" s="8">
        <v>757.54</v>
      </c>
      <c r="W375" s="3" t="s">
        <v>56</v>
      </c>
      <c r="X375" s="17">
        <f>+N375-'Приложение № 2'!E375</f>
        <v>0</v>
      </c>
      <c r="Y375" s="1">
        <v>1684943.45</v>
      </c>
      <c r="Z375" s="1">
        <f t="shared" si="69"/>
        <v>489917.60399999993</v>
      </c>
      <c r="AB375" s="17">
        <f>+N375-'Приложение № 2'!E375</f>
        <v>0</v>
      </c>
      <c r="AE375" s="25">
        <f>+N375-'Приложение № 2'!E375</f>
        <v>0</v>
      </c>
    </row>
    <row r="376" spans="1:31" ht="25.5" x14ac:dyDescent="0.2">
      <c r="A376" s="9">
        <f t="shared" si="65"/>
        <v>352</v>
      </c>
      <c r="B376" s="9">
        <f t="shared" si="66"/>
        <v>56</v>
      </c>
      <c r="C376" s="10" t="s">
        <v>1165</v>
      </c>
      <c r="D376" s="10" t="s">
        <v>477</v>
      </c>
      <c r="E376" s="10" t="s">
        <v>154</v>
      </c>
      <c r="F376" s="10"/>
      <c r="G376" s="10" t="s">
        <v>194</v>
      </c>
      <c r="H376" s="10" t="s">
        <v>34</v>
      </c>
      <c r="I376" s="10" t="s">
        <v>33</v>
      </c>
      <c r="J376" s="11">
        <v>4470.7</v>
      </c>
      <c r="K376" s="11">
        <v>3913.1</v>
      </c>
      <c r="L376" s="11">
        <v>0</v>
      </c>
      <c r="M376" s="26">
        <v>167</v>
      </c>
      <c r="N376" s="11">
        <f t="shared" si="64"/>
        <v>14564798.007289924</v>
      </c>
      <c r="O376" s="11">
        <v>0</v>
      </c>
      <c r="P376" s="11">
        <v>2958894.8072899212</v>
      </c>
      <c r="Q376" s="11">
        <v>0</v>
      </c>
      <c r="R376" s="11">
        <v>429981.54579999996</v>
      </c>
      <c r="S376" s="11">
        <v>11175921.654200003</v>
      </c>
      <c r="T376" s="11"/>
      <c r="U376" s="8">
        <v>1358.04</v>
      </c>
      <c r="V376" s="8">
        <v>1358.04</v>
      </c>
      <c r="W376" s="3" t="s">
        <v>56</v>
      </c>
      <c r="X376" s="17">
        <f>+N376-'Приложение № 2'!E376</f>
        <v>0</v>
      </c>
      <c r="Y376" s="1">
        <v>1394719.15</v>
      </c>
      <c r="Z376" s="1">
        <f t="shared" si="69"/>
        <v>427310.52</v>
      </c>
      <c r="AB376" s="17">
        <f>+N376-'Приложение № 2'!E376</f>
        <v>0</v>
      </c>
      <c r="AE376" s="25">
        <f>+N376-'Приложение № 2'!E376</f>
        <v>0</v>
      </c>
    </row>
    <row r="377" spans="1:31" ht="25.5" x14ac:dyDescent="0.2">
      <c r="A377" s="9">
        <f t="shared" si="65"/>
        <v>353</v>
      </c>
      <c r="B377" s="9">
        <f t="shared" si="66"/>
        <v>57</v>
      </c>
      <c r="C377" s="10" t="s">
        <v>1165</v>
      </c>
      <c r="D377" s="10" t="s">
        <v>478</v>
      </c>
      <c r="E377" s="10" t="s">
        <v>424</v>
      </c>
      <c r="F377" s="10"/>
      <c r="G377" s="10" t="s">
        <v>194</v>
      </c>
      <c r="H377" s="10" t="s">
        <v>38</v>
      </c>
      <c r="I377" s="10" t="s">
        <v>31</v>
      </c>
      <c r="J377" s="11">
        <v>5825.9</v>
      </c>
      <c r="K377" s="11">
        <v>4975.7</v>
      </c>
      <c r="L377" s="11">
        <v>0</v>
      </c>
      <c r="M377" s="26">
        <v>169</v>
      </c>
      <c r="N377" s="11">
        <f t="shared" si="64"/>
        <v>6720659.5679683201</v>
      </c>
      <c r="O377" s="11">
        <v>0</v>
      </c>
      <c r="P377" s="11">
        <v>0</v>
      </c>
      <c r="Q377" s="11">
        <v>0</v>
      </c>
      <c r="R377" s="11">
        <v>3130155.2120000003</v>
      </c>
      <c r="S377" s="11">
        <v>3590504.3559683198</v>
      </c>
      <c r="T377" s="11"/>
      <c r="U377" s="8">
        <v>718.98</v>
      </c>
      <c r="V377" s="8">
        <v>718.98</v>
      </c>
      <c r="W377" s="3" t="s">
        <v>56</v>
      </c>
      <c r="X377" s="17">
        <f>+N377-'Приложение № 2'!E377</f>
        <v>0</v>
      </c>
      <c r="Y377" s="1">
        <v>2408877.7400000002</v>
      </c>
      <c r="Z377" s="1">
        <f>+(K377*12.08+L377*20.47)*12</f>
        <v>721277.47199999995</v>
      </c>
      <c r="AB377" s="17">
        <f>+N377-'Приложение № 2'!E377</f>
        <v>0</v>
      </c>
      <c r="AE377" s="25">
        <f>+N377-'Приложение № 2'!E377</f>
        <v>0</v>
      </c>
    </row>
    <row r="378" spans="1:31" x14ac:dyDescent="0.2">
      <c r="A378" s="9">
        <f t="shared" si="65"/>
        <v>354</v>
      </c>
      <c r="B378" s="9">
        <f t="shared" si="66"/>
        <v>58</v>
      </c>
      <c r="C378" s="10" t="s">
        <v>1165</v>
      </c>
      <c r="D378" s="10" t="s">
        <v>479</v>
      </c>
      <c r="E378" s="10" t="s">
        <v>196</v>
      </c>
      <c r="F378" s="10"/>
      <c r="G378" s="10" t="s">
        <v>55</v>
      </c>
      <c r="H378" s="10" t="s">
        <v>32</v>
      </c>
      <c r="I378" s="10" t="s">
        <v>31</v>
      </c>
      <c r="J378" s="11">
        <v>1216.0999999999999</v>
      </c>
      <c r="K378" s="11">
        <v>889.8</v>
      </c>
      <c r="L378" s="11">
        <v>166.2</v>
      </c>
      <c r="M378" s="26">
        <v>29</v>
      </c>
      <c r="N378" s="11">
        <f t="shared" si="64"/>
        <v>10195373.76</v>
      </c>
      <c r="O378" s="11">
        <v>0</v>
      </c>
      <c r="P378" s="11">
        <v>10145247.8848</v>
      </c>
      <c r="Q378" s="11">
        <v>0</v>
      </c>
      <c r="R378" s="11">
        <v>50125.875199999966</v>
      </c>
      <c r="S378" s="11">
        <v>0</v>
      </c>
      <c r="T378" s="11"/>
      <c r="U378" s="8">
        <v>3470.13</v>
      </c>
      <c r="V378" s="8">
        <v>3470.13</v>
      </c>
      <c r="W378" s="3" t="s">
        <v>56</v>
      </c>
      <c r="X378" s="17">
        <f>+N378-'Приложение № 2'!E378</f>
        <v>0</v>
      </c>
      <c r="Y378" s="1">
        <v>425951.24</v>
      </c>
      <c r="Z378" s="1">
        <f>+(K378*9.1+L378*18.19)*12</f>
        <v>133444.296</v>
      </c>
      <c r="AB378" s="17">
        <f>+N378-'Приложение № 2'!E378</f>
        <v>0</v>
      </c>
      <c r="AE378" s="25">
        <f>+N378-'Приложение № 2'!E378</f>
        <v>0</v>
      </c>
    </row>
    <row r="379" spans="1:31" x14ac:dyDescent="0.2">
      <c r="A379" s="9">
        <f t="shared" si="65"/>
        <v>355</v>
      </c>
      <c r="B379" s="9">
        <f t="shared" si="66"/>
        <v>59</v>
      </c>
      <c r="C379" s="10" t="s">
        <v>1165</v>
      </c>
      <c r="D379" s="10" t="s">
        <v>480</v>
      </c>
      <c r="E379" s="10" t="s">
        <v>119</v>
      </c>
      <c r="F379" s="10"/>
      <c r="G379" s="10" t="s">
        <v>55</v>
      </c>
      <c r="H379" s="10" t="s">
        <v>31</v>
      </c>
      <c r="I379" s="10" t="s">
        <v>37</v>
      </c>
      <c r="J379" s="11">
        <v>962.7</v>
      </c>
      <c r="K379" s="11">
        <v>962.7</v>
      </c>
      <c r="L379" s="11">
        <v>0</v>
      </c>
      <c r="M379" s="26">
        <v>42</v>
      </c>
      <c r="N379" s="11">
        <f t="shared" si="64"/>
        <v>7984043.9845043197</v>
      </c>
      <c r="O379" s="11">
        <v>0</v>
      </c>
      <c r="P379" s="11">
        <v>7473622.6645043204</v>
      </c>
      <c r="Q379" s="11">
        <v>0</v>
      </c>
      <c r="R379" s="11">
        <v>98000.638600000006</v>
      </c>
      <c r="S379" s="11">
        <v>412420.68139999919</v>
      </c>
      <c r="T379" s="11"/>
      <c r="U379" s="8">
        <v>3722.11</v>
      </c>
      <c r="V379" s="8">
        <v>3722.11</v>
      </c>
      <c r="W379" s="3" t="s">
        <v>56</v>
      </c>
      <c r="X379" s="17">
        <f>+N379-'Приложение № 2'!E379</f>
        <v>0</v>
      </c>
      <c r="Y379" s="1">
        <v>386597.41</v>
      </c>
      <c r="Z379" s="1">
        <f>+(K379*9.1+L379*18.19)*12</f>
        <v>105126.84</v>
      </c>
      <c r="AB379" s="17">
        <f>+N379-'Приложение № 2'!E379</f>
        <v>0</v>
      </c>
      <c r="AE379" s="25">
        <f>+N379-'Приложение № 2'!E379</f>
        <v>0</v>
      </c>
    </row>
    <row r="380" spans="1:31" x14ac:dyDescent="0.2">
      <c r="A380" s="9">
        <f t="shared" si="65"/>
        <v>356</v>
      </c>
      <c r="B380" s="9">
        <f t="shared" si="66"/>
        <v>60</v>
      </c>
      <c r="C380" s="10" t="s">
        <v>1165</v>
      </c>
      <c r="D380" s="10" t="s">
        <v>481</v>
      </c>
      <c r="E380" s="10" t="s">
        <v>148</v>
      </c>
      <c r="F380" s="10"/>
      <c r="G380" s="10" t="s">
        <v>55</v>
      </c>
      <c r="H380" s="10" t="s">
        <v>33</v>
      </c>
      <c r="I380" s="10" t="s">
        <v>35</v>
      </c>
      <c r="J380" s="11">
        <v>4099.3999999999996</v>
      </c>
      <c r="K380" s="11">
        <v>3644.9</v>
      </c>
      <c r="L380" s="11">
        <v>0</v>
      </c>
      <c r="M380" s="26">
        <v>159</v>
      </c>
      <c r="N380" s="11">
        <f t="shared" si="64"/>
        <v>2412923.7999999998</v>
      </c>
      <c r="O380" s="11">
        <v>0</v>
      </c>
      <c r="P380" s="11">
        <v>0</v>
      </c>
      <c r="Q380" s="11">
        <v>0</v>
      </c>
      <c r="R380" s="11">
        <v>1864233.7999999998</v>
      </c>
      <c r="S380" s="11">
        <v>548690</v>
      </c>
      <c r="T380" s="11"/>
      <c r="U380" s="8">
        <v>524.30999999999995</v>
      </c>
      <c r="V380" s="8">
        <v>524.30999999999995</v>
      </c>
      <c r="W380" s="3" t="s">
        <v>56</v>
      </c>
      <c r="X380" s="17">
        <f>+N380-'Приложение № 2'!E380</f>
        <v>0</v>
      </c>
      <c r="Y380" s="1">
        <v>1466210.72</v>
      </c>
      <c r="Z380" s="1">
        <f>+(K380*9.1+L380*18.19)*12</f>
        <v>398023.07999999996</v>
      </c>
      <c r="AB380" s="17">
        <f>+N380-'Приложение № 2'!E380</f>
        <v>0</v>
      </c>
      <c r="AE380" s="25">
        <f>+N380-'Приложение № 2'!E380</f>
        <v>0</v>
      </c>
    </row>
    <row r="381" spans="1:31" x14ac:dyDescent="0.2">
      <c r="A381" s="9">
        <f t="shared" si="65"/>
        <v>357</v>
      </c>
      <c r="B381" s="9">
        <f t="shared" si="66"/>
        <v>61</v>
      </c>
      <c r="C381" s="10" t="s">
        <v>1165</v>
      </c>
      <c r="D381" s="10" t="s">
        <v>482</v>
      </c>
      <c r="E381" s="10" t="s">
        <v>119</v>
      </c>
      <c r="F381" s="10"/>
      <c r="G381" s="10" t="s">
        <v>55</v>
      </c>
      <c r="H381" s="10" t="s">
        <v>32</v>
      </c>
      <c r="I381" s="10" t="s">
        <v>34</v>
      </c>
      <c r="J381" s="11">
        <v>2965.1</v>
      </c>
      <c r="K381" s="11">
        <v>2646.6</v>
      </c>
      <c r="L381" s="11">
        <v>0</v>
      </c>
      <c r="M381" s="26">
        <v>91</v>
      </c>
      <c r="N381" s="11">
        <f t="shared" si="64"/>
        <v>32365555.435346562</v>
      </c>
      <c r="O381" s="11">
        <v>0</v>
      </c>
      <c r="P381" s="11">
        <v>32365555.435346562</v>
      </c>
      <c r="Q381" s="11">
        <v>0</v>
      </c>
      <c r="R381" s="11">
        <v>0</v>
      </c>
      <c r="S381" s="11">
        <v>0</v>
      </c>
      <c r="T381" s="11"/>
      <c r="U381" s="8">
        <v>5417.13</v>
      </c>
      <c r="V381" s="8">
        <v>5417.13</v>
      </c>
      <c r="W381" s="3" t="s">
        <v>56</v>
      </c>
      <c r="X381" s="17">
        <f>+N381-'Приложение № 2'!E381</f>
        <v>0</v>
      </c>
      <c r="Y381" s="1">
        <v>880695.16</v>
      </c>
      <c r="Z381" s="1">
        <f>+(K381*9.1+L381*18.19)*12</f>
        <v>289008.71999999997</v>
      </c>
      <c r="AB381" s="17">
        <f>+N381-'Приложение № 2'!E381</f>
        <v>0</v>
      </c>
      <c r="AE381" s="25">
        <f>+N381-'Приложение № 2'!E381</f>
        <v>0</v>
      </c>
    </row>
    <row r="382" spans="1:31" ht="25.5" x14ac:dyDescent="0.2">
      <c r="A382" s="9">
        <f t="shared" si="65"/>
        <v>358</v>
      </c>
      <c r="B382" s="9">
        <f t="shared" si="66"/>
        <v>62</v>
      </c>
      <c r="C382" s="10" t="s">
        <v>1165</v>
      </c>
      <c r="D382" s="10" t="s">
        <v>483</v>
      </c>
      <c r="E382" s="10" t="s">
        <v>111</v>
      </c>
      <c r="F382" s="10"/>
      <c r="G382" s="10" t="s">
        <v>194</v>
      </c>
      <c r="H382" s="10" t="s">
        <v>39</v>
      </c>
      <c r="I382" s="10" t="s">
        <v>31</v>
      </c>
      <c r="J382" s="11">
        <v>6531.6</v>
      </c>
      <c r="K382" s="11">
        <v>5613.6</v>
      </c>
      <c r="L382" s="11">
        <v>0</v>
      </c>
      <c r="M382" s="26">
        <v>197</v>
      </c>
      <c r="N382" s="11">
        <f t="shared" si="64"/>
        <v>23310334.298243865</v>
      </c>
      <c r="O382" s="11">
        <v>0</v>
      </c>
      <c r="P382" s="11">
        <v>1770518.8050438643</v>
      </c>
      <c r="Q382" s="11">
        <v>0</v>
      </c>
      <c r="R382" s="11">
        <v>1407436.5332000002</v>
      </c>
      <c r="S382" s="11">
        <v>20132378.960000001</v>
      </c>
      <c r="T382" s="11"/>
      <c r="U382" s="8">
        <v>2416.87</v>
      </c>
      <c r="V382" s="8">
        <v>2416.87</v>
      </c>
      <c r="W382" s="3" t="s">
        <v>56</v>
      </c>
      <c r="X382" s="17">
        <f>+N382-'Приложение № 2'!E382</f>
        <v>0</v>
      </c>
      <c r="Y382" s="1">
        <v>2526023.84</v>
      </c>
      <c r="Z382" s="1">
        <f>+(K382*12.08+L382*20.47)*12</f>
        <v>813747.45600000001</v>
      </c>
      <c r="AB382" s="17">
        <f>+N382-'Приложение № 2'!E382</f>
        <v>0</v>
      </c>
      <c r="AE382" s="25">
        <f>+N382-'Приложение № 2'!E382</f>
        <v>0</v>
      </c>
    </row>
    <row r="383" spans="1:31" ht="25.5" x14ac:dyDescent="0.2">
      <c r="A383" s="9">
        <f t="shared" si="65"/>
        <v>359</v>
      </c>
      <c r="B383" s="9">
        <f t="shared" si="66"/>
        <v>63</v>
      </c>
      <c r="C383" s="10" t="s">
        <v>1165</v>
      </c>
      <c r="D383" s="10" t="s">
        <v>484</v>
      </c>
      <c r="E383" s="10" t="s">
        <v>485</v>
      </c>
      <c r="F383" s="10"/>
      <c r="G383" s="10" t="s">
        <v>194</v>
      </c>
      <c r="H383" s="10" t="s">
        <v>39</v>
      </c>
      <c r="I383" s="10" t="s">
        <v>30</v>
      </c>
      <c r="J383" s="11">
        <v>3344</v>
      </c>
      <c r="K383" s="11">
        <v>2858.8</v>
      </c>
      <c r="L383" s="11">
        <v>0</v>
      </c>
      <c r="M383" s="26">
        <v>115</v>
      </c>
      <c r="N383" s="11">
        <f t="shared" si="64"/>
        <v>15017941.069353333</v>
      </c>
      <c r="O383" s="11">
        <v>0</v>
      </c>
      <c r="P383" s="11">
        <v>3915770.693753331</v>
      </c>
      <c r="Q383" s="11">
        <v>0</v>
      </c>
      <c r="R383" s="11">
        <v>785035.70559999999</v>
      </c>
      <c r="S383" s="11">
        <v>10317134.670000002</v>
      </c>
      <c r="T383" s="11"/>
      <c r="U383" s="8">
        <v>3357.51</v>
      </c>
      <c r="V383" s="8">
        <v>3357.51</v>
      </c>
      <c r="W383" s="3" t="s">
        <v>56</v>
      </c>
      <c r="X383" s="17">
        <f>+N383-'Приложение № 2'!E383</f>
        <v>0</v>
      </c>
      <c r="Y383" s="1">
        <v>1417549.79</v>
      </c>
      <c r="Z383" s="1">
        <f>+(K383*12.08+L383*20.47)*12</f>
        <v>414411.64800000004</v>
      </c>
      <c r="AB383" s="17">
        <f>+N383-'Приложение № 2'!E383</f>
        <v>0</v>
      </c>
      <c r="AE383" s="25">
        <f>+N383-'Приложение № 2'!E383</f>
        <v>0</v>
      </c>
    </row>
    <row r="384" spans="1:31" ht="25.5" x14ac:dyDescent="0.2">
      <c r="A384" s="9">
        <f t="shared" si="65"/>
        <v>360</v>
      </c>
      <c r="B384" s="9">
        <f t="shared" si="66"/>
        <v>64</v>
      </c>
      <c r="C384" s="10" t="s">
        <v>1165</v>
      </c>
      <c r="D384" s="10" t="s">
        <v>486</v>
      </c>
      <c r="E384" s="10" t="s">
        <v>196</v>
      </c>
      <c r="F384" s="10"/>
      <c r="G384" s="10" t="s">
        <v>194</v>
      </c>
      <c r="H384" s="10" t="s">
        <v>39</v>
      </c>
      <c r="I384" s="10" t="s">
        <v>30</v>
      </c>
      <c r="J384" s="11">
        <v>3282.5</v>
      </c>
      <c r="K384" s="11">
        <v>2809.1</v>
      </c>
      <c r="L384" s="11">
        <v>0</v>
      </c>
      <c r="M384" s="26">
        <v>98</v>
      </c>
      <c r="N384" s="11">
        <f t="shared" ref="N384:N416" si="70">+P384+Q384+R384+S384+T384</f>
        <v>14756855.41413196</v>
      </c>
      <c r="O384" s="11">
        <v>0</v>
      </c>
      <c r="P384" s="11">
        <v>744495.83813195978</v>
      </c>
      <c r="Q384" s="11">
        <v>0</v>
      </c>
      <c r="R384" s="11">
        <v>1796145.496</v>
      </c>
      <c r="S384" s="11">
        <v>12216214.08</v>
      </c>
      <c r="T384" s="11"/>
      <c r="U384" s="8">
        <v>3289.39</v>
      </c>
      <c r="V384" s="8">
        <v>3289.39</v>
      </c>
      <c r="W384" s="3" t="s">
        <v>56</v>
      </c>
      <c r="X384" s="17">
        <f>+N384-'Приложение № 2'!E384</f>
        <v>0</v>
      </c>
      <c r="Y384" s="1">
        <v>1388938.36</v>
      </c>
      <c r="Z384" s="1">
        <f>+(K384*12.08+L384*20.47)*12</f>
        <v>407207.136</v>
      </c>
      <c r="AB384" s="17">
        <f>+N384-'Приложение № 2'!E384</f>
        <v>0</v>
      </c>
      <c r="AE384" s="25">
        <f>+N384-'Приложение № 2'!E384</f>
        <v>0</v>
      </c>
    </row>
    <row r="385" spans="1:31" ht="25.5" x14ac:dyDescent="0.2">
      <c r="A385" s="9">
        <f t="shared" si="65"/>
        <v>361</v>
      </c>
      <c r="B385" s="9">
        <f t="shared" si="66"/>
        <v>65</v>
      </c>
      <c r="C385" s="10" t="s">
        <v>1165</v>
      </c>
      <c r="D385" s="10" t="s">
        <v>487</v>
      </c>
      <c r="E385" s="10" t="s">
        <v>138</v>
      </c>
      <c r="F385" s="10"/>
      <c r="G385" s="10" t="s">
        <v>194</v>
      </c>
      <c r="H385" s="10" t="s">
        <v>38</v>
      </c>
      <c r="I385" s="10" t="s">
        <v>30</v>
      </c>
      <c r="J385" s="11">
        <v>2767.8</v>
      </c>
      <c r="K385" s="11">
        <v>2151.1999999999998</v>
      </c>
      <c r="L385" s="11">
        <v>70</v>
      </c>
      <c r="M385" s="26">
        <v>94</v>
      </c>
      <c r="N385" s="11">
        <f t="shared" si="70"/>
        <v>2644718.9455649662</v>
      </c>
      <c r="O385" s="11">
        <v>0</v>
      </c>
      <c r="P385" s="11">
        <v>0</v>
      </c>
      <c r="Q385" s="11">
        <v>0</v>
      </c>
      <c r="R385" s="11">
        <v>1387779.2620000001</v>
      </c>
      <c r="S385" s="11">
        <v>1256939.6835649661</v>
      </c>
      <c r="T385" s="11"/>
      <c r="U385" s="8">
        <v>714.76</v>
      </c>
      <c r="V385" s="8">
        <v>714.76</v>
      </c>
      <c r="W385" s="3" t="s">
        <v>56</v>
      </c>
      <c r="X385" s="17">
        <f>+N385-'Приложение № 2'!E385</f>
        <v>0</v>
      </c>
      <c r="Y385" s="1">
        <v>1058746.51</v>
      </c>
      <c r="Z385" s="1">
        <f>+(K385*12.08+L385*20.47)*12</f>
        <v>329032.75199999998</v>
      </c>
      <c r="AB385" s="17">
        <f>+N385-'Приложение № 2'!E385</f>
        <v>0</v>
      </c>
      <c r="AE385" s="25">
        <f>+N385-'Приложение № 2'!E385</f>
        <v>0</v>
      </c>
    </row>
    <row r="386" spans="1:31" ht="25.5" x14ac:dyDescent="0.2">
      <c r="A386" s="9">
        <f t="shared" ref="A386:A416" si="71">+A385+1</f>
        <v>362</v>
      </c>
      <c r="B386" s="9">
        <f t="shared" ref="B386:B416" si="72">+B385+1</f>
        <v>66</v>
      </c>
      <c r="C386" s="10" t="s">
        <v>1165</v>
      </c>
      <c r="D386" s="10" t="s">
        <v>488</v>
      </c>
      <c r="E386" s="10" t="s">
        <v>128</v>
      </c>
      <c r="F386" s="10"/>
      <c r="G386" s="10" t="s">
        <v>194</v>
      </c>
      <c r="H386" s="10" t="s">
        <v>34</v>
      </c>
      <c r="I386" s="10" t="s">
        <v>35</v>
      </c>
      <c r="J386" s="11">
        <v>5142.8999999999996</v>
      </c>
      <c r="K386" s="11">
        <v>4554.5</v>
      </c>
      <c r="L386" s="11">
        <v>36.1</v>
      </c>
      <c r="M386" s="26">
        <v>203</v>
      </c>
      <c r="N386" s="11">
        <f t="shared" si="70"/>
        <v>7895850.3623999991</v>
      </c>
      <c r="O386" s="11">
        <v>0</v>
      </c>
      <c r="P386" s="11">
        <v>0</v>
      </c>
      <c r="Q386" s="11">
        <v>0</v>
      </c>
      <c r="R386" s="11">
        <v>2271238.7379999999</v>
      </c>
      <c r="S386" s="11">
        <v>5624611.6243999992</v>
      </c>
      <c r="T386" s="11"/>
      <c r="U386" s="8">
        <v>757.54</v>
      </c>
      <c r="V386" s="8">
        <v>757.54</v>
      </c>
      <c r="W386" s="3" t="s">
        <v>56</v>
      </c>
      <c r="X386" s="17">
        <f>+N386-'Приложение № 2'!E386</f>
        <v>0</v>
      </c>
      <c r="Y386" s="1">
        <v>1766007.43</v>
      </c>
      <c r="Z386" s="1">
        <f>+(K386*9.1+L386*18.19)*12</f>
        <v>505231.30799999996</v>
      </c>
      <c r="AB386" s="17">
        <f>+N386-'Приложение № 2'!E386</f>
        <v>0</v>
      </c>
      <c r="AE386" s="25">
        <f>+N386-'Приложение № 2'!E386</f>
        <v>0</v>
      </c>
    </row>
    <row r="387" spans="1:31" ht="25.5" x14ac:dyDescent="0.2">
      <c r="A387" s="9">
        <f t="shared" si="71"/>
        <v>363</v>
      </c>
      <c r="B387" s="9">
        <f t="shared" si="72"/>
        <v>67</v>
      </c>
      <c r="C387" s="10" t="s">
        <v>1165</v>
      </c>
      <c r="D387" s="10" t="s">
        <v>489</v>
      </c>
      <c r="E387" s="10" t="s">
        <v>131</v>
      </c>
      <c r="F387" s="10"/>
      <c r="G387" s="10" t="s">
        <v>194</v>
      </c>
      <c r="H387" s="10" t="s">
        <v>34</v>
      </c>
      <c r="I387" s="10" t="s">
        <v>37</v>
      </c>
      <c r="J387" s="11">
        <v>6799</v>
      </c>
      <c r="K387" s="11">
        <v>6062.4</v>
      </c>
      <c r="L387" s="11">
        <v>0</v>
      </c>
      <c r="M387" s="26">
        <v>253</v>
      </c>
      <c r="N387" s="11">
        <f t="shared" si="70"/>
        <v>25673839.681663182</v>
      </c>
      <c r="O387" s="11">
        <v>0</v>
      </c>
      <c r="P387" s="11">
        <v>2855333.911663183</v>
      </c>
      <c r="Q387" s="11">
        <v>0</v>
      </c>
      <c r="R387" s="11">
        <v>2958083.37</v>
      </c>
      <c r="S387" s="11">
        <v>19860422.399999999</v>
      </c>
      <c r="T387" s="11"/>
      <c r="U387" s="8">
        <v>2846.75</v>
      </c>
      <c r="V387" s="8">
        <v>2846.75</v>
      </c>
      <c r="W387" s="3" t="s">
        <v>56</v>
      </c>
      <c r="X387" s="17">
        <f>+N387-'Приложение № 2'!E387</f>
        <v>0</v>
      </c>
      <c r="Y387" s="1">
        <v>2296069.29</v>
      </c>
      <c r="Z387" s="1">
        <f>+(K387*9.1+L387*18.19)*12</f>
        <v>662014.07999999996</v>
      </c>
      <c r="AB387" s="17">
        <f>+N387-'Приложение № 2'!E387</f>
        <v>0</v>
      </c>
      <c r="AE387" s="25">
        <f>+N387-'Приложение № 2'!E387</f>
        <v>0</v>
      </c>
    </row>
    <row r="388" spans="1:31" x14ac:dyDescent="0.2">
      <c r="A388" s="9">
        <f t="shared" si="71"/>
        <v>364</v>
      </c>
      <c r="B388" s="9">
        <f t="shared" si="72"/>
        <v>68</v>
      </c>
      <c r="C388" s="10" t="s">
        <v>1165</v>
      </c>
      <c r="D388" s="10" t="s">
        <v>490</v>
      </c>
      <c r="E388" s="10" t="s">
        <v>424</v>
      </c>
      <c r="F388" s="10"/>
      <c r="G388" s="10" t="s">
        <v>55</v>
      </c>
      <c r="H388" s="10" t="s">
        <v>31</v>
      </c>
      <c r="I388" s="10" t="s">
        <v>37</v>
      </c>
      <c r="J388" s="11">
        <v>981.5</v>
      </c>
      <c r="K388" s="11">
        <v>927.4</v>
      </c>
      <c r="L388" s="11">
        <v>54.1</v>
      </c>
      <c r="M388" s="26">
        <v>39</v>
      </c>
      <c r="N388" s="11">
        <f t="shared" si="70"/>
        <v>21478966.716150396</v>
      </c>
      <c r="O388" s="11">
        <v>0</v>
      </c>
      <c r="P388" s="11">
        <v>20930668.438150398</v>
      </c>
      <c r="Q388" s="11">
        <v>0</v>
      </c>
      <c r="R388" s="11">
        <v>104841.9988</v>
      </c>
      <c r="S388" s="11">
        <v>443456.27919999976</v>
      </c>
      <c r="T388" s="11"/>
      <c r="U388" s="8">
        <v>8887.26</v>
      </c>
      <c r="V388" s="8">
        <v>8887.26</v>
      </c>
      <c r="W388" s="3" t="s">
        <v>56</v>
      </c>
      <c r="X388" s="17">
        <f>+N388-'Приложение № 2'!E388</f>
        <v>0</v>
      </c>
      <c r="Y388" s="1">
        <v>353471.06</v>
      </c>
      <c r="Z388" s="1">
        <f>+(K388*9.1+L388*18.19)*12</f>
        <v>113081.02799999999</v>
      </c>
      <c r="AB388" s="17">
        <f>+N388-'Приложение № 2'!E388</f>
        <v>0</v>
      </c>
      <c r="AE388" s="25">
        <f>+N388-'Приложение № 2'!E388</f>
        <v>0</v>
      </c>
    </row>
    <row r="389" spans="1:31" ht="25.5" x14ac:dyDescent="0.2">
      <c r="A389" s="9">
        <f t="shared" si="71"/>
        <v>365</v>
      </c>
      <c r="B389" s="9">
        <f t="shared" si="72"/>
        <v>69</v>
      </c>
      <c r="C389" s="10" t="s">
        <v>1165</v>
      </c>
      <c r="D389" s="10" t="s">
        <v>491</v>
      </c>
      <c r="E389" s="10" t="s">
        <v>108</v>
      </c>
      <c r="F389" s="10"/>
      <c r="G389" s="10" t="s">
        <v>194</v>
      </c>
      <c r="H389" s="10" t="s">
        <v>38</v>
      </c>
      <c r="I389" s="10" t="s">
        <v>30</v>
      </c>
      <c r="J389" s="11">
        <v>4523.2</v>
      </c>
      <c r="K389" s="11">
        <v>3829.6</v>
      </c>
      <c r="L389" s="11">
        <v>51.1</v>
      </c>
      <c r="M389" s="26">
        <v>160</v>
      </c>
      <c r="N389" s="11">
        <f t="shared" si="70"/>
        <v>4620637.8588393489</v>
      </c>
      <c r="O389" s="11">
        <v>0</v>
      </c>
      <c r="P389" s="11">
        <v>0</v>
      </c>
      <c r="Q389" s="11">
        <v>0</v>
      </c>
      <c r="R389" s="11">
        <v>1678169.2300000004</v>
      </c>
      <c r="S389" s="11">
        <v>2942468.6288393484</v>
      </c>
      <c r="T389" s="11"/>
      <c r="U389" s="8">
        <v>728.66</v>
      </c>
      <c r="V389" s="8">
        <v>728.66</v>
      </c>
      <c r="W389" s="3" t="s">
        <v>56</v>
      </c>
      <c r="X389" s="17">
        <f>+N389-'Приложение № 2'!E389</f>
        <v>0</v>
      </c>
      <c r="Y389" s="1">
        <v>1838984.34</v>
      </c>
      <c r="Z389" s="1">
        <f t="shared" ref="Z389:Z395" si="73">+(K389*12.08+L389*20.47)*12</f>
        <v>567691.02</v>
      </c>
      <c r="AB389" s="17">
        <f>+N389-'Приложение № 2'!E389</f>
        <v>0</v>
      </c>
      <c r="AE389" s="25">
        <f>+N389-'Приложение № 2'!E389</f>
        <v>0</v>
      </c>
    </row>
    <row r="390" spans="1:31" ht="25.5" x14ac:dyDescent="0.2">
      <c r="A390" s="9">
        <f t="shared" si="71"/>
        <v>366</v>
      </c>
      <c r="B390" s="9">
        <f t="shared" si="72"/>
        <v>70</v>
      </c>
      <c r="C390" s="10" t="s">
        <v>1165</v>
      </c>
      <c r="D390" s="10" t="s">
        <v>492</v>
      </c>
      <c r="E390" s="10" t="s">
        <v>424</v>
      </c>
      <c r="F390" s="10"/>
      <c r="G390" s="10" t="s">
        <v>194</v>
      </c>
      <c r="H390" s="10" t="s">
        <v>38</v>
      </c>
      <c r="I390" s="10" t="s">
        <v>30</v>
      </c>
      <c r="J390" s="11">
        <v>3271</v>
      </c>
      <c r="K390" s="11">
        <v>2823.5</v>
      </c>
      <c r="L390" s="11">
        <v>0</v>
      </c>
      <c r="M390" s="26">
        <v>93</v>
      </c>
      <c r="N390" s="11">
        <f t="shared" si="70"/>
        <v>23306334.450899765</v>
      </c>
      <c r="O390" s="11">
        <v>0</v>
      </c>
      <c r="P390" s="11">
        <v>17679451.640899766</v>
      </c>
      <c r="Q390" s="11">
        <v>0</v>
      </c>
      <c r="R390" s="11">
        <v>406741.75</v>
      </c>
      <c r="S390" s="11">
        <v>5220141.0599999996</v>
      </c>
      <c r="T390" s="11"/>
      <c r="U390" s="8">
        <v>5637.81</v>
      </c>
      <c r="V390" s="8">
        <v>5637.81</v>
      </c>
      <c r="W390" s="3" t="s">
        <v>56</v>
      </c>
      <c r="X390" s="17">
        <f>+N390-'Приложение № 2'!E390</f>
        <v>0</v>
      </c>
      <c r="Y390" s="1">
        <v>1347380.71</v>
      </c>
      <c r="Z390" s="1">
        <f t="shared" si="73"/>
        <v>409294.55999999994</v>
      </c>
      <c r="AB390" s="17">
        <f>+N390-'Приложение № 2'!E390</f>
        <v>0</v>
      </c>
      <c r="AE390" s="25">
        <f>+N390-'Приложение № 2'!E390</f>
        <v>0</v>
      </c>
    </row>
    <row r="391" spans="1:31" ht="25.5" x14ac:dyDescent="0.2">
      <c r="A391" s="9">
        <f t="shared" si="71"/>
        <v>367</v>
      </c>
      <c r="B391" s="9">
        <f t="shared" si="72"/>
        <v>71</v>
      </c>
      <c r="C391" s="10" t="s">
        <v>1165</v>
      </c>
      <c r="D391" s="10" t="s">
        <v>493</v>
      </c>
      <c r="E391" s="10" t="s">
        <v>131</v>
      </c>
      <c r="F391" s="10"/>
      <c r="G391" s="10" t="s">
        <v>194</v>
      </c>
      <c r="H391" s="10" t="s">
        <v>38</v>
      </c>
      <c r="I391" s="10" t="s">
        <v>30</v>
      </c>
      <c r="J391" s="11">
        <v>3215.8</v>
      </c>
      <c r="K391" s="11">
        <v>2766.1</v>
      </c>
      <c r="L391" s="11">
        <v>0</v>
      </c>
      <c r="M391" s="26">
        <v>99</v>
      </c>
      <c r="N391" s="11">
        <f t="shared" si="70"/>
        <v>1487274.4616745601</v>
      </c>
      <c r="O391" s="11">
        <v>0</v>
      </c>
      <c r="P391" s="11">
        <v>1086300.6056745602</v>
      </c>
      <c r="Q391" s="11">
        <v>0</v>
      </c>
      <c r="R391" s="11">
        <v>400973.85599999997</v>
      </c>
      <c r="S391" s="11"/>
      <c r="T391" s="11"/>
      <c r="U391" s="8">
        <v>415.51</v>
      </c>
      <c r="V391" s="8">
        <v>415.51</v>
      </c>
      <c r="W391" s="3" t="s">
        <v>56</v>
      </c>
      <c r="X391" s="17">
        <f>+N391-'Приложение № 2'!E391</f>
        <v>0</v>
      </c>
      <c r="Z391" s="1">
        <f t="shared" si="73"/>
        <v>400973.85599999997</v>
      </c>
      <c r="AB391" s="17">
        <f>+N391-'Приложение № 2'!E391</f>
        <v>0</v>
      </c>
      <c r="AE391" s="25">
        <f>+N391-'Приложение № 2'!E391</f>
        <v>0</v>
      </c>
    </row>
    <row r="392" spans="1:31" ht="25.5" x14ac:dyDescent="0.2">
      <c r="A392" s="9">
        <f t="shared" si="71"/>
        <v>368</v>
      </c>
      <c r="B392" s="9">
        <f t="shared" si="72"/>
        <v>72</v>
      </c>
      <c r="C392" s="10" t="s">
        <v>1165</v>
      </c>
      <c r="D392" s="10" t="s">
        <v>494</v>
      </c>
      <c r="E392" s="10" t="s">
        <v>131</v>
      </c>
      <c r="F392" s="10"/>
      <c r="G392" s="10" t="s">
        <v>194</v>
      </c>
      <c r="H392" s="10" t="s">
        <v>38</v>
      </c>
      <c r="I392" s="10" t="s">
        <v>30</v>
      </c>
      <c r="J392" s="11">
        <v>3239.5</v>
      </c>
      <c r="K392" s="11">
        <v>2723.8</v>
      </c>
      <c r="L392" s="11">
        <v>63.8</v>
      </c>
      <c r="M392" s="26">
        <v>112</v>
      </c>
      <c r="N392" s="11">
        <f t="shared" si="70"/>
        <v>1498834.56468096</v>
      </c>
      <c r="O392" s="11">
        <v>0</v>
      </c>
      <c r="P392" s="11">
        <v>0</v>
      </c>
      <c r="Q392" s="11">
        <v>0</v>
      </c>
      <c r="R392" s="11">
        <v>1498834.56468096</v>
      </c>
      <c r="S392" s="11">
        <v>0</v>
      </c>
      <c r="T392" s="11"/>
      <c r="U392" s="8">
        <v>415.51</v>
      </c>
      <c r="V392" s="8">
        <v>415.51</v>
      </c>
      <c r="W392" s="3" t="s">
        <v>56</v>
      </c>
      <c r="X392" s="17">
        <f>+N392-'Приложение № 2'!E392</f>
        <v>0</v>
      </c>
      <c r="Y392" s="1">
        <v>1250845.8700000001</v>
      </c>
      <c r="Z392" s="1">
        <f t="shared" si="73"/>
        <v>410513.88</v>
      </c>
      <c r="AB392" s="17">
        <f>+N392-'Приложение № 2'!E392</f>
        <v>0</v>
      </c>
      <c r="AE392" s="25">
        <f>+N392-'Приложение № 2'!E392</f>
        <v>0</v>
      </c>
    </row>
    <row r="393" spans="1:31" ht="25.5" x14ac:dyDescent="0.2">
      <c r="A393" s="9">
        <f t="shared" si="71"/>
        <v>369</v>
      </c>
      <c r="B393" s="9">
        <f t="shared" si="72"/>
        <v>73</v>
      </c>
      <c r="C393" s="10" t="s">
        <v>1165</v>
      </c>
      <c r="D393" s="10" t="s">
        <v>495</v>
      </c>
      <c r="E393" s="10" t="s">
        <v>131</v>
      </c>
      <c r="F393" s="10"/>
      <c r="G393" s="10" t="s">
        <v>194</v>
      </c>
      <c r="H393" s="10" t="s">
        <v>38</v>
      </c>
      <c r="I393" s="10" t="s">
        <v>32</v>
      </c>
      <c r="J393" s="11">
        <v>12198.52</v>
      </c>
      <c r="K393" s="11">
        <v>10149.6</v>
      </c>
      <c r="L393" s="11">
        <v>188.7</v>
      </c>
      <c r="M393" s="26">
        <v>390</v>
      </c>
      <c r="N393" s="11">
        <f t="shared" si="70"/>
        <v>12309516.421274217</v>
      </c>
      <c r="O393" s="11">
        <v>0</v>
      </c>
      <c r="P393" s="11">
        <v>0</v>
      </c>
      <c r="Q393" s="11">
        <v>0</v>
      </c>
      <c r="R393" s="11">
        <v>4581350.9440000001</v>
      </c>
      <c r="S393" s="11">
        <v>7728165.4772742167</v>
      </c>
      <c r="T393" s="11"/>
      <c r="U393" s="8">
        <v>728.66</v>
      </c>
      <c r="V393" s="8">
        <v>728.66</v>
      </c>
      <c r="W393" s="3" t="s">
        <v>56</v>
      </c>
      <c r="X393" s="17">
        <f>+N393-'Приложение № 2'!E393</f>
        <v>0</v>
      </c>
      <c r="Y393" s="1">
        <v>4921838.62</v>
      </c>
      <c r="Z393" s="1">
        <f t="shared" si="73"/>
        <v>1517638.284</v>
      </c>
      <c r="AB393" s="17">
        <f>+N393-'Приложение № 2'!E393</f>
        <v>0</v>
      </c>
      <c r="AE393" s="25">
        <f>+N393-'Приложение № 2'!E393</f>
        <v>0</v>
      </c>
    </row>
    <row r="394" spans="1:31" ht="25.5" x14ac:dyDescent="0.2">
      <c r="A394" s="9">
        <f t="shared" si="71"/>
        <v>370</v>
      </c>
      <c r="B394" s="9">
        <f t="shared" si="72"/>
        <v>74</v>
      </c>
      <c r="C394" s="10" t="s">
        <v>1165</v>
      </c>
      <c r="D394" s="10" t="s">
        <v>496</v>
      </c>
      <c r="E394" s="10" t="s">
        <v>108</v>
      </c>
      <c r="F394" s="10"/>
      <c r="G394" s="10" t="s">
        <v>194</v>
      </c>
      <c r="H394" s="10" t="s">
        <v>38</v>
      </c>
      <c r="I394" s="10" t="s">
        <v>30</v>
      </c>
      <c r="J394" s="11">
        <v>3182.4</v>
      </c>
      <c r="K394" s="11">
        <v>2717.4</v>
      </c>
      <c r="L394" s="11">
        <v>0</v>
      </c>
      <c r="M394" s="26">
        <v>99</v>
      </c>
      <c r="N394" s="11">
        <f t="shared" si="70"/>
        <v>11283935.873957511</v>
      </c>
      <c r="O394" s="11">
        <v>0</v>
      </c>
      <c r="P394" s="11">
        <v>-2.3283064365386963E-10</v>
      </c>
      <c r="Q394" s="11">
        <v>0</v>
      </c>
      <c r="R394" s="11">
        <v>1694792.794</v>
      </c>
      <c r="S394" s="11">
        <v>9589143.0799575113</v>
      </c>
      <c r="T394" s="11"/>
      <c r="U394" s="8">
        <v>2348.7600000000002</v>
      </c>
      <c r="V394" s="8">
        <v>2348.7600000000002</v>
      </c>
      <c r="W394" s="3" t="s">
        <v>56</v>
      </c>
      <c r="X394" s="17">
        <f>+N394-'Приложение № 2'!E394</f>
        <v>0</v>
      </c>
      <c r="Y394" s="1">
        <v>1300878.49</v>
      </c>
      <c r="Z394" s="1">
        <f t="shared" si="73"/>
        <v>393914.304</v>
      </c>
      <c r="AB394" s="17">
        <f>+N394-'Приложение № 2'!E394</f>
        <v>0</v>
      </c>
      <c r="AE394" s="25">
        <f>+N394-'Приложение № 2'!E394</f>
        <v>0</v>
      </c>
    </row>
    <row r="395" spans="1:31" ht="25.5" x14ac:dyDescent="0.2">
      <c r="A395" s="9">
        <f t="shared" si="71"/>
        <v>371</v>
      </c>
      <c r="B395" s="9">
        <f t="shared" si="72"/>
        <v>75</v>
      </c>
      <c r="C395" s="10" t="s">
        <v>1165</v>
      </c>
      <c r="D395" s="10" t="s">
        <v>497</v>
      </c>
      <c r="E395" s="10" t="s">
        <v>106</v>
      </c>
      <c r="F395" s="10"/>
      <c r="G395" s="10" t="s">
        <v>194</v>
      </c>
      <c r="H395" s="10" t="s">
        <v>38</v>
      </c>
      <c r="I395" s="10" t="s">
        <v>31</v>
      </c>
      <c r="J395" s="11">
        <v>7245.1</v>
      </c>
      <c r="K395" s="11">
        <v>6129.9</v>
      </c>
      <c r="L395" s="11">
        <v>63</v>
      </c>
      <c r="M395" s="26">
        <v>262</v>
      </c>
      <c r="N395" s="11">
        <f t="shared" si="70"/>
        <v>7373707.8867230685</v>
      </c>
      <c r="O395" s="11">
        <v>0</v>
      </c>
      <c r="P395" s="11">
        <v>7277622.6927230684</v>
      </c>
      <c r="Q395" s="11">
        <v>0</v>
      </c>
      <c r="R395" s="11">
        <v>96085.193999999901</v>
      </c>
      <c r="S395" s="11"/>
      <c r="T395" s="11"/>
      <c r="U395" s="8">
        <v>728.66</v>
      </c>
      <c r="V395" s="8">
        <v>728.66</v>
      </c>
      <c r="W395" s="3" t="s">
        <v>56</v>
      </c>
      <c r="X395" s="17">
        <f>+N395-'Приложение № 2'!E395</f>
        <v>0</v>
      </c>
      <c r="Z395" s="1">
        <f t="shared" si="73"/>
        <v>904065.62399999995</v>
      </c>
      <c r="AB395" s="17">
        <f>+N395-'Приложение № 2'!E395</f>
        <v>0</v>
      </c>
      <c r="AE395" s="25">
        <f>+N395-'Приложение № 2'!E395</f>
        <v>0</v>
      </c>
    </row>
    <row r="396" spans="1:31" x14ac:dyDescent="0.2">
      <c r="A396" s="9">
        <f t="shared" si="71"/>
        <v>372</v>
      </c>
      <c r="B396" s="9">
        <f t="shared" si="72"/>
        <v>76</v>
      </c>
      <c r="C396" s="10" t="s">
        <v>1166</v>
      </c>
      <c r="D396" s="10" t="s">
        <v>498</v>
      </c>
      <c r="E396" s="10" t="s">
        <v>237</v>
      </c>
      <c r="F396" s="10"/>
      <c r="G396" s="10" t="s">
        <v>55</v>
      </c>
      <c r="H396" s="10" t="s">
        <v>34</v>
      </c>
      <c r="I396" s="10" t="s">
        <v>33</v>
      </c>
      <c r="J396" s="11">
        <v>3725.6</v>
      </c>
      <c r="K396" s="11">
        <v>3168.4</v>
      </c>
      <c r="L396" s="11">
        <v>0</v>
      </c>
      <c r="M396" s="26">
        <v>150</v>
      </c>
      <c r="N396" s="11">
        <f t="shared" si="70"/>
        <v>7668225.0499999998</v>
      </c>
      <c r="O396" s="11">
        <v>0</v>
      </c>
      <c r="P396" s="11">
        <v>0</v>
      </c>
      <c r="Q396" s="11">
        <v>0</v>
      </c>
      <c r="R396" s="11">
        <v>1672426.17</v>
      </c>
      <c r="S396" s="11">
        <v>5995798.8799999999</v>
      </c>
      <c r="T396" s="11"/>
      <c r="U396" s="8">
        <v>877.64</v>
      </c>
      <c r="V396" s="8">
        <v>877.64</v>
      </c>
      <c r="W396" s="3" t="s">
        <v>56</v>
      </c>
      <c r="X396" s="17">
        <f>+N396-'Приложение № 2'!E396</f>
        <v>0</v>
      </c>
      <c r="Y396" s="1">
        <v>1326436.8899999999</v>
      </c>
      <c r="Z396" s="1">
        <f t="shared" ref="Z396:Z416" si="74">+(K396*9.1+L396*18.19)*12</f>
        <v>345989.27999999997</v>
      </c>
      <c r="AB396" s="17">
        <f>+N396-'Приложение № 2'!E396</f>
        <v>0</v>
      </c>
      <c r="AE396" s="25">
        <f>+N396-'Приложение № 2'!E396</f>
        <v>0</v>
      </c>
    </row>
    <row r="397" spans="1:31" x14ac:dyDescent="0.2">
      <c r="A397" s="9">
        <f t="shared" si="71"/>
        <v>373</v>
      </c>
      <c r="B397" s="9">
        <f t="shared" si="72"/>
        <v>77</v>
      </c>
      <c r="C397" s="10" t="s">
        <v>1166</v>
      </c>
      <c r="D397" s="10" t="s">
        <v>499</v>
      </c>
      <c r="E397" s="10" t="s">
        <v>148</v>
      </c>
      <c r="F397" s="10"/>
      <c r="G397" s="10" t="s">
        <v>55</v>
      </c>
      <c r="H397" s="10" t="s">
        <v>34</v>
      </c>
      <c r="I397" s="10" t="s">
        <v>35</v>
      </c>
      <c r="J397" s="11">
        <v>5474.4</v>
      </c>
      <c r="K397" s="11">
        <v>4655.8999999999996</v>
      </c>
      <c r="L397" s="11">
        <v>0</v>
      </c>
      <c r="M397" s="26">
        <v>142</v>
      </c>
      <c r="N397" s="11">
        <f t="shared" si="70"/>
        <v>15688004.351111362</v>
      </c>
      <c r="O397" s="11">
        <v>0</v>
      </c>
      <c r="P397" s="11">
        <v>12866045.747391274</v>
      </c>
      <c r="Q397" s="11">
        <v>0</v>
      </c>
      <c r="R397" s="11">
        <v>827371.04620000022</v>
      </c>
      <c r="S397" s="11">
        <v>1994587.5575200878</v>
      </c>
      <c r="T397" s="11"/>
      <c r="U397" s="8">
        <v>2235.6799999999998</v>
      </c>
      <c r="V397" s="8">
        <v>2235.6799999999998</v>
      </c>
      <c r="W397" s="3" t="s">
        <v>56</v>
      </c>
      <c r="X397" s="17">
        <f>+N397-'Приложение № 2'!E397</f>
        <v>0</v>
      </c>
      <c r="Y397" s="1">
        <v>1911755.57</v>
      </c>
      <c r="Z397" s="1">
        <f t="shared" si="74"/>
        <v>508424.27999999991</v>
      </c>
      <c r="AB397" s="17">
        <f>+N397-'Приложение № 2'!E397</f>
        <v>0</v>
      </c>
      <c r="AE397" s="25">
        <f>+N397-'Приложение № 2'!E397</f>
        <v>0</v>
      </c>
    </row>
    <row r="398" spans="1:31" x14ac:dyDescent="0.2">
      <c r="A398" s="9">
        <f t="shared" si="71"/>
        <v>374</v>
      </c>
      <c r="B398" s="9">
        <f t="shared" si="72"/>
        <v>78</v>
      </c>
      <c r="C398" s="10" t="s">
        <v>1166</v>
      </c>
      <c r="D398" s="10" t="s">
        <v>500</v>
      </c>
      <c r="E398" s="10" t="s">
        <v>152</v>
      </c>
      <c r="F398" s="10"/>
      <c r="G398" s="10" t="s">
        <v>55</v>
      </c>
      <c r="H398" s="10" t="s">
        <v>34</v>
      </c>
      <c r="I398" s="10" t="s">
        <v>35</v>
      </c>
      <c r="J398" s="11">
        <v>5457.2</v>
      </c>
      <c r="K398" s="11">
        <v>4656.8999999999996</v>
      </c>
      <c r="L398" s="11">
        <v>0</v>
      </c>
      <c r="M398" s="26">
        <v>172</v>
      </c>
      <c r="N398" s="11">
        <f t="shared" si="70"/>
        <v>15691373.840221761</v>
      </c>
      <c r="O398" s="11">
        <v>0</v>
      </c>
      <c r="P398" s="11">
        <v>12857041.81137518</v>
      </c>
      <c r="Q398" s="11">
        <v>0</v>
      </c>
      <c r="R398" s="11">
        <v>839316.06420000014</v>
      </c>
      <c r="S398" s="11">
        <v>1995015.9646465797</v>
      </c>
      <c r="T398" s="11"/>
      <c r="U398" s="8">
        <v>2235.6799999999998</v>
      </c>
      <c r="V398" s="8">
        <v>2235.6799999999998</v>
      </c>
      <c r="W398" s="3" t="s">
        <v>56</v>
      </c>
      <c r="X398" s="17">
        <f>+N398-'Приложение № 2'!E398</f>
        <v>0</v>
      </c>
      <c r="Y398" s="1">
        <v>1982772.77</v>
      </c>
      <c r="Z398" s="1">
        <f t="shared" si="74"/>
        <v>508533.47999999992</v>
      </c>
      <c r="AB398" s="17">
        <f>+N398-'Приложение № 2'!E398</f>
        <v>0</v>
      </c>
      <c r="AE398" s="25">
        <f>+N398-'Приложение № 2'!E398</f>
        <v>0</v>
      </c>
    </row>
    <row r="399" spans="1:31" x14ac:dyDescent="0.2">
      <c r="A399" s="9">
        <f t="shared" si="71"/>
        <v>375</v>
      </c>
      <c r="B399" s="9">
        <f t="shared" si="72"/>
        <v>79</v>
      </c>
      <c r="C399" s="10" t="s">
        <v>1166</v>
      </c>
      <c r="D399" s="10" t="s">
        <v>501</v>
      </c>
      <c r="E399" s="10" t="s">
        <v>154</v>
      </c>
      <c r="F399" s="10"/>
      <c r="G399" s="10" t="s">
        <v>55</v>
      </c>
      <c r="H399" s="10" t="s">
        <v>34</v>
      </c>
      <c r="I399" s="10" t="s">
        <v>33</v>
      </c>
      <c r="J399" s="11">
        <v>3725.7</v>
      </c>
      <c r="K399" s="11">
        <v>3170.6</v>
      </c>
      <c r="L399" s="11">
        <v>0</v>
      </c>
      <c r="M399" s="26">
        <v>120</v>
      </c>
      <c r="N399" s="11">
        <f t="shared" si="70"/>
        <v>31451566.604767825</v>
      </c>
      <c r="O399" s="11">
        <v>0</v>
      </c>
      <c r="P399" s="11">
        <v>29579496.614595663</v>
      </c>
      <c r="Q399" s="11">
        <v>0</v>
      </c>
      <c r="R399" s="11">
        <v>513784.95079999999</v>
      </c>
      <c r="S399" s="11">
        <v>1358285.039372161</v>
      </c>
      <c r="T399" s="11"/>
      <c r="U399" s="8">
        <v>2235.6799999999998</v>
      </c>
      <c r="V399" s="8">
        <v>2235.6799999999998</v>
      </c>
      <c r="W399" s="3" t="s">
        <v>56</v>
      </c>
      <c r="X399" s="17">
        <f>+N399-'Приложение № 2'!E399</f>
        <v>0</v>
      </c>
      <c r="Y399" s="1">
        <v>1250350.7</v>
      </c>
      <c r="Z399" s="1">
        <f t="shared" si="74"/>
        <v>346229.52</v>
      </c>
      <c r="AB399" s="17">
        <f>+N399-'Приложение № 2'!E399</f>
        <v>0</v>
      </c>
      <c r="AE399" s="25">
        <f>+N399-'Приложение № 2'!E399</f>
        <v>0</v>
      </c>
    </row>
    <row r="400" spans="1:31" x14ac:dyDescent="0.2">
      <c r="A400" s="9">
        <f t="shared" si="71"/>
        <v>376</v>
      </c>
      <c r="B400" s="9">
        <f t="shared" si="72"/>
        <v>80</v>
      </c>
      <c r="C400" s="10" t="s">
        <v>1167</v>
      </c>
      <c r="D400" s="10" t="s">
        <v>502</v>
      </c>
      <c r="E400" s="10" t="s">
        <v>111</v>
      </c>
      <c r="F400" s="10"/>
      <c r="G400" s="10" t="s">
        <v>55</v>
      </c>
      <c r="H400" s="10" t="s">
        <v>32</v>
      </c>
      <c r="I400" s="10" t="s">
        <v>31</v>
      </c>
      <c r="J400" s="11">
        <v>1781.6</v>
      </c>
      <c r="K400" s="11">
        <v>1204</v>
      </c>
      <c r="L400" s="11">
        <v>0</v>
      </c>
      <c r="M400" s="26">
        <v>67</v>
      </c>
      <c r="N400" s="11">
        <f t="shared" si="70"/>
        <v>11624270.84</v>
      </c>
      <c r="O400" s="11">
        <v>0</v>
      </c>
      <c r="P400" s="11">
        <v>9306251.9199999999</v>
      </c>
      <c r="Q400" s="11">
        <v>0</v>
      </c>
      <c r="R400" s="11">
        <v>131849.24199999997</v>
      </c>
      <c r="S400" s="11">
        <v>2186169.6779999998</v>
      </c>
      <c r="T400" s="11"/>
      <c r="U400" s="8">
        <v>3203.85</v>
      </c>
      <c r="V400" s="8">
        <v>3203.85</v>
      </c>
      <c r="W400" s="3" t="s">
        <v>56</v>
      </c>
      <c r="X400" s="17">
        <f>+N400-'Приложение № 2'!E400</f>
        <v>0</v>
      </c>
      <c r="Y400" s="1">
        <v>469712.72</v>
      </c>
      <c r="Z400" s="1">
        <f t="shared" si="74"/>
        <v>131476.79999999999</v>
      </c>
      <c r="AB400" s="17">
        <f>+N400-'Приложение № 2'!E400</f>
        <v>0</v>
      </c>
      <c r="AE400" s="25">
        <f>+N400-'Приложение № 2'!E400</f>
        <v>0</v>
      </c>
    </row>
    <row r="401" spans="1:31" x14ac:dyDescent="0.2">
      <c r="A401" s="9">
        <f t="shared" si="71"/>
        <v>377</v>
      </c>
      <c r="B401" s="9">
        <f t="shared" si="72"/>
        <v>81</v>
      </c>
      <c r="C401" s="10" t="s">
        <v>1167</v>
      </c>
      <c r="D401" s="10" t="s">
        <v>503</v>
      </c>
      <c r="E401" s="10" t="s">
        <v>286</v>
      </c>
      <c r="F401" s="10"/>
      <c r="G401" s="10" t="s">
        <v>55</v>
      </c>
      <c r="H401" s="10" t="s">
        <v>32</v>
      </c>
      <c r="I401" s="10" t="s">
        <v>31</v>
      </c>
      <c r="J401" s="11">
        <v>1304.7</v>
      </c>
      <c r="K401" s="11">
        <v>939.3</v>
      </c>
      <c r="L401" s="11">
        <v>0</v>
      </c>
      <c r="M401" s="26">
        <v>33</v>
      </c>
      <c r="N401" s="11">
        <f t="shared" si="70"/>
        <v>11350247.590000002</v>
      </c>
      <c r="O401" s="11">
        <v>0</v>
      </c>
      <c r="P401" s="11">
        <v>10843877.750000002</v>
      </c>
      <c r="Q401" s="11">
        <v>0</v>
      </c>
      <c r="R401" s="11">
        <v>16787.891400000022</v>
      </c>
      <c r="S401" s="11">
        <v>489581.94859999977</v>
      </c>
      <c r="T401" s="11"/>
      <c r="U401" s="8">
        <v>5618.57</v>
      </c>
      <c r="V401" s="8">
        <v>5618.57</v>
      </c>
      <c r="W401" s="3" t="s">
        <v>56</v>
      </c>
      <c r="X401" s="17">
        <f>+N401-'Приложение № 2'!E401</f>
        <v>0</v>
      </c>
      <c r="Y401" s="1">
        <v>369443.53</v>
      </c>
      <c r="Z401" s="1">
        <f t="shared" si="74"/>
        <v>102571.56</v>
      </c>
      <c r="AB401" s="17">
        <f>+N401-'Приложение № 2'!E401</f>
        <v>0</v>
      </c>
      <c r="AE401" s="25">
        <f>+N401-'Приложение № 2'!E401</f>
        <v>0</v>
      </c>
    </row>
    <row r="402" spans="1:31" x14ac:dyDescent="0.2">
      <c r="A402" s="9">
        <f t="shared" si="71"/>
        <v>378</v>
      </c>
      <c r="B402" s="9">
        <f t="shared" si="72"/>
        <v>82</v>
      </c>
      <c r="C402" s="10" t="s">
        <v>1167</v>
      </c>
      <c r="D402" s="10" t="s">
        <v>504</v>
      </c>
      <c r="E402" s="10" t="s">
        <v>485</v>
      </c>
      <c r="F402" s="10"/>
      <c r="G402" s="10" t="s">
        <v>55</v>
      </c>
      <c r="H402" s="10" t="s">
        <v>32</v>
      </c>
      <c r="I402" s="10" t="s">
        <v>33</v>
      </c>
      <c r="J402" s="11">
        <v>2740.5</v>
      </c>
      <c r="K402" s="11">
        <v>1843.1</v>
      </c>
      <c r="L402" s="11">
        <v>0</v>
      </c>
      <c r="M402" s="26">
        <v>67</v>
      </c>
      <c r="N402" s="11">
        <f t="shared" si="70"/>
        <v>12921121.332440957</v>
      </c>
      <c r="O402" s="11">
        <v>0</v>
      </c>
      <c r="P402" s="11">
        <v>12152093.484440958</v>
      </c>
      <c r="Q402" s="11">
        <v>0</v>
      </c>
      <c r="R402" s="11">
        <v>769027.848</v>
      </c>
      <c r="S402" s="11">
        <v>0</v>
      </c>
      <c r="T402" s="11"/>
      <c r="U402" s="8">
        <v>4012.82</v>
      </c>
      <c r="V402" s="8">
        <v>4012.82</v>
      </c>
      <c r="W402" s="3" t="s">
        <v>56</v>
      </c>
      <c r="X402" s="17">
        <f>+N402-'Приложение № 2'!E402</f>
        <v>0</v>
      </c>
      <c r="Y402" s="1">
        <v>738837.87</v>
      </c>
      <c r="Z402" s="1">
        <f t="shared" si="74"/>
        <v>201266.52</v>
      </c>
      <c r="AB402" s="17">
        <f>+N402-'Приложение № 2'!E402</f>
        <v>0</v>
      </c>
      <c r="AE402" s="25">
        <f>+N402-'Приложение № 2'!E402</f>
        <v>0</v>
      </c>
    </row>
    <row r="403" spans="1:31" x14ac:dyDescent="0.2">
      <c r="A403" s="9">
        <f t="shared" si="71"/>
        <v>379</v>
      </c>
      <c r="B403" s="9">
        <f t="shared" si="72"/>
        <v>83</v>
      </c>
      <c r="C403" s="10" t="s">
        <v>1167</v>
      </c>
      <c r="D403" s="10" t="s">
        <v>505</v>
      </c>
      <c r="E403" s="10" t="s">
        <v>111</v>
      </c>
      <c r="F403" s="10"/>
      <c r="G403" s="10" t="s">
        <v>55</v>
      </c>
      <c r="H403" s="10" t="s">
        <v>32</v>
      </c>
      <c r="I403" s="10" t="s">
        <v>30</v>
      </c>
      <c r="J403" s="11">
        <v>1347.5</v>
      </c>
      <c r="K403" s="11">
        <v>868.2</v>
      </c>
      <c r="L403" s="11">
        <v>0</v>
      </c>
      <c r="M403" s="26">
        <v>37</v>
      </c>
      <c r="N403" s="11">
        <f t="shared" si="70"/>
        <v>6086548.5026131198</v>
      </c>
      <c r="O403" s="11">
        <v>0</v>
      </c>
      <c r="P403" s="11">
        <v>2787542.1026131194</v>
      </c>
      <c r="Q403" s="11">
        <v>0</v>
      </c>
      <c r="R403" s="11">
        <v>454783.2</v>
      </c>
      <c r="S403" s="11">
        <v>2844223.2</v>
      </c>
      <c r="T403" s="11"/>
      <c r="U403" s="8">
        <v>4353.28</v>
      </c>
      <c r="V403" s="8">
        <v>4353.28</v>
      </c>
      <c r="W403" s="3" t="s">
        <v>56</v>
      </c>
      <c r="X403" s="17">
        <f>+N403-'Приложение № 2'!E403</f>
        <v>0</v>
      </c>
      <c r="Y403" s="1">
        <v>359975.76</v>
      </c>
      <c r="Z403" s="1">
        <f t="shared" si="74"/>
        <v>94807.44</v>
      </c>
      <c r="AB403" s="17">
        <f>+N403-'Приложение № 2'!E403</f>
        <v>0</v>
      </c>
      <c r="AE403" s="25">
        <f>+N403-'Приложение № 2'!E403</f>
        <v>0</v>
      </c>
    </row>
    <row r="404" spans="1:31" x14ac:dyDescent="0.2">
      <c r="A404" s="9">
        <f t="shared" si="71"/>
        <v>380</v>
      </c>
      <c r="B404" s="9">
        <f t="shared" si="72"/>
        <v>84</v>
      </c>
      <c r="C404" s="10" t="s">
        <v>1167</v>
      </c>
      <c r="D404" s="10" t="s">
        <v>506</v>
      </c>
      <c r="E404" s="10" t="s">
        <v>106</v>
      </c>
      <c r="F404" s="10"/>
      <c r="G404" s="10" t="s">
        <v>55</v>
      </c>
      <c r="H404" s="10" t="s">
        <v>31</v>
      </c>
      <c r="I404" s="10" t="s">
        <v>507</v>
      </c>
      <c r="J404" s="11">
        <v>867.9</v>
      </c>
      <c r="K404" s="11">
        <v>867.9</v>
      </c>
      <c r="L404" s="11">
        <v>0</v>
      </c>
      <c r="M404" s="26">
        <v>31</v>
      </c>
      <c r="N404" s="11">
        <f t="shared" si="70"/>
        <v>8379322.8099999996</v>
      </c>
      <c r="O404" s="11">
        <v>0</v>
      </c>
      <c r="P404" s="11">
        <v>6714439.8199999994</v>
      </c>
      <c r="Q404" s="11">
        <v>0</v>
      </c>
      <c r="R404" s="11">
        <v>96393.342200000014</v>
      </c>
      <c r="S404" s="11">
        <v>1568489.6478000002</v>
      </c>
      <c r="T404" s="11"/>
      <c r="U404" s="8">
        <v>3325.32</v>
      </c>
      <c r="V404" s="8">
        <v>3325.32</v>
      </c>
      <c r="W404" s="3" t="s">
        <v>56</v>
      </c>
      <c r="X404" s="17">
        <f>+N404-'Приложение № 2'!E404</f>
        <v>0</v>
      </c>
      <c r="Y404" s="1">
        <v>332535.69</v>
      </c>
      <c r="Z404" s="1">
        <f t="shared" si="74"/>
        <v>94774.68</v>
      </c>
      <c r="AB404" s="17">
        <f>+N404-'Приложение № 2'!E404</f>
        <v>0</v>
      </c>
      <c r="AE404" s="25">
        <f>+N404-'Приложение № 2'!E404</f>
        <v>0</v>
      </c>
    </row>
    <row r="405" spans="1:31" x14ac:dyDescent="0.2">
      <c r="A405" s="9">
        <f t="shared" si="71"/>
        <v>381</v>
      </c>
      <c r="B405" s="9">
        <f t="shared" si="72"/>
        <v>85</v>
      </c>
      <c r="C405" s="10" t="s">
        <v>1167</v>
      </c>
      <c r="D405" s="10" t="s">
        <v>508</v>
      </c>
      <c r="E405" s="10" t="s">
        <v>286</v>
      </c>
      <c r="F405" s="10"/>
      <c r="G405" s="10" t="s">
        <v>55</v>
      </c>
      <c r="H405" s="10" t="s">
        <v>31</v>
      </c>
      <c r="I405" s="10" t="s">
        <v>507</v>
      </c>
      <c r="J405" s="11">
        <v>932.6</v>
      </c>
      <c r="K405" s="11">
        <v>614.9</v>
      </c>
      <c r="L405" s="11">
        <v>0</v>
      </c>
      <c r="M405" s="26">
        <v>35</v>
      </c>
      <c r="N405" s="11">
        <f t="shared" si="70"/>
        <v>4310779.4040518403</v>
      </c>
      <c r="O405" s="11">
        <v>0</v>
      </c>
      <c r="P405" s="11">
        <v>1991405.1140518407</v>
      </c>
      <c r="Q405" s="11">
        <v>0</v>
      </c>
      <c r="R405" s="11">
        <v>304961.89</v>
      </c>
      <c r="S405" s="11">
        <v>2014412.3999999997</v>
      </c>
      <c r="T405" s="11"/>
      <c r="U405" s="8">
        <v>4353.28</v>
      </c>
      <c r="V405" s="8">
        <v>4353.28</v>
      </c>
      <c r="W405" s="3" t="s">
        <v>56</v>
      </c>
      <c r="X405" s="17">
        <f>+N405-'Приложение № 2'!E405</f>
        <v>0</v>
      </c>
      <c r="Y405" s="1">
        <v>237814.81</v>
      </c>
      <c r="Z405" s="1">
        <f t="shared" si="74"/>
        <v>67147.079999999987</v>
      </c>
      <c r="AB405" s="17">
        <f>+N405-'Приложение № 2'!E405</f>
        <v>0</v>
      </c>
      <c r="AE405" s="25">
        <f>+N405-'Приложение № 2'!E405</f>
        <v>0</v>
      </c>
    </row>
    <row r="406" spans="1:31" x14ac:dyDescent="0.2">
      <c r="A406" s="9">
        <f t="shared" si="71"/>
        <v>382</v>
      </c>
      <c r="B406" s="9">
        <f t="shared" si="72"/>
        <v>86</v>
      </c>
      <c r="C406" s="10" t="s">
        <v>1168</v>
      </c>
      <c r="D406" s="10" t="s">
        <v>509</v>
      </c>
      <c r="E406" s="10" t="s">
        <v>138</v>
      </c>
      <c r="F406" s="10"/>
      <c r="G406" s="10" t="s">
        <v>55</v>
      </c>
      <c r="H406" s="10" t="s">
        <v>34</v>
      </c>
      <c r="I406" s="10" t="s">
        <v>33</v>
      </c>
      <c r="J406" s="11">
        <v>3721</v>
      </c>
      <c r="K406" s="11">
        <v>3121</v>
      </c>
      <c r="L406" s="11">
        <v>600</v>
      </c>
      <c r="M406" s="26">
        <v>135</v>
      </c>
      <c r="N406" s="11">
        <f t="shared" si="70"/>
        <v>17152396.02</v>
      </c>
      <c r="O406" s="11">
        <v>0</v>
      </c>
      <c r="P406" s="11">
        <v>1715022.4800000014</v>
      </c>
      <c r="Q406" s="11">
        <v>0</v>
      </c>
      <c r="R406" s="11">
        <v>1283937.54</v>
      </c>
      <c r="S406" s="11">
        <v>14153435.999999998</v>
      </c>
      <c r="T406" s="11"/>
      <c r="U406" s="8">
        <v>1467.98</v>
      </c>
      <c r="V406" s="8">
        <v>1467.98</v>
      </c>
      <c r="W406" s="3" t="s">
        <v>56</v>
      </c>
      <c r="X406" s="17">
        <f>+N406-'Приложение № 2'!E406</f>
        <v>0</v>
      </c>
      <c r="Y406" s="1">
        <v>812156.34</v>
      </c>
      <c r="Z406" s="1">
        <f t="shared" si="74"/>
        <v>471781.19999999995</v>
      </c>
      <c r="AB406" s="17">
        <f>+N406-'Приложение № 2'!E406</f>
        <v>0</v>
      </c>
      <c r="AE406" s="25">
        <f>+N406-'Приложение № 2'!E406</f>
        <v>0</v>
      </c>
    </row>
    <row r="407" spans="1:31" x14ac:dyDescent="0.2">
      <c r="A407" s="9">
        <f t="shared" si="71"/>
        <v>383</v>
      </c>
      <c r="B407" s="9">
        <f t="shared" si="72"/>
        <v>87</v>
      </c>
      <c r="C407" s="10" t="s">
        <v>1168</v>
      </c>
      <c r="D407" s="10" t="s">
        <v>510</v>
      </c>
      <c r="E407" s="10" t="s">
        <v>128</v>
      </c>
      <c r="F407" s="10"/>
      <c r="G407" s="10" t="s">
        <v>55</v>
      </c>
      <c r="H407" s="10" t="s">
        <v>34</v>
      </c>
      <c r="I407" s="10" t="s">
        <v>34</v>
      </c>
      <c r="J407" s="11">
        <v>4283</v>
      </c>
      <c r="K407" s="11">
        <v>3873</v>
      </c>
      <c r="L407" s="11">
        <v>409</v>
      </c>
      <c r="M407" s="26">
        <v>142</v>
      </c>
      <c r="N407" s="11">
        <f t="shared" si="70"/>
        <v>19738392.84</v>
      </c>
      <c r="O407" s="11">
        <v>0</v>
      </c>
      <c r="P407" s="11">
        <v>2773874.3300000019</v>
      </c>
      <c r="Q407" s="11">
        <v>0</v>
      </c>
      <c r="R407" s="11">
        <v>1598274.91</v>
      </c>
      <c r="S407" s="11">
        <v>15366243.599999998</v>
      </c>
      <c r="T407" s="11"/>
      <c r="U407" s="8">
        <v>1467.98</v>
      </c>
      <c r="V407" s="8">
        <v>1467.98</v>
      </c>
      <c r="W407" s="3" t="s">
        <v>56</v>
      </c>
      <c r="X407" s="17">
        <f>+N407-'Приложение № 2'!E407</f>
        <v>0</v>
      </c>
      <c r="Y407" s="1">
        <v>1086066.79</v>
      </c>
      <c r="Z407" s="1">
        <f t="shared" si="74"/>
        <v>512208.11999999994</v>
      </c>
      <c r="AB407" s="17">
        <f>+N407-'Приложение № 2'!E407</f>
        <v>0</v>
      </c>
      <c r="AE407" s="25">
        <f>+N407-'Приложение № 2'!E407</f>
        <v>0</v>
      </c>
    </row>
    <row r="408" spans="1:31" x14ac:dyDescent="0.2">
      <c r="A408" s="9">
        <f t="shared" si="71"/>
        <v>384</v>
      </c>
      <c r="B408" s="9">
        <f t="shared" si="72"/>
        <v>88</v>
      </c>
      <c r="C408" s="10" t="s">
        <v>1168</v>
      </c>
      <c r="D408" s="10" t="s">
        <v>511</v>
      </c>
      <c r="E408" s="10" t="s">
        <v>131</v>
      </c>
      <c r="F408" s="10"/>
      <c r="G408" s="10" t="s">
        <v>55</v>
      </c>
      <c r="H408" s="10" t="s">
        <v>34</v>
      </c>
      <c r="I408" s="10" t="s">
        <v>32</v>
      </c>
      <c r="J408" s="11">
        <v>3806</v>
      </c>
      <c r="K408" s="11">
        <v>3455</v>
      </c>
      <c r="L408" s="11">
        <v>351</v>
      </c>
      <c r="M408" s="26">
        <v>104</v>
      </c>
      <c r="N408" s="11">
        <f t="shared" si="70"/>
        <v>17544213.719999999</v>
      </c>
      <c r="O408" s="11">
        <v>0</v>
      </c>
      <c r="P408" s="11">
        <v>2420547.4099999983</v>
      </c>
      <c r="Q408" s="11">
        <v>0</v>
      </c>
      <c r="R408" s="11">
        <v>1506597.91</v>
      </c>
      <c r="S408" s="11">
        <v>13617068.4</v>
      </c>
      <c r="T408" s="11"/>
      <c r="U408" s="8">
        <v>1467.98</v>
      </c>
      <c r="V408" s="8">
        <v>1467.98</v>
      </c>
      <c r="W408" s="3" t="s">
        <v>56</v>
      </c>
      <c r="X408" s="17">
        <f>+N408-'Приложение № 2'!E408</f>
        <v>0</v>
      </c>
      <c r="Y408" s="1">
        <v>1052695.6299999999</v>
      </c>
      <c r="Z408" s="1">
        <f t="shared" si="74"/>
        <v>453902.28</v>
      </c>
      <c r="AB408" s="17">
        <f>+N408-'Приложение № 2'!E408</f>
        <v>0</v>
      </c>
      <c r="AE408" s="25">
        <f>+N408-'Приложение № 2'!E408</f>
        <v>0</v>
      </c>
    </row>
    <row r="409" spans="1:31" x14ac:dyDescent="0.2">
      <c r="A409" s="9">
        <f t="shared" si="71"/>
        <v>385</v>
      </c>
      <c r="B409" s="9">
        <f t="shared" si="72"/>
        <v>89</v>
      </c>
      <c r="C409" s="10" t="s">
        <v>1169</v>
      </c>
      <c r="D409" s="10" t="s">
        <v>512</v>
      </c>
      <c r="E409" s="10" t="s">
        <v>54</v>
      </c>
      <c r="F409" s="10"/>
      <c r="G409" s="10" t="s">
        <v>55</v>
      </c>
      <c r="H409" s="10" t="s">
        <v>33</v>
      </c>
      <c r="I409" s="10" t="s">
        <v>33</v>
      </c>
      <c r="J409" s="11">
        <v>2346.1999999999998</v>
      </c>
      <c r="K409" s="11">
        <v>2061.1999999999998</v>
      </c>
      <c r="L409" s="11">
        <v>0</v>
      </c>
      <c r="M409" s="26">
        <v>76</v>
      </c>
      <c r="N409" s="11">
        <f t="shared" si="70"/>
        <v>22808538.379999999</v>
      </c>
      <c r="O409" s="11">
        <v>0</v>
      </c>
      <c r="P409" s="11">
        <v>15505277.560000001</v>
      </c>
      <c r="Q409" s="11">
        <v>0</v>
      </c>
      <c r="R409" s="11">
        <v>550769.62</v>
      </c>
      <c r="S409" s="11">
        <v>6752491.1999999993</v>
      </c>
      <c r="T409" s="11"/>
      <c r="U409" s="8">
        <v>4867.75</v>
      </c>
      <c r="V409" s="8">
        <v>4867.75</v>
      </c>
      <c r="W409" s="3" t="s">
        <v>56</v>
      </c>
      <c r="X409" s="17">
        <f>+N409-'Приложение № 2'!E409</f>
        <v>0</v>
      </c>
      <c r="Y409" s="1">
        <v>325686.58</v>
      </c>
      <c r="Z409" s="1">
        <f t="shared" si="74"/>
        <v>225083.03999999998</v>
      </c>
      <c r="AB409" s="17">
        <f>+N409-'Приложение № 2'!E409</f>
        <v>0</v>
      </c>
      <c r="AE409" s="25">
        <f>+N409-'Приложение № 2'!E409</f>
        <v>0</v>
      </c>
    </row>
    <row r="410" spans="1:31" x14ac:dyDescent="0.2">
      <c r="A410" s="9">
        <f t="shared" si="71"/>
        <v>386</v>
      </c>
      <c r="B410" s="9">
        <f t="shared" si="72"/>
        <v>90</v>
      </c>
      <c r="C410" s="10" t="s">
        <v>1169</v>
      </c>
      <c r="D410" s="10" t="s">
        <v>513</v>
      </c>
      <c r="E410" s="10" t="s">
        <v>79</v>
      </c>
      <c r="F410" s="10"/>
      <c r="G410" s="10" t="s">
        <v>55</v>
      </c>
      <c r="H410" s="10" t="s">
        <v>33</v>
      </c>
      <c r="I410" s="10" t="s">
        <v>33</v>
      </c>
      <c r="J410" s="11">
        <v>2420.1999999999998</v>
      </c>
      <c r="K410" s="11">
        <v>2142.6</v>
      </c>
      <c r="L410" s="11">
        <v>0</v>
      </c>
      <c r="M410" s="26">
        <v>98</v>
      </c>
      <c r="N410" s="11">
        <f t="shared" si="70"/>
        <v>13832711.300000001</v>
      </c>
      <c r="O410" s="11">
        <v>0</v>
      </c>
      <c r="P410" s="11">
        <v>8869859.5000000019</v>
      </c>
      <c r="Q410" s="11">
        <v>0</v>
      </c>
      <c r="R410" s="11">
        <v>166678.3848</v>
      </c>
      <c r="S410" s="11">
        <v>4796173.4151999997</v>
      </c>
      <c r="T410" s="11"/>
      <c r="U410" s="8">
        <v>3509.72</v>
      </c>
      <c r="V410" s="8">
        <v>3509.72</v>
      </c>
      <c r="W410" s="3" t="s">
        <v>56</v>
      </c>
      <c r="X410" s="17">
        <f>+N410-'Приложение № 2'!E410</f>
        <v>0</v>
      </c>
      <c r="Y410" s="1">
        <v>304451.84999999998</v>
      </c>
      <c r="Z410" s="1">
        <f t="shared" si="74"/>
        <v>233971.91999999998</v>
      </c>
      <c r="AB410" s="17">
        <f>+N410-'Приложение № 2'!E410</f>
        <v>0</v>
      </c>
      <c r="AE410" s="25">
        <f>+N410-'Приложение № 2'!E410</f>
        <v>0</v>
      </c>
    </row>
    <row r="411" spans="1:31" x14ac:dyDescent="0.2">
      <c r="A411" s="9">
        <f t="shared" si="71"/>
        <v>387</v>
      </c>
      <c r="B411" s="9">
        <f t="shared" si="72"/>
        <v>91</v>
      </c>
      <c r="C411" s="10" t="s">
        <v>1169</v>
      </c>
      <c r="D411" s="10" t="s">
        <v>514</v>
      </c>
      <c r="E411" s="10" t="s">
        <v>66</v>
      </c>
      <c r="F411" s="10"/>
      <c r="G411" s="10" t="s">
        <v>55</v>
      </c>
      <c r="H411" s="10" t="s">
        <v>33</v>
      </c>
      <c r="I411" s="10" t="s">
        <v>33</v>
      </c>
      <c r="J411" s="11">
        <v>2357.3000000000002</v>
      </c>
      <c r="K411" s="11">
        <v>2077</v>
      </c>
      <c r="L411" s="11">
        <v>0</v>
      </c>
      <c r="M411" s="26">
        <v>74</v>
      </c>
      <c r="N411" s="11">
        <f t="shared" si="70"/>
        <v>29161714.937238399</v>
      </c>
      <c r="O411" s="11">
        <v>0</v>
      </c>
      <c r="P411" s="11">
        <v>21826072.267238397</v>
      </c>
      <c r="Q411" s="11">
        <v>0</v>
      </c>
      <c r="R411" s="11">
        <v>531390.67000000004</v>
      </c>
      <c r="S411" s="11">
        <v>6804252.0000000009</v>
      </c>
      <c r="T411" s="11"/>
      <c r="U411" s="8">
        <v>5789.61</v>
      </c>
      <c r="V411" s="8">
        <v>5789.61</v>
      </c>
      <c r="W411" s="3" t="s">
        <v>56</v>
      </c>
      <c r="X411" s="17">
        <f>+N411-'Приложение № 2'!E411</f>
        <v>0</v>
      </c>
      <c r="Y411" s="1">
        <v>304582.27</v>
      </c>
      <c r="Z411" s="1">
        <f t="shared" si="74"/>
        <v>226808.40000000002</v>
      </c>
      <c r="AB411" s="17">
        <f>+N411-'Приложение № 2'!E411</f>
        <v>0</v>
      </c>
      <c r="AE411" s="25">
        <f>+N411-'Приложение № 2'!E411</f>
        <v>0</v>
      </c>
    </row>
    <row r="412" spans="1:31" x14ac:dyDescent="0.2">
      <c r="A412" s="9">
        <f t="shared" si="71"/>
        <v>388</v>
      </c>
      <c r="B412" s="9">
        <f t="shared" si="72"/>
        <v>92</v>
      </c>
      <c r="C412" s="10" t="s">
        <v>1169</v>
      </c>
      <c r="D412" s="10" t="s">
        <v>515</v>
      </c>
      <c r="E412" s="10" t="s">
        <v>64</v>
      </c>
      <c r="F412" s="10"/>
      <c r="G412" s="10" t="s">
        <v>55</v>
      </c>
      <c r="H412" s="10" t="s">
        <v>33</v>
      </c>
      <c r="I412" s="10" t="s">
        <v>33</v>
      </c>
      <c r="J412" s="11">
        <v>2308.9</v>
      </c>
      <c r="K412" s="11">
        <v>2086</v>
      </c>
      <c r="L412" s="11">
        <v>0</v>
      </c>
      <c r="M412" s="26">
        <v>71</v>
      </c>
      <c r="N412" s="11">
        <f t="shared" si="70"/>
        <v>24295799.9085312</v>
      </c>
      <c r="O412" s="11">
        <v>0</v>
      </c>
      <c r="P412" s="11">
        <v>16887857.628531199</v>
      </c>
      <c r="Q412" s="11">
        <v>0</v>
      </c>
      <c r="R412" s="11">
        <v>574206.28</v>
      </c>
      <c r="S412" s="11">
        <v>6833735.9999999991</v>
      </c>
      <c r="T412" s="11"/>
      <c r="U412" s="8">
        <v>5772.79</v>
      </c>
      <c r="V412" s="8">
        <v>5772.79</v>
      </c>
      <c r="W412" s="3" t="s">
        <v>56</v>
      </c>
      <c r="X412" s="17">
        <f>+N412-'Приложение № 2'!E412</f>
        <v>0</v>
      </c>
      <c r="Y412" s="1">
        <v>346415.08</v>
      </c>
      <c r="Z412" s="1">
        <f t="shared" si="74"/>
        <v>227791.19999999998</v>
      </c>
      <c r="AB412" s="17">
        <f>+N412-'Приложение № 2'!E412</f>
        <v>0</v>
      </c>
      <c r="AE412" s="25">
        <f>+N412-'Приложение № 2'!E412</f>
        <v>0</v>
      </c>
    </row>
    <row r="413" spans="1:31" x14ac:dyDescent="0.2">
      <c r="A413" s="9">
        <f t="shared" si="71"/>
        <v>389</v>
      </c>
      <c r="B413" s="9">
        <f t="shared" si="72"/>
        <v>93</v>
      </c>
      <c r="C413" s="10" t="s">
        <v>1169</v>
      </c>
      <c r="D413" s="10" t="s">
        <v>516</v>
      </c>
      <c r="E413" s="10" t="s">
        <v>79</v>
      </c>
      <c r="F413" s="10"/>
      <c r="G413" s="10" t="s">
        <v>55</v>
      </c>
      <c r="H413" s="10" t="s">
        <v>31</v>
      </c>
      <c r="I413" s="10" t="s">
        <v>31</v>
      </c>
      <c r="J413" s="11">
        <v>699.9</v>
      </c>
      <c r="K413" s="11">
        <v>643</v>
      </c>
      <c r="L413" s="11">
        <v>0</v>
      </c>
      <c r="M413" s="26">
        <v>21</v>
      </c>
      <c r="N413" s="11">
        <f t="shared" si="70"/>
        <v>9784331.6700000018</v>
      </c>
      <c r="O413" s="11">
        <v>0</v>
      </c>
      <c r="P413" s="11">
        <v>7511136.7200000016</v>
      </c>
      <c r="Q413" s="11">
        <v>0</v>
      </c>
      <c r="R413" s="11">
        <v>166726.95000000001</v>
      </c>
      <c r="S413" s="11">
        <v>2106468</v>
      </c>
      <c r="T413" s="11"/>
      <c r="U413" s="8">
        <v>7758.61</v>
      </c>
      <c r="V413" s="8">
        <v>7758.61</v>
      </c>
      <c r="W413" s="3" t="s">
        <v>56</v>
      </c>
      <c r="X413" s="17">
        <f>+N413-'Приложение № 2'!E413</f>
        <v>0</v>
      </c>
      <c r="Y413" s="1">
        <v>96511.35</v>
      </c>
      <c r="Z413" s="1">
        <f t="shared" si="74"/>
        <v>70215.600000000006</v>
      </c>
      <c r="AB413" s="17">
        <f>+N413-'Приложение № 2'!E413</f>
        <v>0</v>
      </c>
      <c r="AE413" s="25">
        <f>+N413-'Приложение № 2'!E413</f>
        <v>0</v>
      </c>
    </row>
    <row r="414" spans="1:31" x14ac:dyDescent="0.2">
      <c r="A414" s="9">
        <f t="shared" si="71"/>
        <v>390</v>
      </c>
      <c r="B414" s="9">
        <f t="shared" si="72"/>
        <v>94</v>
      </c>
      <c r="C414" s="10" t="s">
        <v>1169</v>
      </c>
      <c r="D414" s="10" t="s">
        <v>517</v>
      </c>
      <c r="E414" s="10" t="s">
        <v>188</v>
      </c>
      <c r="F414" s="10"/>
      <c r="G414" s="10" t="s">
        <v>55</v>
      </c>
      <c r="H414" s="10" t="s">
        <v>34</v>
      </c>
      <c r="I414" s="10" t="s">
        <v>33</v>
      </c>
      <c r="J414" s="11">
        <v>3459.2</v>
      </c>
      <c r="K414" s="11">
        <v>3025</v>
      </c>
      <c r="L414" s="11">
        <v>108</v>
      </c>
      <c r="M414" s="26">
        <v>131</v>
      </c>
      <c r="N414" s="11">
        <f t="shared" si="70"/>
        <v>34543441.965593599</v>
      </c>
      <c r="O414" s="11">
        <v>0</v>
      </c>
      <c r="P414" s="11">
        <v>22591537.385593601</v>
      </c>
      <c r="Q414" s="11">
        <v>0</v>
      </c>
      <c r="R414" s="11">
        <v>1334777.3799999999</v>
      </c>
      <c r="S414" s="11">
        <v>10617127.199999999</v>
      </c>
      <c r="T414" s="11"/>
      <c r="U414" s="8">
        <v>4549.0200000000004</v>
      </c>
      <c r="V414" s="8">
        <v>4549.0200000000004</v>
      </c>
      <c r="W414" s="3" t="s">
        <v>56</v>
      </c>
      <c r="X414" s="17">
        <f>+N414-'Приложение № 2'!E414</f>
        <v>0</v>
      </c>
      <c r="Y414" s="1">
        <v>980873.14</v>
      </c>
      <c r="Z414" s="1">
        <f t="shared" si="74"/>
        <v>353904.24</v>
      </c>
      <c r="AB414" s="17">
        <f>+N414-'Приложение № 2'!E414</f>
        <v>0</v>
      </c>
      <c r="AE414" s="25">
        <f>+N414-'Приложение № 2'!E414</f>
        <v>0</v>
      </c>
    </row>
    <row r="415" spans="1:31" x14ac:dyDescent="0.2">
      <c r="A415" s="9">
        <f t="shared" si="71"/>
        <v>391</v>
      </c>
      <c r="B415" s="9">
        <f t="shared" si="72"/>
        <v>95</v>
      </c>
      <c r="C415" s="10" t="s">
        <v>1169</v>
      </c>
      <c r="D415" s="10" t="s">
        <v>518</v>
      </c>
      <c r="E415" s="10" t="s">
        <v>150</v>
      </c>
      <c r="F415" s="10"/>
      <c r="G415" s="10" t="s">
        <v>55</v>
      </c>
      <c r="H415" s="10" t="s">
        <v>34</v>
      </c>
      <c r="I415" s="10" t="s">
        <v>32</v>
      </c>
      <c r="J415" s="11">
        <v>5104.3</v>
      </c>
      <c r="K415" s="11">
        <v>8567.7000000000007</v>
      </c>
      <c r="L415" s="11">
        <v>547.70000000000005</v>
      </c>
      <c r="M415" s="26">
        <v>144</v>
      </c>
      <c r="N415" s="11">
        <f t="shared" si="70"/>
        <v>29993129.850000001</v>
      </c>
      <c r="O415" s="11">
        <v>0</v>
      </c>
      <c r="P415" s="11">
        <v>0</v>
      </c>
      <c r="Q415" s="11">
        <v>0</v>
      </c>
      <c r="R415" s="11">
        <v>2511061.2259999998</v>
      </c>
      <c r="S415" s="11">
        <v>27482068.624000002</v>
      </c>
      <c r="T415" s="11"/>
      <c r="U415" s="8">
        <v>1864.25</v>
      </c>
      <c r="V415" s="8">
        <v>1864.25</v>
      </c>
      <c r="W415" s="3" t="s">
        <v>56</v>
      </c>
      <c r="X415" s="17">
        <f>+N415-'Приложение № 2'!E415</f>
        <v>0</v>
      </c>
      <c r="Y415" s="1">
        <v>1455916.43</v>
      </c>
      <c r="Z415" s="1">
        <f t="shared" si="74"/>
        <v>1055144.7960000001</v>
      </c>
      <c r="AB415" s="17">
        <f>+N415-'Приложение № 2'!E415</f>
        <v>0</v>
      </c>
      <c r="AE415" s="25">
        <f>+N415-'Приложение № 2'!E415</f>
        <v>0</v>
      </c>
    </row>
    <row r="416" spans="1:31" x14ac:dyDescent="0.2">
      <c r="A416" s="9">
        <f t="shared" si="71"/>
        <v>392</v>
      </c>
      <c r="B416" s="9">
        <f t="shared" si="72"/>
        <v>96</v>
      </c>
      <c r="C416" s="10" t="s">
        <v>1169</v>
      </c>
      <c r="D416" s="10" t="s">
        <v>519</v>
      </c>
      <c r="E416" s="10" t="s">
        <v>520</v>
      </c>
      <c r="F416" s="10"/>
      <c r="G416" s="10" t="s">
        <v>55</v>
      </c>
      <c r="H416" s="10" t="s">
        <v>31</v>
      </c>
      <c r="I416" s="10" t="s">
        <v>31</v>
      </c>
      <c r="J416" s="11">
        <v>620.9</v>
      </c>
      <c r="K416" s="11">
        <v>1710.4</v>
      </c>
      <c r="L416" s="11">
        <v>325</v>
      </c>
      <c r="M416" s="26">
        <v>43</v>
      </c>
      <c r="N416" s="11">
        <f t="shared" si="70"/>
        <v>15852931.34438464</v>
      </c>
      <c r="O416" s="11">
        <v>0</v>
      </c>
      <c r="P416" s="11">
        <v>7554409.6243846407</v>
      </c>
      <c r="Q416" s="11">
        <v>0</v>
      </c>
      <c r="R416" s="11">
        <v>567021.32000000007</v>
      </c>
      <c r="S416" s="11">
        <v>7731500.3999999994</v>
      </c>
      <c r="T416" s="11"/>
      <c r="U416" s="8">
        <v>2935.68</v>
      </c>
      <c r="V416" s="8">
        <v>2935.68</v>
      </c>
      <c r="W416" s="3" t="s">
        <v>56</v>
      </c>
      <c r="X416" s="17">
        <f>+N416-'Приложение № 2'!E416</f>
        <v>0</v>
      </c>
      <c r="Y416" s="1">
        <v>309304.64</v>
      </c>
      <c r="Z416" s="1">
        <f t="shared" si="74"/>
        <v>257716.68</v>
      </c>
      <c r="AB416" s="17">
        <f>+N416-'Приложение № 2'!E416</f>
        <v>0</v>
      </c>
      <c r="AE416" s="25">
        <f>+N416-'Приложение № 2'!E416</f>
        <v>0</v>
      </c>
    </row>
    <row r="417" spans="1:31" x14ac:dyDescent="0.2">
      <c r="A417" s="9"/>
      <c r="B417" s="35" t="s">
        <v>521</v>
      </c>
      <c r="C417" s="35"/>
      <c r="D417" s="35"/>
      <c r="E417" s="29"/>
      <c r="F417" s="29"/>
      <c r="G417" s="29"/>
      <c r="H417" s="29"/>
      <c r="I417" s="29"/>
      <c r="J417" s="30">
        <f>SUBTOTAL(9,J321:J416)</f>
        <v>431942.85000000021</v>
      </c>
      <c r="K417" s="30">
        <f>SUBTOTAL(9,K321:K416)</f>
        <v>361260.10000000009</v>
      </c>
      <c r="L417" s="30">
        <f>SUBTOTAL(9,L321:L416)</f>
        <v>11230.100000000002</v>
      </c>
      <c r="M417" s="30">
        <f>SUBTOTAL(9,M321:M416)</f>
        <v>15095</v>
      </c>
      <c r="N417" s="30">
        <f>SUBTOTAL(9,N321:N416)</f>
        <v>1516962813.7012303</v>
      </c>
      <c r="O417" s="30">
        <v>0</v>
      </c>
      <c r="P417" s="30">
        <f>SUBTOTAL(9,P321:P416)</f>
        <v>644857659.26193571</v>
      </c>
      <c r="Q417" s="30">
        <v>0</v>
      </c>
      <c r="R417" s="30">
        <f>SUBTOTAL(9,R321:R416)</f>
        <v>111512127.03637312</v>
      </c>
      <c r="S417" s="30">
        <f>SUBTOTAL(9,S321:S416)</f>
        <v>760593027.40292215</v>
      </c>
      <c r="T417" s="30">
        <v>0</v>
      </c>
      <c r="U417" s="31"/>
      <c r="V417" s="31"/>
      <c r="W417" s="3"/>
      <c r="X417" s="17">
        <f>+N417-'Приложение № 2'!E417</f>
        <v>0</v>
      </c>
      <c r="AB417" s="17">
        <f>+N417-'Приложение № 2'!E417</f>
        <v>0</v>
      </c>
      <c r="AE417" s="25">
        <f>+N417-'Приложение № 2'!E417</f>
        <v>0</v>
      </c>
    </row>
    <row r="418" spans="1:31" x14ac:dyDescent="0.2">
      <c r="A418" s="9">
        <f>+A416+1</f>
        <v>393</v>
      </c>
      <c r="B418" s="9">
        <v>1</v>
      </c>
      <c r="C418" s="10" t="s">
        <v>1170</v>
      </c>
      <c r="D418" s="10" t="s">
        <v>523</v>
      </c>
      <c r="E418" s="10" t="s">
        <v>150</v>
      </c>
      <c r="F418" s="10"/>
      <c r="G418" s="10" t="s">
        <v>55</v>
      </c>
      <c r="H418" s="10" t="s">
        <v>34</v>
      </c>
      <c r="I418" s="10" t="s">
        <v>31</v>
      </c>
      <c r="J418" s="11">
        <v>1546</v>
      </c>
      <c r="K418" s="11">
        <v>1546</v>
      </c>
      <c r="L418" s="11">
        <v>0</v>
      </c>
      <c r="M418" s="26">
        <v>31</v>
      </c>
      <c r="N418" s="11">
        <f t="shared" ref="N418:N423" si="75">+P418+Q418+R418+S418+T418</f>
        <v>18635190.260000005</v>
      </c>
      <c r="O418" s="11">
        <v>0</v>
      </c>
      <c r="P418" s="11">
        <v>13010561.770000005</v>
      </c>
      <c r="Q418" s="11">
        <v>0</v>
      </c>
      <c r="R418" s="11">
        <v>559932.49</v>
      </c>
      <c r="S418" s="11">
        <v>5064695.9999999991</v>
      </c>
      <c r="T418" s="11"/>
      <c r="U418" s="8">
        <v>4537.49</v>
      </c>
      <c r="V418" s="8">
        <v>4537.49</v>
      </c>
      <c r="W418" s="3" t="s">
        <v>56</v>
      </c>
      <c r="X418" s="17">
        <f>+N418-'Приложение № 2'!E418</f>
        <v>0</v>
      </c>
      <c r="Y418" s="1">
        <v>391109.29</v>
      </c>
      <c r="Z418" s="1">
        <f t="shared" ref="Z418:Z423" si="76">+(K418*9.1+L418*18.19)*12</f>
        <v>168823.19999999998</v>
      </c>
      <c r="AB418" s="17">
        <f>+N418-'Приложение № 2'!E418</f>
        <v>0</v>
      </c>
      <c r="AE418" s="25">
        <f>+N418-'Приложение № 2'!E418</f>
        <v>0</v>
      </c>
    </row>
    <row r="419" spans="1:31" x14ac:dyDescent="0.2">
      <c r="A419" s="9">
        <f>+A418+1</f>
        <v>394</v>
      </c>
      <c r="B419" s="9">
        <f>+B418+1</f>
        <v>2</v>
      </c>
      <c r="C419" s="10" t="s">
        <v>1170</v>
      </c>
      <c r="D419" s="10" t="s">
        <v>524</v>
      </c>
      <c r="E419" s="10" t="s">
        <v>154</v>
      </c>
      <c r="F419" s="10"/>
      <c r="G419" s="10" t="s">
        <v>55</v>
      </c>
      <c r="H419" s="10" t="s">
        <v>34</v>
      </c>
      <c r="I419" s="10" t="s">
        <v>31</v>
      </c>
      <c r="J419" s="11">
        <v>1587.7</v>
      </c>
      <c r="K419" s="11">
        <v>1587.7</v>
      </c>
      <c r="L419" s="11">
        <v>0</v>
      </c>
      <c r="M419" s="26">
        <v>40</v>
      </c>
      <c r="N419" s="11">
        <f t="shared" si="75"/>
        <v>19137834.140000001</v>
      </c>
      <c r="O419" s="11">
        <v>0</v>
      </c>
      <c r="P419" s="11">
        <v>13188385.860000001</v>
      </c>
      <c r="Q419" s="11">
        <v>0</v>
      </c>
      <c r="R419" s="11">
        <v>748143.08</v>
      </c>
      <c r="S419" s="11">
        <v>5201305.2</v>
      </c>
      <c r="T419" s="11"/>
      <c r="U419" s="8">
        <v>4537.49</v>
      </c>
      <c r="V419" s="8">
        <v>4537.49</v>
      </c>
      <c r="W419" s="3" t="s">
        <v>56</v>
      </c>
      <c r="X419" s="17">
        <f>+N419-'Приложение № 2'!E419</f>
        <v>0</v>
      </c>
      <c r="Y419" s="1">
        <v>574766.24</v>
      </c>
      <c r="Z419" s="1">
        <f t="shared" si="76"/>
        <v>173376.84</v>
      </c>
      <c r="AB419" s="17">
        <f>+N419-'Приложение № 2'!E419</f>
        <v>0</v>
      </c>
      <c r="AE419" s="25">
        <f>+N419-'Приложение № 2'!E419</f>
        <v>0</v>
      </c>
    </row>
    <row r="420" spans="1:31" x14ac:dyDescent="0.2">
      <c r="A420" s="9">
        <f t="shared" ref="A420:A423" si="77">+A419+1</f>
        <v>395</v>
      </c>
      <c r="B420" s="9">
        <f t="shared" ref="B420:B423" si="78">+B419+1</f>
        <v>3</v>
      </c>
      <c r="C420" s="10" t="s">
        <v>1170</v>
      </c>
      <c r="D420" s="10" t="s">
        <v>525</v>
      </c>
      <c r="E420" s="10" t="s">
        <v>150</v>
      </c>
      <c r="F420" s="10"/>
      <c r="G420" s="10" t="s">
        <v>55</v>
      </c>
      <c r="H420" s="10" t="s">
        <v>34</v>
      </c>
      <c r="I420" s="10" t="s">
        <v>31</v>
      </c>
      <c r="J420" s="11">
        <v>1534.6</v>
      </c>
      <c r="K420" s="11">
        <v>1375.4</v>
      </c>
      <c r="L420" s="11">
        <v>159.19999999999999</v>
      </c>
      <c r="M420" s="26">
        <v>60</v>
      </c>
      <c r="N420" s="11">
        <f t="shared" si="75"/>
        <v>18497776.819999997</v>
      </c>
      <c r="O420" s="11">
        <v>0</v>
      </c>
      <c r="P420" s="11">
        <v>12214384.743999997</v>
      </c>
      <c r="Q420" s="11">
        <v>0</v>
      </c>
      <c r="R420" s="11">
        <v>735076.39600000007</v>
      </c>
      <c r="S420" s="11">
        <v>5548315.6800000006</v>
      </c>
      <c r="T420" s="11"/>
      <c r="U420" s="8">
        <v>4537.49</v>
      </c>
      <c r="V420" s="8">
        <v>4537.49</v>
      </c>
      <c r="W420" s="3" t="s">
        <v>56</v>
      </c>
      <c r="X420" s="17">
        <f>+N420-'Приложение № 2'!E420</f>
        <v>0</v>
      </c>
      <c r="Y420" s="1">
        <v>550132.54</v>
      </c>
      <c r="Z420" s="1">
        <f t="shared" si="76"/>
        <v>184943.85600000003</v>
      </c>
      <c r="AB420" s="17">
        <f>+N420-'Приложение № 2'!E420</f>
        <v>0</v>
      </c>
      <c r="AE420" s="25">
        <f>+N420-'Приложение № 2'!E420</f>
        <v>0</v>
      </c>
    </row>
    <row r="421" spans="1:31" x14ac:dyDescent="0.2">
      <c r="A421" s="9">
        <f t="shared" si="77"/>
        <v>396</v>
      </c>
      <c r="B421" s="9">
        <f t="shared" si="78"/>
        <v>4</v>
      </c>
      <c r="C421" s="10" t="s">
        <v>1170</v>
      </c>
      <c r="D421" s="10" t="s">
        <v>526</v>
      </c>
      <c r="E421" s="10" t="s">
        <v>150</v>
      </c>
      <c r="F421" s="10"/>
      <c r="G421" s="10" t="s">
        <v>55</v>
      </c>
      <c r="H421" s="10" t="s">
        <v>34</v>
      </c>
      <c r="I421" s="10" t="s">
        <v>32</v>
      </c>
      <c r="J421" s="11">
        <v>2347.6</v>
      </c>
      <c r="K421" s="11">
        <v>1984.5</v>
      </c>
      <c r="L421" s="11">
        <v>363.1</v>
      </c>
      <c r="M421" s="26">
        <v>72</v>
      </c>
      <c r="N421" s="11">
        <f t="shared" si="75"/>
        <v>32427328.369999997</v>
      </c>
      <c r="O421" s="11">
        <v>0</v>
      </c>
      <c r="P421" s="11">
        <v>22640118.961999997</v>
      </c>
      <c r="Q421" s="11">
        <v>0</v>
      </c>
      <c r="R421" s="11">
        <v>908263.36800000002</v>
      </c>
      <c r="S421" s="11">
        <v>8878946.040000001</v>
      </c>
      <c r="T421" s="11"/>
      <c r="U421" s="8">
        <v>6119.12</v>
      </c>
      <c r="V421" s="8">
        <v>6119.12</v>
      </c>
      <c r="W421" s="3" t="s">
        <v>56</v>
      </c>
      <c r="X421" s="17">
        <f>+N421-'Приложение № 2'!E421</f>
        <v>0</v>
      </c>
      <c r="Y421" s="1">
        <v>612298.5</v>
      </c>
      <c r="Z421" s="1">
        <f t="shared" si="76"/>
        <v>295964.86800000002</v>
      </c>
      <c r="AB421" s="17">
        <f>+N421-'Приложение № 2'!E421</f>
        <v>0</v>
      </c>
      <c r="AE421" s="25">
        <f>+N421-'Приложение № 2'!E421</f>
        <v>0</v>
      </c>
    </row>
    <row r="422" spans="1:31" x14ac:dyDescent="0.2">
      <c r="A422" s="9">
        <f t="shared" si="77"/>
        <v>397</v>
      </c>
      <c r="B422" s="9">
        <f t="shared" si="78"/>
        <v>5</v>
      </c>
      <c r="C422" s="10" t="s">
        <v>1170</v>
      </c>
      <c r="D422" s="10" t="s">
        <v>527</v>
      </c>
      <c r="E422" s="10" t="s">
        <v>148</v>
      </c>
      <c r="F422" s="10"/>
      <c r="G422" s="10" t="s">
        <v>55</v>
      </c>
      <c r="H422" s="10" t="s">
        <v>34</v>
      </c>
      <c r="I422" s="10" t="s">
        <v>31</v>
      </c>
      <c r="J422" s="11">
        <v>1566.3</v>
      </c>
      <c r="K422" s="11">
        <v>1406</v>
      </c>
      <c r="L422" s="11">
        <v>160.30000000000001</v>
      </c>
      <c r="M422" s="26">
        <v>49</v>
      </c>
      <c r="N422" s="11">
        <f t="shared" si="75"/>
        <v>18879882.600000001</v>
      </c>
      <c r="O422" s="11">
        <v>0</v>
      </c>
      <c r="P422" s="11">
        <v>12566598.316000002</v>
      </c>
      <c r="Q422" s="11">
        <v>0</v>
      </c>
      <c r="R422" s="11">
        <v>657519.76399999997</v>
      </c>
      <c r="S422" s="11">
        <v>5655764.5199999996</v>
      </c>
      <c r="T422" s="11"/>
      <c r="U422" s="8">
        <v>4537.49</v>
      </c>
      <c r="V422" s="8">
        <v>4537.49</v>
      </c>
      <c r="W422" s="3" t="s">
        <v>56</v>
      </c>
      <c r="X422" s="17">
        <f>+N422-'Приложение № 2'!E422</f>
        <v>0</v>
      </c>
      <c r="Y422" s="1">
        <v>468994.28</v>
      </c>
      <c r="Z422" s="1">
        <f t="shared" si="76"/>
        <v>188525.484</v>
      </c>
      <c r="AB422" s="17">
        <f>+N422-'Приложение № 2'!E422</f>
        <v>0</v>
      </c>
      <c r="AE422" s="25">
        <f>+N422-'Приложение № 2'!E422</f>
        <v>0</v>
      </c>
    </row>
    <row r="423" spans="1:31" x14ac:dyDescent="0.2">
      <c r="A423" s="9">
        <f t="shared" si="77"/>
        <v>398</v>
      </c>
      <c r="B423" s="9">
        <f t="shared" si="78"/>
        <v>6</v>
      </c>
      <c r="C423" s="10" t="s">
        <v>1170</v>
      </c>
      <c r="D423" s="10" t="s">
        <v>528</v>
      </c>
      <c r="E423" s="10" t="s">
        <v>152</v>
      </c>
      <c r="F423" s="10"/>
      <c r="G423" s="10" t="s">
        <v>55</v>
      </c>
      <c r="H423" s="10" t="s">
        <v>34</v>
      </c>
      <c r="I423" s="10" t="s">
        <v>32</v>
      </c>
      <c r="J423" s="11">
        <v>2363.1999999999998</v>
      </c>
      <c r="K423" s="11">
        <v>2363.1999999999998</v>
      </c>
      <c r="L423" s="11">
        <v>0</v>
      </c>
      <c r="M423" s="26">
        <v>62</v>
      </c>
      <c r="N423" s="11">
        <f t="shared" si="75"/>
        <v>28485563.789999995</v>
      </c>
      <c r="O423" s="11">
        <v>0</v>
      </c>
      <c r="P423" s="11">
        <v>19848387.899999995</v>
      </c>
      <c r="Q423" s="11">
        <v>0</v>
      </c>
      <c r="R423" s="11">
        <v>895332.69</v>
      </c>
      <c r="S423" s="11">
        <v>7741843.2000000002</v>
      </c>
      <c r="T423" s="11"/>
      <c r="U423" s="8">
        <v>4537.49</v>
      </c>
      <c r="V423" s="8">
        <v>4537.49</v>
      </c>
      <c r="W423" s="3" t="s">
        <v>56</v>
      </c>
      <c r="X423" s="17">
        <f>+N423-'Приложение № 2'!E423</f>
        <v>0</v>
      </c>
      <c r="Y423" s="1">
        <v>637271.25</v>
      </c>
      <c r="Z423" s="1">
        <f t="shared" si="76"/>
        <v>258061.44</v>
      </c>
      <c r="AB423" s="17">
        <f>+N423-'Приложение № 2'!E423</f>
        <v>0</v>
      </c>
      <c r="AE423" s="25">
        <f>+N423-'Приложение № 2'!E423</f>
        <v>0</v>
      </c>
    </row>
    <row r="424" spans="1:31" x14ac:dyDescent="0.2">
      <c r="A424" s="9"/>
      <c r="B424" s="35" t="s">
        <v>529</v>
      </c>
      <c r="C424" s="35"/>
      <c r="D424" s="35"/>
      <c r="E424" s="29"/>
      <c r="F424" s="29"/>
      <c r="G424" s="29"/>
      <c r="H424" s="29"/>
      <c r="I424" s="29"/>
      <c r="J424" s="30">
        <f>SUBTOTAL(9,J418:J423)</f>
        <v>10945.399999999998</v>
      </c>
      <c r="K424" s="30">
        <f t="shared" ref="K424:N424" si="79">SUBTOTAL(9,K418:K423)</f>
        <v>10262.799999999999</v>
      </c>
      <c r="L424" s="30">
        <f t="shared" si="79"/>
        <v>682.59999999999991</v>
      </c>
      <c r="M424" s="30">
        <f t="shared" si="79"/>
        <v>314</v>
      </c>
      <c r="N424" s="30">
        <f t="shared" si="79"/>
        <v>136063575.97999999</v>
      </c>
      <c r="O424" s="30">
        <v>0</v>
      </c>
      <c r="P424" s="30">
        <v>93468437.552000001</v>
      </c>
      <c r="Q424" s="30">
        <v>0</v>
      </c>
      <c r="R424" s="30">
        <v>4504267.7879999997</v>
      </c>
      <c r="S424" s="30">
        <v>38090870.640000001</v>
      </c>
      <c r="T424" s="30">
        <v>0</v>
      </c>
      <c r="U424" s="31"/>
      <c r="V424" s="31"/>
      <c r="W424" s="32"/>
      <c r="X424" s="17">
        <f>+N424-'Приложение № 2'!E424</f>
        <v>0</v>
      </c>
      <c r="AB424" s="17">
        <f>+N424-'Приложение № 2'!E424</f>
        <v>0</v>
      </c>
      <c r="AE424" s="25">
        <f>+N424-'Приложение № 2'!E424</f>
        <v>0</v>
      </c>
    </row>
    <row r="425" spans="1:31" x14ac:dyDescent="0.2">
      <c r="A425" s="9">
        <f>+A423+1</f>
        <v>399</v>
      </c>
      <c r="B425" s="9">
        <v>1</v>
      </c>
      <c r="C425" s="10" t="s">
        <v>1171</v>
      </c>
      <c r="D425" s="10" t="s">
        <v>531</v>
      </c>
      <c r="E425" s="10" t="s">
        <v>64</v>
      </c>
      <c r="F425" s="10"/>
      <c r="G425" s="10" t="s">
        <v>59</v>
      </c>
      <c r="H425" s="10" t="s">
        <v>31</v>
      </c>
      <c r="I425" s="10" t="s">
        <v>31</v>
      </c>
      <c r="J425" s="11">
        <v>598.38</v>
      </c>
      <c r="K425" s="11">
        <v>478.7</v>
      </c>
      <c r="L425" s="11">
        <v>0</v>
      </c>
      <c r="M425" s="26">
        <v>30</v>
      </c>
      <c r="N425" s="11">
        <f>+P425+Q425+R425+S425+T425</f>
        <v>6555140.6799999997</v>
      </c>
      <c r="O425" s="11">
        <v>0</v>
      </c>
      <c r="P425" s="11">
        <v>6037339.25</v>
      </c>
      <c r="Q425" s="11">
        <v>0</v>
      </c>
      <c r="R425" s="11">
        <v>147287.63</v>
      </c>
      <c r="S425" s="11">
        <v>370513.80000000005</v>
      </c>
      <c r="T425" s="11"/>
      <c r="U425" s="8">
        <v>14457.37</v>
      </c>
      <c r="V425" s="8">
        <v>14457.37</v>
      </c>
      <c r="W425" s="3" t="s">
        <v>56</v>
      </c>
      <c r="X425" s="17">
        <f>+N425-'Приложение № 2'!E425</f>
        <v>0</v>
      </c>
      <c r="Y425" s="1">
        <v>110236.25</v>
      </c>
      <c r="Z425" s="1">
        <f>+(K425*6.45+L425*17.73)*12</f>
        <v>37051.380000000005</v>
      </c>
      <c r="AB425" s="17">
        <f>+N425-'Приложение № 2'!E425</f>
        <v>0</v>
      </c>
      <c r="AE425" s="25">
        <f>+N425-'Приложение № 2'!E425</f>
        <v>0</v>
      </c>
    </row>
    <row r="426" spans="1:31" x14ac:dyDescent="0.2">
      <c r="A426" s="9"/>
      <c r="B426" s="35" t="s">
        <v>532</v>
      </c>
      <c r="C426" s="35"/>
      <c r="D426" s="35"/>
      <c r="E426" s="29"/>
      <c r="F426" s="29"/>
      <c r="G426" s="29"/>
      <c r="H426" s="29"/>
      <c r="I426" s="29"/>
      <c r="J426" s="30">
        <f>SUBTOTAL(9,J425)</f>
        <v>598.38</v>
      </c>
      <c r="K426" s="30">
        <f t="shared" ref="K426:N426" si="80">SUBTOTAL(9,K425)</f>
        <v>478.7</v>
      </c>
      <c r="L426" s="30">
        <f t="shared" si="80"/>
        <v>0</v>
      </c>
      <c r="M426" s="30">
        <f t="shared" si="80"/>
        <v>30</v>
      </c>
      <c r="N426" s="30">
        <f t="shared" si="80"/>
        <v>6555140.6799999997</v>
      </c>
      <c r="O426" s="30">
        <v>0</v>
      </c>
      <c r="P426" s="30">
        <v>6037339.25</v>
      </c>
      <c r="Q426" s="30">
        <v>0</v>
      </c>
      <c r="R426" s="30">
        <v>147287.63</v>
      </c>
      <c r="S426" s="30">
        <v>370513.80000000005</v>
      </c>
      <c r="T426" s="30">
        <v>0</v>
      </c>
      <c r="U426" s="31"/>
      <c r="V426" s="31"/>
      <c r="W426" s="32"/>
      <c r="X426" s="17">
        <f>+N426-'Приложение № 2'!E426</f>
        <v>0</v>
      </c>
      <c r="AB426" s="17">
        <f>+N426-'Приложение № 2'!E426</f>
        <v>0</v>
      </c>
      <c r="AE426" s="25">
        <f>+N426-'Приложение № 2'!E426</f>
        <v>0</v>
      </c>
    </row>
    <row r="427" spans="1:31" x14ac:dyDescent="0.2">
      <c r="A427" s="9">
        <f>+A425+1</f>
        <v>400</v>
      </c>
      <c r="B427" s="9">
        <v>1</v>
      </c>
      <c r="C427" s="10" t="s">
        <v>1172</v>
      </c>
      <c r="D427" s="10" t="s">
        <v>534</v>
      </c>
      <c r="E427" s="10" t="s">
        <v>154</v>
      </c>
      <c r="F427" s="10"/>
      <c r="G427" s="10" t="s">
        <v>55</v>
      </c>
      <c r="H427" s="10" t="s">
        <v>33</v>
      </c>
      <c r="I427" s="10" t="s">
        <v>33</v>
      </c>
      <c r="J427" s="11">
        <v>2879</v>
      </c>
      <c r="K427" s="11">
        <v>2661.7</v>
      </c>
      <c r="L427" s="11">
        <v>217.3</v>
      </c>
      <c r="M427" s="26">
        <v>116</v>
      </c>
      <c r="N427" s="11">
        <f>+P427+Q427+R427+S427+T427</f>
        <v>25954540.125801601</v>
      </c>
      <c r="O427" s="11">
        <v>0</v>
      </c>
      <c r="P427" s="11">
        <v>14985798.331801601</v>
      </c>
      <c r="Q427" s="11">
        <v>0</v>
      </c>
      <c r="R427" s="11">
        <v>826045.27399999998</v>
      </c>
      <c r="S427" s="11">
        <v>10142696.52</v>
      </c>
      <c r="T427" s="11"/>
      <c r="U427" s="8">
        <v>4578.5</v>
      </c>
      <c r="V427" s="8">
        <v>4578.5</v>
      </c>
      <c r="W427" s="3" t="s">
        <v>56</v>
      </c>
      <c r="X427" s="17">
        <f>+N427-'Приложение № 2'!E427</f>
        <v>0</v>
      </c>
      <c r="Y427" s="1">
        <v>487955.39</v>
      </c>
      <c r="Z427" s="1">
        <f>+(K427*9.1+L427*18.19)*12</f>
        <v>338089.88399999996</v>
      </c>
      <c r="AB427" s="17">
        <f>+N427-'Приложение № 2'!E427</f>
        <v>0</v>
      </c>
      <c r="AE427" s="25">
        <f>+N427-'Приложение № 2'!E427</f>
        <v>0</v>
      </c>
    </row>
    <row r="428" spans="1:31" x14ac:dyDescent="0.2">
      <c r="A428" s="9"/>
      <c r="B428" s="35" t="s">
        <v>535</v>
      </c>
      <c r="C428" s="35"/>
      <c r="D428" s="35"/>
      <c r="E428" s="29"/>
      <c r="F428" s="29"/>
      <c r="G428" s="29"/>
      <c r="H428" s="29"/>
      <c r="I428" s="29"/>
      <c r="J428" s="30">
        <f>SUBTOTAL(9,J427)</f>
        <v>2879</v>
      </c>
      <c r="K428" s="30">
        <f t="shared" ref="K428:N428" si="81">SUBTOTAL(9,K427)</f>
        <v>2661.7</v>
      </c>
      <c r="L428" s="30">
        <f t="shared" si="81"/>
        <v>217.3</v>
      </c>
      <c r="M428" s="30">
        <f t="shared" si="81"/>
        <v>116</v>
      </c>
      <c r="N428" s="30">
        <f t="shared" si="81"/>
        <v>25954540.125801601</v>
      </c>
      <c r="O428" s="30">
        <v>0</v>
      </c>
      <c r="P428" s="30">
        <v>14985798.331801601</v>
      </c>
      <c r="Q428" s="30">
        <v>0</v>
      </c>
      <c r="R428" s="30">
        <v>826045.27399999998</v>
      </c>
      <c r="S428" s="30">
        <v>10142696.52</v>
      </c>
      <c r="T428" s="30">
        <v>0</v>
      </c>
      <c r="U428" s="31"/>
      <c r="V428" s="31"/>
      <c r="W428" s="32"/>
      <c r="X428" s="17">
        <f>+N428-'Приложение № 2'!E428</f>
        <v>0</v>
      </c>
      <c r="AB428" s="17">
        <f>+N428-'Приложение № 2'!E428</f>
        <v>0</v>
      </c>
      <c r="AE428" s="25">
        <f>+N428-'Приложение № 2'!E428</f>
        <v>0</v>
      </c>
    </row>
    <row r="429" spans="1:31" x14ac:dyDescent="0.2">
      <c r="A429" s="9">
        <f>+A427+1</f>
        <v>401</v>
      </c>
      <c r="B429" s="9">
        <v>1</v>
      </c>
      <c r="C429" s="10" t="s">
        <v>1173</v>
      </c>
      <c r="D429" s="10" t="s">
        <v>537</v>
      </c>
      <c r="E429" s="10" t="s">
        <v>148</v>
      </c>
      <c r="F429" s="10"/>
      <c r="G429" s="10" t="s">
        <v>59</v>
      </c>
      <c r="H429" s="10" t="s">
        <v>31</v>
      </c>
      <c r="I429" s="10" t="s">
        <v>32</v>
      </c>
      <c r="J429" s="11">
        <v>827.2</v>
      </c>
      <c r="K429" s="11">
        <v>739.6</v>
      </c>
      <c r="L429" s="11">
        <v>0</v>
      </c>
      <c r="M429" s="26">
        <v>26</v>
      </c>
      <c r="N429" s="11">
        <f t="shared" ref="N429:N436" si="82">+P429+Q429+R429+S429+T429</f>
        <v>2326678.06</v>
      </c>
      <c r="O429" s="11">
        <v>0</v>
      </c>
      <c r="P429" s="11">
        <v>1605846.9800000002</v>
      </c>
      <c r="Q429" s="11">
        <v>0</v>
      </c>
      <c r="R429" s="11">
        <v>148380.68</v>
      </c>
      <c r="S429" s="11">
        <v>572450.4</v>
      </c>
      <c r="T429" s="11"/>
      <c r="U429" s="8">
        <v>3392.08</v>
      </c>
      <c r="V429" s="8">
        <v>3392.08</v>
      </c>
      <c r="W429" s="3" t="s">
        <v>56</v>
      </c>
      <c r="X429" s="17">
        <f>+N429-'Приложение № 2'!E429</f>
        <v>0</v>
      </c>
      <c r="Y429" s="1">
        <v>91135.64</v>
      </c>
      <c r="Z429" s="1">
        <f>+(K429*6.45+L429*17.73)*12</f>
        <v>57245.04</v>
      </c>
      <c r="AB429" s="17">
        <f>+N429-'Приложение № 2'!E429</f>
        <v>0</v>
      </c>
      <c r="AE429" s="25">
        <f>+N429-'Приложение № 2'!E429</f>
        <v>0</v>
      </c>
    </row>
    <row r="430" spans="1:31" x14ac:dyDescent="0.2">
      <c r="A430" s="9">
        <f>+A429+1</f>
        <v>402</v>
      </c>
      <c r="B430" s="9">
        <f>+B429+1</f>
        <v>2</v>
      </c>
      <c r="C430" s="10" t="s">
        <v>1173</v>
      </c>
      <c r="D430" s="10" t="s">
        <v>538</v>
      </c>
      <c r="E430" s="10" t="s">
        <v>154</v>
      </c>
      <c r="F430" s="10"/>
      <c r="G430" s="10" t="s">
        <v>59</v>
      </c>
      <c r="H430" s="10" t="s">
        <v>31</v>
      </c>
      <c r="I430" s="10" t="s">
        <v>32</v>
      </c>
      <c r="J430" s="11">
        <v>789.8</v>
      </c>
      <c r="K430" s="11">
        <v>703.4</v>
      </c>
      <c r="L430" s="11">
        <v>0</v>
      </c>
      <c r="M430" s="26">
        <v>17</v>
      </c>
      <c r="N430" s="11">
        <f t="shared" si="82"/>
        <v>2212797.92</v>
      </c>
      <c r="O430" s="11">
        <v>0</v>
      </c>
      <c r="P430" s="11">
        <v>1473171.5999999999</v>
      </c>
      <c r="Q430" s="11">
        <v>0</v>
      </c>
      <c r="R430" s="11">
        <v>195194.72</v>
      </c>
      <c r="S430" s="11">
        <v>544431.60000000009</v>
      </c>
      <c r="T430" s="11"/>
      <c r="U430" s="8">
        <v>3392.08</v>
      </c>
      <c r="V430" s="8">
        <v>3392.08</v>
      </c>
      <c r="W430" s="3" t="s">
        <v>56</v>
      </c>
      <c r="X430" s="17">
        <f>+N430-'Приложение № 2'!E430</f>
        <v>0</v>
      </c>
      <c r="Y430" s="1">
        <v>140751.56</v>
      </c>
      <c r="Z430" s="1">
        <f>+(K430*6.45+L430*17.73)*12</f>
        <v>54443.16</v>
      </c>
      <c r="AB430" s="17">
        <f>+N430-'Приложение № 2'!E430</f>
        <v>0</v>
      </c>
      <c r="AE430" s="25">
        <f>+N430-'Приложение № 2'!E430</f>
        <v>0</v>
      </c>
    </row>
    <row r="431" spans="1:31" x14ac:dyDescent="0.2">
      <c r="A431" s="9">
        <f t="shared" ref="A431:A436" si="83">+A430+1</f>
        <v>403</v>
      </c>
      <c r="B431" s="9">
        <f t="shared" ref="B431:B436" si="84">+B430+1</f>
        <v>3</v>
      </c>
      <c r="C431" s="10" t="s">
        <v>1173</v>
      </c>
      <c r="D431" s="10" t="s">
        <v>539</v>
      </c>
      <c r="E431" s="10" t="s">
        <v>148</v>
      </c>
      <c r="F431" s="10"/>
      <c r="G431" s="10" t="s">
        <v>59</v>
      </c>
      <c r="H431" s="10" t="s">
        <v>31</v>
      </c>
      <c r="I431" s="10" t="s">
        <v>32</v>
      </c>
      <c r="J431" s="11">
        <v>844.1</v>
      </c>
      <c r="K431" s="11">
        <v>758.1</v>
      </c>
      <c r="L431" s="11">
        <v>0</v>
      </c>
      <c r="M431" s="26">
        <v>25</v>
      </c>
      <c r="N431" s="11">
        <f t="shared" si="82"/>
        <v>2384876.4700000002</v>
      </c>
      <c r="O431" s="11">
        <v>0</v>
      </c>
      <c r="P431" s="11">
        <v>1601901.0700000003</v>
      </c>
      <c r="Q431" s="11">
        <v>0</v>
      </c>
      <c r="R431" s="11">
        <v>196206</v>
      </c>
      <c r="S431" s="11">
        <v>586769.4</v>
      </c>
      <c r="T431" s="11"/>
      <c r="U431" s="8">
        <v>3392.08</v>
      </c>
      <c r="V431" s="8">
        <v>3392.08</v>
      </c>
      <c r="W431" s="3" t="s">
        <v>56</v>
      </c>
      <c r="X431" s="17">
        <f>+N431-'Приложение № 2'!E431</f>
        <v>0</v>
      </c>
      <c r="Y431" s="1">
        <v>137529.06</v>
      </c>
      <c r="Z431" s="1">
        <f>+(K431*6.45+L431*17.73)*12</f>
        <v>58676.94</v>
      </c>
      <c r="AB431" s="17">
        <f>+N431-'Приложение № 2'!E431</f>
        <v>0</v>
      </c>
      <c r="AE431" s="25">
        <f>+N431-'Приложение № 2'!E431</f>
        <v>0</v>
      </c>
    </row>
    <row r="432" spans="1:31" x14ac:dyDescent="0.2">
      <c r="A432" s="9">
        <f t="shared" si="83"/>
        <v>404</v>
      </c>
      <c r="B432" s="9">
        <f t="shared" si="84"/>
        <v>4</v>
      </c>
      <c r="C432" s="10" t="s">
        <v>1173</v>
      </c>
      <c r="D432" s="10" t="s">
        <v>540</v>
      </c>
      <c r="E432" s="10" t="s">
        <v>131</v>
      </c>
      <c r="F432" s="10"/>
      <c r="G432" s="10" t="s">
        <v>55</v>
      </c>
      <c r="H432" s="10" t="s">
        <v>34</v>
      </c>
      <c r="I432" s="10" t="s">
        <v>33</v>
      </c>
      <c r="J432" s="11">
        <v>3929.7</v>
      </c>
      <c r="K432" s="11">
        <v>2903.4</v>
      </c>
      <c r="L432" s="11">
        <v>0</v>
      </c>
      <c r="M432" s="26">
        <v>69</v>
      </c>
      <c r="N432" s="11">
        <f t="shared" si="82"/>
        <v>8453103.9299999997</v>
      </c>
      <c r="O432" s="11">
        <v>0</v>
      </c>
      <c r="P432" s="11">
        <v>2.3283064365386963E-10</v>
      </c>
      <c r="Q432" s="11">
        <v>0</v>
      </c>
      <c r="R432" s="11">
        <v>1567762.78</v>
      </c>
      <c r="S432" s="11">
        <v>6885341.1499999994</v>
      </c>
      <c r="T432" s="11"/>
      <c r="U432" s="8">
        <v>1055.78</v>
      </c>
      <c r="V432" s="8">
        <v>1055.78</v>
      </c>
      <c r="W432" s="3" t="s">
        <v>56</v>
      </c>
      <c r="X432" s="17">
        <f>+N432-'Приложение № 2'!E432</f>
        <v>0</v>
      </c>
      <c r="Y432" s="1">
        <v>1250711.5</v>
      </c>
      <c r="Z432" s="1">
        <f>+(K432*9.1+L432*18.19)*12</f>
        <v>317051.27999999997</v>
      </c>
      <c r="AB432" s="17">
        <f>+N432-'Приложение № 2'!E432</f>
        <v>0</v>
      </c>
      <c r="AE432" s="25">
        <f>+N432-'Приложение № 2'!E432</f>
        <v>0</v>
      </c>
    </row>
    <row r="433" spans="1:31" x14ac:dyDescent="0.2">
      <c r="A433" s="9">
        <f t="shared" si="83"/>
        <v>405</v>
      </c>
      <c r="B433" s="9">
        <f t="shared" si="84"/>
        <v>5</v>
      </c>
      <c r="C433" s="10" t="s">
        <v>1173</v>
      </c>
      <c r="D433" s="10" t="s">
        <v>541</v>
      </c>
      <c r="E433" s="10" t="s">
        <v>138</v>
      </c>
      <c r="F433" s="10"/>
      <c r="G433" s="10" t="s">
        <v>55</v>
      </c>
      <c r="H433" s="10" t="s">
        <v>34</v>
      </c>
      <c r="I433" s="10" t="s">
        <v>33</v>
      </c>
      <c r="J433" s="11">
        <v>3705.9</v>
      </c>
      <c r="K433" s="11">
        <v>2585</v>
      </c>
      <c r="L433" s="11">
        <v>0</v>
      </c>
      <c r="M433" s="26">
        <v>82</v>
      </c>
      <c r="N433" s="11">
        <f t="shared" si="82"/>
        <v>7526098.25</v>
      </c>
      <c r="O433" s="11">
        <v>0</v>
      </c>
      <c r="P433" s="11">
        <v>0</v>
      </c>
      <c r="Q433" s="11">
        <v>0</v>
      </c>
      <c r="R433" s="11">
        <v>914107.71</v>
      </c>
      <c r="S433" s="11">
        <v>6611990.54</v>
      </c>
      <c r="T433" s="11"/>
      <c r="U433" s="8">
        <v>1055.78</v>
      </c>
      <c r="V433" s="8">
        <v>1055.78</v>
      </c>
      <c r="W433" s="3" t="s">
        <v>56</v>
      </c>
      <c r="X433" s="17">
        <f>+N433-'Приложение № 2'!E433</f>
        <v>0</v>
      </c>
      <c r="Y433" s="1">
        <v>631825.71</v>
      </c>
      <c r="Z433" s="1">
        <f>+(K433*9.1+L433*18.19)*12</f>
        <v>282282</v>
      </c>
      <c r="AB433" s="17">
        <f>+N433-'Приложение № 2'!E433</f>
        <v>0</v>
      </c>
      <c r="AE433" s="25">
        <f>+N433-'Приложение № 2'!E433</f>
        <v>0</v>
      </c>
    </row>
    <row r="434" spans="1:31" x14ac:dyDescent="0.2">
      <c r="A434" s="9">
        <f t="shared" si="83"/>
        <v>406</v>
      </c>
      <c r="B434" s="9">
        <f t="shared" si="84"/>
        <v>6</v>
      </c>
      <c r="C434" s="10" t="s">
        <v>1173</v>
      </c>
      <c r="D434" s="10" t="s">
        <v>542</v>
      </c>
      <c r="E434" s="10" t="s">
        <v>138</v>
      </c>
      <c r="F434" s="10"/>
      <c r="G434" s="10" t="s">
        <v>59</v>
      </c>
      <c r="H434" s="10" t="s">
        <v>31</v>
      </c>
      <c r="I434" s="10" t="s">
        <v>31</v>
      </c>
      <c r="J434" s="11">
        <v>821.7</v>
      </c>
      <c r="K434" s="11">
        <v>739.3</v>
      </c>
      <c r="L434" s="11">
        <v>0</v>
      </c>
      <c r="M434" s="26">
        <v>25</v>
      </c>
      <c r="N434" s="11">
        <f t="shared" si="82"/>
        <v>3719477.4400000004</v>
      </c>
      <c r="O434" s="11">
        <v>0</v>
      </c>
      <c r="P434" s="11">
        <v>3017323.8200000003</v>
      </c>
      <c r="Q434" s="11">
        <v>0</v>
      </c>
      <c r="R434" s="11">
        <v>129935.42</v>
      </c>
      <c r="S434" s="11">
        <v>572218.19999999995</v>
      </c>
      <c r="T434" s="11"/>
      <c r="U434" s="8">
        <v>5066.57</v>
      </c>
      <c r="V434" s="8">
        <v>5066.57</v>
      </c>
      <c r="W434" s="3" t="s">
        <v>56</v>
      </c>
      <c r="X434" s="17">
        <f>+N434-'Приложение № 2'!E434</f>
        <v>0</v>
      </c>
      <c r="Y434" s="1">
        <v>72713.600000000006</v>
      </c>
      <c r="Z434" s="1">
        <f>+(K434*6.45+L434*17.73)*12</f>
        <v>57221.819999999992</v>
      </c>
      <c r="AB434" s="17">
        <f>+N434-'Приложение № 2'!E434</f>
        <v>0</v>
      </c>
      <c r="AE434" s="25">
        <f>+N434-'Приложение № 2'!E434</f>
        <v>0</v>
      </c>
    </row>
    <row r="435" spans="1:31" x14ac:dyDescent="0.2">
      <c r="A435" s="9">
        <f t="shared" si="83"/>
        <v>407</v>
      </c>
      <c r="B435" s="9">
        <f t="shared" si="84"/>
        <v>7</v>
      </c>
      <c r="C435" s="10" t="s">
        <v>1173</v>
      </c>
      <c r="D435" s="10" t="s">
        <v>543</v>
      </c>
      <c r="E435" s="10" t="s">
        <v>424</v>
      </c>
      <c r="F435" s="10"/>
      <c r="G435" s="10" t="s">
        <v>59</v>
      </c>
      <c r="H435" s="10" t="s">
        <v>31</v>
      </c>
      <c r="I435" s="10" t="s">
        <v>31</v>
      </c>
      <c r="J435" s="11">
        <v>820.6</v>
      </c>
      <c r="K435" s="11">
        <v>727.6</v>
      </c>
      <c r="L435" s="11">
        <v>0</v>
      </c>
      <c r="M435" s="26">
        <v>33</v>
      </c>
      <c r="N435" s="11">
        <f t="shared" si="82"/>
        <v>3660613.81</v>
      </c>
      <c r="O435" s="11">
        <v>0</v>
      </c>
      <c r="P435" s="11">
        <v>2917119.92</v>
      </c>
      <c r="Q435" s="11">
        <v>0</v>
      </c>
      <c r="R435" s="11">
        <v>180331.49</v>
      </c>
      <c r="S435" s="11">
        <v>563162.4</v>
      </c>
      <c r="T435" s="11"/>
      <c r="U435" s="8">
        <v>5066.57</v>
      </c>
      <c r="V435" s="8">
        <v>5066.57</v>
      </c>
      <c r="W435" s="3" t="s">
        <v>56</v>
      </c>
      <c r="X435" s="17">
        <f>+N435-'Приложение № 2'!E435</f>
        <v>0</v>
      </c>
      <c r="Y435" s="1">
        <v>124015.25</v>
      </c>
      <c r="Z435" s="1">
        <f>+(K435*6.45+L435*17.73)*12</f>
        <v>56316.240000000005</v>
      </c>
      <c r="AB435" s="17">
        <f>+N435-'Приложение № 2'!E435</f>
        <v>0</v>
      </c>
      <c r="AE435" s="25">
        <f>+N435-'Приложение № 2'!E435</f>
        <v>0</v>
      </c>
    </row>
    <row r="436" spans="1:31" x14ac:dyDescent="0.2">
      <c r="A436" s="9">
        <f t="shared" si="83"/>
        <v>408</v>
      </c>
      <c r="B436" s="9">
        <f t="shared" si="84"/>
        <v>8</v>
      </c>
      <c r="C436" s="10" t="s">
        <v>1173</v>
      </c>
      <c r="D436" s="10" t="s">
        <v>544</v>
      </c>
      <c r="E436" s="10" t="s">
        <v>215</v>
      </c>
      <c r="F436" s="10"/>
      <c r="G436" s="10" t="s">
        <v>59</v>
      </c>
      <c r="H436" s="10" t="s">
        <v>31</v>
      </c>
      <c r="I436" s="10" t="s">
        <v>31</v>
      </c>
      <c r="J436" s="11">
        <v>861.3</v>
      </c>
      <c r="K436" s="11">
        <v>782.9</v>
      </c>
      <c r="L436" s="11">
        <v>0</v>
      </c>
      <c r="M436" s="26">
        <v>28</v>
      </c>
      <c r="N436" s="11">
        <f t="shared" si="82"/>
        <v>3938832.53</v>
      </c>
      <c r="O436" s="11">
        <v>0</v>
      </c>
      <c r="P436" s="11">
        <v>3122694.17</v>
      </c>
      <c r="Q436" s="11">
        <v>0</v>
      </c>
      <c r="R436" s="11">
        <v>210173.75999999998</v>
      </c>
      <c r="S436" s="11">
        <v>605964.6</v>
      </c>
      <c r="T436" s="11"/>
      <c r="U436" s="8">
        <v>5066.57</v>
      </c>
      <c r="V436" s="8">
        <v>5066.57</v>
      </c>
      <c r="W436" s="3" t="s">
        <v>56</v>
      </c>
      <c r="X436" s="17">
        <f>+N436-'Приложение № 2'!E436</f>
        <v>0</v>
      </c>
      <c r="Y436" s="1">
        <v>149577.29999999999</v>
      </c>
      <c r="Z436" s="1">
        <f>+(K436*6.45+L436*17.73)*12</f>
        <v>60596.46</v>
      </c>
      <c r="AB436" s="17">
        <f>+N436-'Приложение № 2'!E436</f>
        <v>0</v>
      </c>
      <c r="AE436" s="25">
        <f>+N436-'Приложение № 2'!E436</f>
        <v>0</v>
      </c>
    </row>
    <row r="437" spans="1:31" x14ac:dyDescent="0.2">
      <c r="A437" s="9"/>
      <c r="B437" s="35" t="s">
        <v>545</v>
      </c>
      <c r="C437" s="35"/>
      <c r="D437" s="35"/>
      <c r="E437" s="29"/>
      <c r="F437" s="29"/>
      <c r="G437" s="29"/>
      <c r="H437" s="29"/>
      <c r="I437" s="29"/>
      <c r="J437" s="30">
        <f>SUBTOTAL(9,J429:J436)</f>
        <v>12600.3</v>
      </c>
      <c r="K437" s="30">
        <f t="shared" ref="K437:N437" si="85">SUBTOTAL(9,K429:K436)</f>
        <v>9939.2999999999993</v>
      </c>
      <c r="L437" s="30">
        <f t="shared" si="85"/>
        <v>0</v>
      </c>
      <c r="M437" s="30">
        <f t="shared" si="85"/>
        <v>305</v>
      </c>
      <c r="N437" s="30">
        <f t="shared" si="85"/>
        <v>34222478.410000004</v>
      </c>
      <c r="O437" s="30">
        <v>0</v>
      </c>
      <c r="P437" s="30">
        <v>13738057.560000001</v>
      </c>
      <c r="Q437" s="30">
        <v>0</v>
      </c>
      <c r="R437" s="30">
        <v>3542092.5599999996</v>
      </c>
      <c r="S437" s="30">
        <v>16942328.289999999</v>
      </c>
      <c r="T437" s="30">
        <v>0</v>
      </c>
      <c r="U437" s="31"/>
      <c r="V437" s="31"/>
      <c r="W437" s="32"/>
      <c r="X437" s="17">
        <f>+N437-'Приложение № 2'!E437</f>
        <v>0</v>
      </c>
      <c r="AB437" s="17">
        <f>+N437-'Приложение № 2'!E437</f>
        <v>0</v>
      </c>
      <c r="AE437" s="25">
        <f>+N437-'Приложение № 2'!E437</f>
        <v>0</v>
      </c>
    </row>
    <row r="438" spans="1:31" x14ac:dyDescent="0.2">
      <c r="A438" s="9">
        <f>+A436+1</f>
        <v>409</v>
      </c>
      <c r="B438" s="9">
        <v>1</v>
      </c>
      <c r="C438" s="10" t="s">
        <v>1174</v>
      </c>
      <c r="D438" s="10" t="s">
        <v>547</v>
      </c>
      <c r="E438" s="10" t="s">
        <v>148</v>
      </c>
      <c r="F438" s="10"/>
      <c r="G438" s="10" t="s">
        <v>59</v>
      </c>
      <c r="H438" s="10" t="s">
        <v>31</v>
      </c>
      <c r="I438" s="10" t="s">
        <v>30</v>
      </c>
      <c r="J438" s="11">
        <v>729.81</v>
      </c>
      <c r="K438" s="11">
        <v>447.87</v>
      </c>
      <c r="L438" s="11">
        <v>0</v>
      </c>
      <c r="M438" s="26">
        <v>26</v>
      </c>
      <c r="N438" s="11">
        <f t="shared" ref="N438:N439" si="86">+P438+Q438+R438+S438+T438</f>
        <v>2205477.5899999994</v>
      </c>
      <c r="O438" s="11">
        <v>0</v>
      </c>
      <c r="P438" s="11">
        <v>1663498.4319999996</v>
      </c>
      <c r="Q438" s="11">
        <v>0</v>
      </c>
      <c r="R438" s="11">
        <v>195327.77800000002</v>
      </c>
      <c r="S438" s="11">
        <v>346651.38</v>
      </c>
      <c r="T438" s="11"/>
      <c r="U438" s="8">
        <v>4959.12</v>
      </c>
      <c r="V438" s="8">
        <v>4959.12</v>
      </c>
      <c r="W438" s="3" t="s">
        <v>56</v>
      </c>
      <c r="X438" s="17">
        <f>+N438-'Приложение № 2'!E438</f>
        <v>0</v>
      </c>
      <c r="Y438" s="1">
        <v>160662.64000000001</v>
      </c>
      <c r="Z438" s="1">
        <f>+(K438*6.45+L438*17.73)*12</f>
        <v>34665.137999999999</v>
      </c>
      <c r="AB438" s="17">
        <f>+N438-'Приложение № 2'!E438</f>
        <v>0</v>
      </c>
      <c r="AE438" s="25">
        <f>+N438-'Приложение № 2'!E438</f>
        <v>0</v>
      </c>
    </row>
    <row r="439" spans="1:31" x14ac:dyDescent="0.2">
      <c r="A439" s="9">
        <f>+A438+1</f>
        <v>410</v>
      </c>
      <c r="B439" s="9">
        <f>+B438+1</f>
        <v>2</v>
      </c>
      <c r="C439" s="10" t="s">
        <v>1175</v>
      </c>
      <c r="D439" s="10" t="s">
        <v>548</v>
      </c>
      <c r="E439" s="10" t="s">
        <v>184</v>
      </c>
      <c r="F439" s="10"/>
      <c r="G439" s="10" t="s">
        <v>59</v>
      </c>
      <c r="H439" s="10" t="s">
        <v>31</v>
      </c>
      <c r="I439" s="10" t="s">
        <v>33</v>
      </c>
      <c r="J439" s="11">
        <v>564.70000000000005</v>
      </c>
      <c r="K439" s="11">
        <v>510.3</v>
      </c>
      <c r="L439" s="11">
        <v>0</v>
      </c>
      <c r="M439" s="26">
        <v>27</v>
      </c>
      <c r="N439" s="11">
        <f t="shared" si="86"/>
        <v>3314270.5304566403</v>
      </c>
      <c r="O439" s="11">
        <v>0</v>
      </c>
      <c r="P439" s="11">
        <v>2781341.25045664</v>
      </c>
      <c r="Q439" s="11">
        <v>0</v>
      </c>
      <c r="R439" s="11">
        <v>137957.08000000002</v>
      </c>
      <c r="S439" s="11">
        <v>394972.2</v>
      </c>
      <c r="T439" s="11"/>
      <c r="U439" s="8">
        <v>6372.93</v>
      </c>
      <c r="V439" s="8">
        <v>6372.93</v>
      </c>
      <c r="W439" s="3" t="s">
        <v>56</v>
      </c>
      <c r="X439" s="17">
        <f>+N439-'Приложение № 2'!E439</f>
        <v>0</v>
      </c>
      <c r="Y439" s="1">
        <v>98459.86</v>
      </c>
      <c r="Z439" s="1">
        <f>+(K439*6.45+L439*17.73)*12</f>
        <v>39497.22</v>
      </c>
      <c r="AB439" s="17">
        <f>+N439-'Приложение № 2'!E439</f>
        <v>0</v>
      </c>
      <c r="AE439" s="25">
        <f>+N439-'Приложение № 2'!E439</f>
        <v>0</v>
      </c>
    </row>
    <row r="440" spans="1:31" x14ac:dyDescent="0.2">
      <c r="A440" s="9"/>
      <c r="B440" s="35" t="s">
        <v>549</v>
      </c>
      <c r="C440" s="35"/>
      <c r="D440" s="35"/>
      <c r="E440" s="29"/>
      <c r="F440" s="29"/>
      <c r="G440" s="29"/>
      <c r="H440" s="29"/>
      <c r="I440" s="29"/>
      <c r="J440" s="30">
        <f>SUBTOTAL(9,J438:J439)</f>
        <v>1294.51</v>
      </c>
      <c r="K440" s="30">
        <f t="shared" ref="K440:N440" si="87">SUBTOTAL(9,K438:K439)</f>
        <v>958.17000000000007</v>
      </c>
      <c r="L440" s="30">
        <f t="shared" si="87"/>
        <v>0</v>
      </c>
      <c r="M440" s="30">
        <f t="shared" si="87"/>
        <v>53</v>
      </c>
      <c r="N440" s="30">
        <f t="shared" si="87"/>
        <v>5519748.1204566397</v>
      </c>
      <c r="O440" s="30">
        <v>0</v>
      </c>
      <c r="P440" s="30">
        <v>4444839.6824566396</v>
      </c>
      <c r="Q440" s="30">
        <v>0</v>
      </c>
      <c r="R440" s="30">
        <v>333284.85800000001</v>
      </c>
      <c r="S440" s="30">
        <v>741623.58000000007</v>
      </c>
      <c r="T440" s="30">
        <v>0</v>
      </c>
      <c r="U440" s="31"/>
      <c r="V440" s="31"/>
      <c r="W440" s="32"/>
      <c r="X440" s="17">
        <f>+N440-'Приложение № 2'!E440</f>
        <v>0</v>
      </c>
      <c r="AB440" s="17">
        <f>+N440-'Приложение № 2'!E440</f>
        <v>0</v>
      </c>
      <c r="AE440" s="25">
        <f>+N440-'Приложение № 2'!E440</f>
        <v>0</v>
      </c>
    </row>
    <row r="441" spans="1:31" x14ac:dyDescent="0.2">
      <c r="A441" s="9">
        <f>+A439+1</f>
        <v>411</v>
      </c>
      <c r="B441" s="9">
        <v>1</v>
      </c>
      <c r="C441" s="10" t="s">
        <v>1176</v>
      </c>
      <c r="D441" s="10" t="s">
        <v>551</v>
      </c>
      <c r="E441" s="10" t="s">
        <v>128</v>
      </c>
      <c r="F441" s="10"/>
      <c r="G441" s="10" t="s">
        <v>59</v>
      </c>
      <c r="H441" s="10" t="s">
        <v>31</v>
      </c>
      <c r="I441" s="10" t="s">
        <v>31</v>
      </c>
      <c r="J441" s="11">
        <v>970.6</v>
      </c>
      <c r="K441" s="11">
        <v>883.02</v>
      </c>
      <c r="L441" s="11">
        <v>0</v>
      </c>
      <c r="M441" s="26">
        <v>31</v>
      </c>
      <c r="N441" s="11">
        <f t="shared" ref="N441:N444" si="88">+P441+Q441+R441+S441+T441</f>
        <v>17618437.43851136</v>
      </c>
      <c r="O441" s="11">
        <v>0</v>
      </c>
      <c r="P441" s="11">
        <v>16666710.73051136</v>
      </c>
      <c r="Q441" s="11">
        <v>0</v>
      </c>
      <c r="R441" s="11">
        <v>268269.228</v>
      </c>
      <c r="S441" s="11">
        <v>683457.4800000001</v>
      </c>
      <c r="T441" s="11"/>
      <c r="U441" s="8">
        <v>20627.87</v>
      </c>
      <c r="V441" s="8">
        <v>20627.87</v>
      </c>
      <c r="W441" s="3" t="s">
        <v>56</v>
      </c>
      <c r="X441" s="17">
        <f>+N441-'Приложение № 2'!E441</f>
        <v>0</v>
      </c>
      <c r="Y441" s="1">
        <v>199923.48</v>
      </c>
      <c r="Z441" s="1">
        <f>+(K441*6.45+L441*17.73)*12</f>
        <v>68345.748000000007</v>
      </c>
      <c r="AB441" s="17">
        <f>+N441-'Приложение № 2'!E441</f>
        <v>0</v>
      </c>
      <c r="AE441" s="25">
        <f>+N441-'Приложение № 2'!E441</f>
        <v>0</v>
      </c>
    </row>
    <row r="442" spans="1:31" x14ac:dyDescent="0.2">
      <c r="A442" s="9">
        <f>+A441+1</f>
        <v>412</v>
      </c>
      <c r="B442" s="9">
        <f>+B441+1</f>
        <v>2</v>
      </c>
      <c r="C442" s="10" t="s">
        <v>1176</v>
      </c>
      <c r="D442" s="10" t="s">
        <v>552</v>
      </c>
      <c r="E442" s="10" t="s">
        <v>138</v>
      </c>
      <c r="F442" s="10"/>
      <c r="G442" s="10" t="s">
        <v>59</v>
      </c>
      <c r="H442" s="10" t="s">
        <v>31</v>
      </c>
      <c r="I442" s="10" t="s">
        <v>30</v>
      </c>
      <c r="J442" s="11">
        <v>520.6</v>
      </c>
      <c r="K442" s="11">
        <v>494.2</v>
      </c>
      <c r="L442" s="11">
        <v>0</v>
      </c>
      <c r="M442" s="26">
        <v>24</v>
      </c>
      <c r="N442" s="11">
        <f t="shared" si="88"/>
        <v>9860514.8094656002</v>
      </c>
      <c r="O442" s="11">
        <v>0</v>
      </c>
      <c r="P442" s="11">
        <v>9289234.8094656002</v>
      </c>
      <c r="Q442" s="11">
        <v>0</v>
      </c>
      <c r="R442" s="11">
        <v>188769.2</v>
      </c>
      <c r="S442" s="11">
        <v>382510.80000000005</v>
      </c>
      <c r="T442" s="11"/>
      <c r="U442" s="8">
        <v>20627.87</v>
      </c>
      <c r="V442" s="8">
        <v>20627.87</v>
      </c>
      <c r="W442" s="3" t="s">
        <v>56</v>
      </c>
      <c r="X442" s="17">
        <f>+N442-'Приложение № 2'!E442</f>
        <v>0</v>
      </c>
      <c r="Y442" s="1">
        <v>150518.12</v>
      </c>
      <c r="Z442" s="1">
        <f>+(K442*6.45+L442*17.73)*12</f>
        <v>38251.08</v>
      </c>
      <c r="AB442" s="17">
        <f>+N442-'Приложение № 2'!E442</f>
        <v>0</v>
      </c>
      <c r="AE442" s="25">
        <f>+N442-'Приложение № 2'!E442</f>
        <v>0</v>
      </c>
    </row>
    <row r="443" spans="1:31" x14ac:dyDescent="0.2">
      <c r="A443" s="9">
        <f t="shared" ref="A443:A444" si="89">+A442+1</f>
        <v>413</v>
      </c>
      <c r="B443" s="9">
        <f t="shared" ref="B443:B444" si="90">+B442+1</f>
        <v>3</v>
      </c>
      <c r="C443" s="10" t="s">
        <v>1177</v>
      </c>
      <c r="D443" s="10" t="s">
        <v>553</v>
      </c>
      <c r="E443" s="10" t="s">
        <v>140</v>
      </c>
      <c r="F443" s="10"/>
      <c r="G443" s="10" t="s">
        <v>59</v>
      </c>
      <c r="H443" s="10" t="s">
        <v>31</v>
      </c>
      <c r="I443" s="10" t="s">
        <v>31</v>
      </c>
      <c r="J443" s="11">
        <v>896.7</v>
      </c>
      <c r="K443" s="11">
        <v>836.4</v>
      </c>
      <c r="L443" s="11">
        <v>60.3</v>
      </c>
      <c r="M443" s="26">
        <v>32</v>
      </c>
      <c r="N443" s="11">
        <f t="shared" si="88"/>
        <v>17032943.122387201</v>
      </c>
      <c r="O443" s="11">
        <v>0</v>
      </c>
      <c r="P443" s="11">
        <v>16047125.9043872</v>
      </c>
      <c r="Q443" s="11">
        <v>0</v>
      </c>
      <c r="R443" s="11">
        <v>210149.33799999999</v>
      </c>
      <c r="S443" s="11">
        <v>775667.88</v>
      </c>
      <c r="T443" s="11"/>
      <c r="U443" s="8">
        <v>19586.63</v>
      </c>
      <c r="V443" s="8">
        <v>19586.63</v>
      </c>
      <c r="W443" s="3" t="s">
        <v>56</v>
      </c>
      <c r="X443" s="17">
        <f>+N443-'Приложение № 2'!E443</f>
        <v>0</v>
      </c>
      <c r="Y443" s="1">
        <v>132582.54999999999</v>
      </c>
      <c r="Z443" s="1">
        <f>+(K443*6.45+L443*17.73)*12</f>
        <v>77566.788</v>
      </c>
      <c r="AB443" s="17">
        <f>+N443-'Приложение № 2'!E443</f>
        <v>0</v>
      </c>
      <c r="AE443" s="25">
        <f>+N443-'Приложение № 2'!E443</f>
        <v>0</v>
      </c>
    </row>
    <row r="444" spans="1:31" x14ac:dyDescent="0.2">
      <c r="A444" s="9">
        <f t="shared" si="89"/>
        <v>414</v>
      </c>
      <c r="B444" s="9">
        <f t="shared" si="90"/>
        <v>4</v>
      </c>
      <c r="C444" s="10" t="s">
        <v>1178</v>
      </c>
      <c r="D444" s="10" t="s">
        <v>554</v>
      </c>
      <c r="E444" s="10" t="s">
        <v>129</v>
      </c>
      <c r="F444" s="10"/>
      <c r="G444" s="10" t="s">
        <v>59</v>
      </c>
      <c r="H444" s="10" t="s">
        <v>31</v>
      </c>
      <c r="I444" s="10" t="s">
        <v>32</v>
      </c>
      <c r="J444" s="11">
        <v>1255.2</v>
      </c>
      <c r="K444" s="11">
        <v>1058.4000000000001</v>
      </c>
      <c r="L444" s="11">
        <v>0</v>
      </c>
      <c r="M444" s="26">
        <v>37</v>
      </c>
      <c r="N444" s="11">
        <f t="shared" si="88"/>
        <v>20104457.4510144</v>
      </c>
      <c r="O444" s="11">
        <v>0</v>
      </c>
      <c r="P444" s="11">
        <v>18944843.0210144</v>
      </c>
      <c r="Q444" s="11">
        <v>0</v>
      </c>
      <c r="R444" s="11">
        <v>340412.83</v>
      </c>
      <c r="S444" s="11">
        <v>819201.60000000021</v>
      </c>
      <c r="T444" s="11"/>
      <c r="U444" s="8">
        <v>19586.63</v>
      </c>
      <c r="V444" s="8">
        <v>19586.63</v>
      </c>
      <c r="W444" s="3" t="s">
        <v>56</v>
      </c>
      <c r="X444" s="17">
        <f>+N444-'Приложение № 2'!E444</f>
        <v>0</v>
      </c>
      <c r="Y444" s="1">
        <v>258492.67</v>
      </c>
      <c r="Z444" s="1">
        <f>+(K444*6.45+L444*17.73)*12</f>
        <v>81920.160000000018</v>
      </c>
      <c r="AB444" s="17">
        <f>+N444-'Приложение № 2'!E444</f>
        <v>0</v>
      </c>
      <c r="AE444" s="25">
        <f>+N444-'Приложение № 2'!E444</f>
        <v>0</v>
      </c>
    </row>
    <row r="445" spans="1:31" x14ac:dyDescent="0.2">
      <c r="A445" s="9"/>
      <c r="B445" s="35" t="s">
        <v>555</v>
      </c>
      <c r="C445" s="35"/>
      <c r="D445" s="35"/>
      <c r="E445" s="29"/>
      <c r="F445" s="29"/>
      <c r="G445" s="29"/>
      <c r="H445" s="29"/>
      <c r="I445" s="29"/>
      <c r="J445" s="30">
        <f>SUBTOTAL(9,J441:J444)</f>
        <v>3643.1000000000004</v>
      </c>
      <c r="K445" s="30">
        <f t="shared" ref="K445:N445" si="91">SUBTOTAL(9,K441:K444)</f>
        <v>3272.02</v>
      </c>
      <c r="L445" s="30">
        <f t="shared" si="91"/>
        <v>60.3</v>
      </c>
      <c r="M445" s="30">
        <f t="shared" si="91"/>
        <v>124</v>
      </c>
      <c r="N445" s="30">
        <f t="shared" si="91"/>
        <v>64616352.821378559</v>
      </c>
      <c r="O445" s="30">
        <v>0</v>
      </c>
      <c r="P445" s="30">
        <v>60947914.46537856</v>
      </c>
      <c r="Q445" s="30">
        <v>0</v>
      </c>
      <c r="R445" s="30">
        <v>1007600.5960000001</v>
      </c>
      <c r="S445" s="30">
        <v>2660837.7600000002</v>
      </c>
      <c r="T445" s="30">
        <v>0</v>
      </c>
      <c r="U445" s="31"/>
      <c r="V445" s="31"/>
      <c r="W445" s="32"/>
      <c r="X445" s="17">
        <f>+N445-'Приложение № 2'!E445</f>
        <v>0</v>
      </c>
      <c r="AB445" s="17">
        <f>+N445-'Приложение № 2'!E445</f>
        <v>0</v>
      </c>
      <c r="AE445" s="25">
        <f>+N445-'Приложение № 2'!E445</f>
        <v>0</v>
      </c>
    </row>
    <row r="446" spans="1:31" x14ac:dyDescent="0.2">
      <c r="A446" s="9">
        <f>+A444+1</f>
        <v>415</v>
      </c>
      <c r="B446" s="9">
        <v>1</v>
      </c>
      <c r="C446" s="10" t="s">
        <v>1179</v>
      </c>
      <c r="D446" s="10" t="s">
        <v>557</v>
      </c>
      <c r="E446" s="10" t="s">
        <v>156</v>
      </c>
      <c r="F446" s="10"/>
      <c r="G446" s="10" t="s">
        <v>55</v>
      </c>
      <c r="H446" s="10" t="s">
        <v>34</v>
      </c>
      <c r="I446" s="10" t="s">
        <v>31</v>
      </c>
      <c r="J446" s="11">
        <v>1668.6</v>
      </c>
      <c r="K446" s="11">
        <v>1418</v>
      </c>
      <c r="L446" s="11">
        <v>0</v>
      </c>
      <c r="M446" s="26">
        <v>57</v>
      </c>
      <c r="N446" s="11">
        <f t="shared" ref="N446:N462" si="92">+P446+Q446+R446+S446+T446</f>
        <v>1337953.8999999997</v>
      </c>
      <c r="O446" s="11">
        <v>0</v>
      </c>
      <c r="P446" s="11">
        <v>-1.1641532182693481E-10</v>
      </c>
      <c r="Q446" s="11">
        <v>0</v>
      </c>
      <c r="R446" s="11">
        <v>154845.59999999998</v>
      </c>
      <c r="S446" s="11">
        <v>1183108.2999999998</v>
      </c>
      <c r="T446" s="11"/>
      <c r="U446" s="8">
        <v>848.32</v>
      </c>
      <c r="V446" s="8">
        <v>848.32</v>
      </c>
      <c r="W446" s="3" t="s">
        <v>56</v>
      </c>
      <c r="X446" s="17">
        <f>+N446-'Приложение № 2'!E446</f>
        <v>0</v>
      </c>
      <c r="Z446" s="1">
        <f>+(K446*9.1+L446*18.19)*12</f>
        <v>154845.59999999998</v>
      </c>
      <c r="AB446" s="17">
        <f>+N446-'Приложение № 2'!E446</f>
        <v>0</v>
      </c>
      <c r="AE446" s="25">
        <f>+N446-'Приложение № 2'!E446</f>
        <v>0</v>
      </c>
    </row>
    <row r="447" spans="1:31" x14ac:dyDescent="0.2">
      <c r="A447" s="9">
        <f>+A446+1</f>
        <v>416</v>
      </c>
      <c r="B447" s="9">
        <f>+B446+1</f>
        <v>2</v>
      </c>
      <c r="C447" s="10" t="s">
        <v>1180</v>
      </c>
      <c r="D447" s="10" t="s">
        <v>558</v>
      </c>
      <c r="E447" s="10" t="s">
        <v>148</v>
      </c>
      <c r="F447" s="10"/>
      <c r="G447" s="10" t="s">
        <v>55</v>
      </c>
      <c r="H447" s="10" t="s">
        <v>31</v>
      </c>
      <c r="I447" s="10" t="s">
        <v>30</v>
      </c>
      <c r="J447" s="11">
        <v>660</v>
      </c>
      <c r="K447" s="11">
        <v>592.70000000000005</v>
      </c>
      <c r="L447" s="11">
        <v>0</v>
      </c>
      <c r="M447" s="26">
        <v>13</v>
      </c>
      <c r="N447" s="11">
        <f t="shared" si="92"/>
        <v>4603180.84</v>
      </c>
      <c r="O447" s="11">
        <v>0</v>
      </c>
      <c r="P447" s="11">
        <v>2342233.9599999995</v>
      </c>
      <c r="Q447" s="11">
        <v>0</v>
      </c>
      <c r="R447" s="11">
        <v>319261.68</v>
      </c>
      <c r="S447" s="11">
        <v>1941685.2000000004</v>
      </c>
      <c r="T447" s="11"/>
      <c r="U447" s="8">
        <v>2937.97</v>
      </c>
      <c r="V447" s="8">
        <v>2937.97</v>
      </c>
      <c r="W447" s="3" t="s">
        <v>56</v>
      </c>
      <c r="X447" s="17">
        <f>+N447-'Приложение № 2'!E447</f>
        <v>0</v>
      </c>
      <c r="Y447" s="1">
        <v>254538.84</v>
      </c>
      <c r="Z447" s="1">
        <f>+(K447*9.1+L447*18.19)*12</f>
        <v>64722.840000000011</v>
      </c>
      <c r="AB447" s="17">
        <f>+N447-'Приложение № 2'!E447</f>
        <v>0</v>
      </c>
      <c r="AE447" s="25">
        <f>+N447-'Приложение № 2'!E447</f>
        <v>0</v>
      </c>
    </row>
    <row r="448" spans="1:31" x14ac:dyDescent="0.2">
      <c r="A448" s="9">
        <f t="shared" ref="A448:A462" si="93">+A447+1</f>
        <v>417</v>
      </c>
      <c r="B448" s="9">
        <f t="shared" ref="B448:B462" si="94">+B447+1</f>
        <v>3</v>
      </c>
      <c r="C448" s="10" t="s">
        <v>1180</v>
      </c>
      <c r="D448" s="10" t="s">
        <v>559</v>
      </c>
      <c r="E448" s="10" t="s">
        <v>188</v>
      </c>
      <c r="F448" s="10"/>
      <c r="G448" s="10" t="s">
        <v>59</v>
      </c>
      <c r="H448" s="10" t="s">
        <v>30</v>
      </c>
      <c r="I448" s="10" t="s">
        <v>31</v>
      </c>
      <c r="J448" s="11">
        <v>369.8</v>
      </c>
      <c r="K448" s="11">
        <v>307.7</v>
      </c>
      <c r="L448" s="11">
        <v>23.4</v>
      </c>
      <c r="M448" s="26">
        <v>18</v>
      </c>
      <c r="N448" s="11">
        <f t="shared" si="92"/>
        <v>3598669.61</v>
      </c>
      <c r="O448" s="11">
        <v>0</v>
      </c>
      <c r="P448" s="11">
        <v>3533980.8520644833</v>
      </c>
      <c r="Q448" s="11">
        <v>0</v>
      </c>
      <c r="R448" s="11">
        <v>27186.118999999992</v>
      </c>
      <c r="S448" s="11">
        <v>37502.638935516501</v>
      </c>
      <c r="T448" s="11"/>
      <c r="U448" s="8">
        <v>11758.35</v>
      </c>
      <c r="V448" s="8">
        <v>11758.35</v>
      </c>
      <c r="W448" s="3" t="s">
        <v>56</v>
      </c>
      <c r="X448" s="17">
        <f>+N448-'Приложение № 2'!E448</f>
        <v>0</v>
      </c>
      <c r="Y448" s="1">
        <v>102081.65</v>
      </c>
      <c r="Z448" s="1">
        <f>+(K448*6.45+L448*17.73)*12</f>
        <v>28794.563999999998</v>
      </c>
      <c r="AB448" s="17">
        <f>+N448-'Приложение № 2'!E448</f>
        <v>0</v>
      </c>
      <c r="AE448" s="25">
        <f>+N448-'Приложение № 2'!E448</f>
        <v>0</v>
      </c>
    </row>
    <row r="449" spans="1:31" x14ac:dyDescent="0.2">
      <c r="A449" s="9">
        <f t="shared" si="93"/>
        <v>418</v>
      </c>
      <c r="B449" s="9">
        <f t="shared" si="94"/>
        <v>4</v>
      </c>
      <c r="C449" s="10" t="s">
        <v>1180</v>
      </c>
      <c r="D449" s="10" t="s">
        <v>560</v>
      </c>
      <c r="E449" s="10" t="s">
        <v>152</v>
      </c>
      <c r="F449" s="10"/>
      <c r="G449" s="10" t="s">
        <v>55</v>
      </c>
      <c r="H449" s="10" t="s">
        <v>34</v>
      </c>
      <c r="I449" s="10" t="s">
        <v>33</v>
      </c>
      <c r="J449" s="11">
        <v>4959.8999999999996</v>
      </c>
      <c r="K449" s="11">
        <v>4261.8</v>
      </c>
      <c r="L449" s="11">
        <v>85.1</v>
      </c>
      <c r="M449" s="26">
        <v>166</v>
      </c>
      <c r="N449" s="11">
        <f t="shared" si="92"/>
        <v>11121674.060000001</v>
      </c>
      <c r="O449" s="11">
        <v>0</v>
      </c>
      <c r="P449" s="11">
        <v>-4.6566128730773926E-10</v>
      </c>
      <c r="Q449" s="11">
        <v>0</v>
      </c>
      <c r="R449" s="11">
        <v>2237564.338</v>
      </c>
      <c r="S449" s="11">
        <v>8884109.722000001</v>
      </c>
      <c r="T449" s="11"/>
      <c r="U449" s="8">
        <v>927.79</v>
      </c>
      <c r="V449" s="8">
        <v>927.79</v>
      </c>
      <c r="W449" s="3" t="s">
        <v>56</v>
      </c>
      <c r="X449" s="17">
        <f>+N449-'Приложение № 2'!E449</f>
        <v>0</v>
      </c>
      <c r="Y449" s="1">
        <v>1753600.15</v>
      </c>
      <c r="Z449" s="1">
        <f t="shared" ref="Z449:Z454" si="95">+(K449*9.1+L449*18.19)*12</f>
        <v>483964.18799999997</v>
      </c>
      <c r="AB449" s="17">
        <f>+N449-'Приложение № 2'!E449</f>
        <v>0</v>
      </c>
      <c r="AE449" s="25">
        <f>+N449-'Приложение № 2'!E449</f>
        <v>0</v>
      </c>
    </row>
    <row r="450" spans="1:31" x14ac:dyDescent="0.2">
      <c r="A450" s="9">
        <f t="shared" si="93"/>
        <v>419</v>
      </c>
      <c r="B450" s="9">
        <f t="shared" si="94"/>
        <v>5</v>
      </c>
      <c r="C450" s="10" t="s">
        <v>1180</v>
      </c>
      <c r="D450" s="10" t="s">
        <v>561</v>
      </c>
      <c r="E450" s="10" t="s">
        <v>485</v>
      </c>
      <c r="F450" s="10"/>
      <c r="G450" s="10" t="s">
        <v>55</v>
      </c>
      <c r="H450" s="10" t="s">
        <v>34</v>
      </c>
      <c r="I450" s="10" t="s">
        <v>33</v>
      </c>
      <c r="J450" s="11">
        <v>4945.3999999999996</v>
      </c>
      <c r="K450" s="11">
        <v>4255</v>
      </c>
      <c r="L450" s="11">
        <v>71.400000000000006</v>
      </c>
      <c r="M450" s="26">
        <v>160</v>
      </c>
      <c r="N450" s="11">
        <f t="shared" si="92"/>
        <v>29151122.550654076</v>
      </c>
      <c r="O450" s="11">
        <v>0</v>
      </c>
      <c r="P450" s="11">
        <v>12484212.568654075</v>
      </c>
      <c r="Q450" s="11">
        <v>0</v>
      </c>
      <c r="R450" s="11">
        <v>2259974.2220000001</v>
      </c>
      <c r="S450" s="11">
        <v>14406935.760000002</v>
      </c>
      <c r="T450" s="11"/>
      <c r="U450" s="8">
        <v>3214.77</v>
      </c>
      <c r="V450" s="8">
        <v>3214.77</v>
      </c>
      <c r="W450" s="3" t="s">
        <v>56</v>
      </c>
      <c r="X450" s="17">
        <f>+N450-'Приложение № 2'!E450</f>
        <v>0</v>
      </c>
      <c r="Y450" s="1">
        <v>1779743.03</v>
      </c>
      <c r="Z450" s="1">
        <f t="shared" si="95"/>
        <v>480231.19200000004</v>
      </c>
      <c r="AB450" s="17">
        <f>+N450-'Приложение № 2'!E450</f>
        <v>0</v>
      </c>
      <c r="AE450" s="25">
        <f>+N450-'Приложение № 2'!E450</f>
        <v>0</v>
      </c>
    </row>
    <row r="451" spans="1:31" x14ac:dyDescent="0.2">
      <c r="A451" s="9">
        <f t="shared" si="93"/>
        <v>420</v>
      </c>
      <c r="B451" s="9">
        <f t="shared" si="94"/>
        <v>6</v>
      </c>
      <c r="C451" s="10" t="s">
        <v>1180</v>
      </c>
      <c r="D451" s="10" t="s">
        <v>562</v>
      </c>
      <c r="E451" s="10" t="s">
        <v>286</v>
      </c>
      <c r="F451" s="10"/>
      <c r="G451" s="10" t="s">
        <v>55</v>
      </c>
      <c r="H451" s="10" t="s">
        <v>34</v>
      </c>
      <c r="I451" s="10" t="s">
        <v>33</v>
      </c>
      <c r="J451" s="11">
        <v>3981.21</v>
      </c>
      <c r="K451" s="11">
        <v>3111.1</v>
      </c>
      <c r="L451" s="11">
        <v>88.61</v>
      </c>
      <c r="M451" s="26">
        <v>114</v>
      </c>
      <c r="N451" s="11">
        <f t="shared" si="92"/>
        <v>15184959.74</v>
      </c>
      <c r="O451" s="11">
        <v>0</v>
      </c>
      <c r="P451" s="11">
        <v>4214704.9948533317</v>
      </c>
      <c r="Q451" s="11">
        <v>0</v>
      </c>
      <c r="R451" s="11">
        <v>420942.86024000001</v>
      </c>
      <c r="S451" s="11">
        <v>10549311.884906668</v>
      </c>
      <c r="T451" s="11"/>
      <c r="U451" s="8">
        <v>1398.14</v>
      </c>
      <c r="V451" s="8">
        <v>1398.14</v>
      </c>
      <c r="W451" s="3" t="s">
        <v>56</v>
      </c>
      <c r="X451" s="17">
        <f>+N451-'Приложение № 2'!E451</f>
        <v>0</v>
      </c>
      <c r="Y451" s="1">
        <v>1385044.33</v>
      </c>
      <c r="Z451" s="1">
        <f t="shared" si="95"/>
        <v>359073.91080000001</v>
      </c>
      <c r="AB451" s="17">
        <f>+N451-'Приложение № 2'!E451</f>
        <v>0</v>
      </c>
      <c r="AE451" s="25">
        <f>+N451-'Приложение № 2'!E451</f>
        <v>0</v>
      </c>
    </row>
    <row r="452" spans="1:31" x14ac:dyDescent="0.2">
      <c r="A452" s="9">
        <f t="shared" si="93"/>
        <v>421</v>
      </c>
      <c r="B452" s="9">
        <f t="shared" si="94"/>
        <v>7</v>
      </c>
      <c r="C452" s="10" t="s">
        <v>1181</v>
      </c>
      <c r="D452" s="10" t="s">
        <v>563</v>
      </c>
      <c r="E452" s="10" t="s">
        <v>154</v>
      </c>
      <c r="F452" s="10"/>
      <c r="G452" s="10" t="s">
        <v>55</v>
      </c>
      <c r="H452" s="10" t="s">
        <v>31</v>
      </c>
      <c r="I452" s="10" t="s">
        <v>31</v>
      </c>
      <c r="J452" s="11">
        <v>934.9</v>
      </c>
      <c r="K452" s="11">
        <v>858.8</v>
      </c>
      <c r="L452" s="11">
        <v>0</v>
      </c>
      <c r="M452" s="26">
        <v>33</v>
      </c>
      <c r="N452" s="11">
        <f t="shared" si="92"/>
        <v>6169782.3700000001</v>
      </c>
      <c r="O452" s="11">
        <v>0</v>
      </c>
      <c r="P452" s="11">
        <v>2945238.47</v>
      </c>
      <c r="Q452" s="11">
        <v>0</v>
      </c>
      <c r="R452" s="11">
        <v>411115.1</v>
      </c>
      <c r="S452" s="11">
        <v>2813428.8</v>
      </c>
      <c r="T452" s="11"/>
      <c r="U452" s="8">
        <v>2605.1999999999998</v>
      </c>
      <c r="V452" s="8">
        <v>2605.1999999999998</v>
      </c>
      <c r="W452" s="3" t="s">
        <v>56</v>
      </c>
      <c r="X452" s="17">
        <f>+N452-'Приложение № 2'!E452</f>
        <v>0</v>
      </c>
      <c r="Y452" s="1">
        <v>317334.14</v>
      </c>
      <c r="Z452" s="1">
        <f t="shared" si="95"/>
        <v>93780.959999999992</v>
      </c>
      <c r="AB452" s="17">
        <f>+N452-'Приложение № 2'!E452</f>
        <v>0</v>
      </c>
      <c r="AE452" s="25">
        <f>+N452-'Приложение № 2'!E452</f>
        <v>0</v>
      </c>
    </row>
    <row r="453" spans="1:31" x14ac:dyDescent="0.2">
      <c r="A453" s="9">
        <f t="shared" si="93"/>
        <v>422</v>
      </c>
      <c r="B453" s="9">
        <f t="shared" si="94"/>
        <v>8</v>
      </c>
      <c r="C453" s="10" t="s">
        <v>1181</v>
      </c>
      <c r="D453" s="10" t="s">
        <v>564</v>
      </c>
      <c r="E453" s="10" t="s">
        <v>154</v>
      </c>
      <c r="F453" s="10"/>
      <c r="G453" s="10" t="s">
        <v>55</v>
      </c>
      <c r="H453" s="10" t="s">
        <v>31</v>
      </c>
      <c r="I453" s="10" t="s">
        <v>31</v>
      </c>
      <c r="J453" s="11">
        <v>938.1</v>
      </c>
      <c r="K453" s="11">
        <v>856.9</v>
      </c>
      <c r="L453" s="11">
        <v>0</v>
      </c>
      <c r="M453" s="26">
        <v>28</v>
      </c>
      <c r="N453" s="11">
        <f t="shared" si="92"/>
        <v>6156132.4100000001</v>
      </c>
      <c r="O453" s="11">
        <v>0</v>
      </c>
      <c r="P453" s="11">
        <v>2893596.1900000009</v>
      </c>
      <c r="Q453" s="11">
        <v>0</v>
      </c>
      <c r="R453" s="11">
        <v>455331.82</v>
      </c>
      <c r="S453" s="11">
        <v>2807204.3999999994</v>
      </c>
      <c r="T453" s="11"/>
      <c r="U453" s="8">
        <v>2605.1999999999998</v>
      </c>
      <c r="V453" s="8">
        <v>2605.1999999999998</v>
      </c>
      <c r="W453" s="3" t="s">
        <v>56</v>
      </c>
      <c r="X453" s="17">
        <f>+N453-'Приложение № 2'!E453</f>
        <v>0</v>
      </c>
      <c r="Y453" s="1">
        <v>361758.34</v>
      </c>
      <c r="Z453" s="1">
        <f t="shared" si="95"/>
        <v>93573.479999999981</v>
      </c>
      <c r="AB453" s="17">
        <f>+N453-'Приложение № 2'!E453</f>
        <v>0</v>
      </c>
      <c r="AE453" s="25">
        <f>+N453-'Приложение № 2'!E453</f>
        <v>0</v>
      </c>
    </row>
    <row r="454" spans="1:31" x14ac:dyDescent="0.2">
      <c r="A454" s="9">
        <f t="shared" si="93"/>
        <v>423</v>
      </c>
      <c r="B454" s="9">
        <f t="shared" si="94"/>
        <v>9</v>
      </c>
      <c r="C454" s="10" t="s">
        <v>1183</v>
      </c>
      <c r="D454" s="10" t="s">
        <v>565</v>
      </c>
      <c r="E454" s="10" t="s">
        <v>140</v>
      </c>
      <c r="F454" s="10"/>
      <c r="G454" s="10" t="s">
        <v>55</v>
      </c>
      <c r="H454" s="10" t="s">
        <v>31</v>
      </c>
      <c r="I454" s="10" t="s">
        <v>31</v>
      </c>
      <c r="J454" s="11">
        <v>948.7</v>
      </c>
      <c r="K454" s="11">
        <v>868.6</v>
      </c>
      <c r="L454" s="11">
        <v>80.099999999999994</v>
      </c>
      <c r="M454" s="26">
        <v>31</v>
      </c>
      <c r="N454" s="11">
        <f t="shared" si="92"/>
        <v>6815641.0499999989</v>
      </c>
      <c r="O454" s="11">
        <v>0</v>
      </c>
      <c r="P454" s="11">
        <v>3140701.4419999989</v>
      </c>
      <c r="Q454" s="11">
        <v>0</v>
      </c>
      <c r="R454" s="11">
        <v>304879.16800000001</v>
      </c>
      <c r="S454" s="11">
        <v>3370060.44</v>
      </c>
      <c r="T454" s="11"/>
      <c r="U454" s="8">
        <v>2605.1999999999998</v>
      </c>
      <c r="V454" s="8">
        <v>2605.1999999999998</v>
      </c>
      <c r="W454" s="3" t="s">
        <v>56</v>
      </c>
      <c r="X454" s="17">
        <f>+N454-'Приложение № 2'!E454</f>
        <v>0</v>
      </c>
      <c r="Y454" s="1">
        <v>192543.82</v>
      </c>
      <c r="Z454" s="1">
        <f t="shared" si="95"/>
        <v>112335.348</v>
      </c>
      <c r="AB454" s="17">
        <f>+N454-'Приложение № 2'!E454</f>
        <v>0</v>
      </c>
      <c r="AE454" s="25">
        <f>+N454-'Приложение № 2'!E454</f>
        <v>0</v>
      </c>
    </row>
    <row r="455" spans="1:31" x14ac:dyDescent="0.2">
      <c r="A455" s="9">
        <f t="shared" si="93"/>
        <v>424</v>
      </c>
      <c r="B455" s="9">
        <f t="shared" si="94"/>
        <v>10</v>
      </c>
      <c r="C455" s="10" t="s">
        <v>1183</v>
      </c>
      <c r="D455" s="10" t="s">
        <v>566</v>
      </c>
      <c r="E455" s="10" t="s">
        <v>128</v>
      </c>
      <c r="F455" s="10"/>
      <c r="G455" s="10" t="s">
        <v>59</v>
      </c>
      <c r="H455" s="10" t="s">
        <v>31</v>
      </c>
      <c r="I455" s="10" t="s">
        <v>30</v>
      </c>
      <c r="J455" s="11">
        <v>516.4</v>
      </c>
      <c r="K455" s="11">
        <v>286.39999999999998</v>
      </c>
      <c r="L455" s="11">
        <v>230</v>
      </c>
      <c r="M455" s="26">
        <v>30</v>
      </c>
      <c r="N455" s="11">
        <f t="shared" si="92"/>
        <v>4257102.58505088</v>
      </c>
      <c r="O455" s="11">
        <v>0</v>
      </c>
      <c r="P455" s="11">
        <v>4164477.4650508799</v>
      </c>
      <c r="Q455" s="11">
        <v>0</v>
      </c>
      <c r="R455" s="11">
        <v>0</v>
      </c>
      <c r="S455" s="11">
        <v>92625.120000000112</v>
      </c>
      <c r="T455" s="11"/>
      <c r="U455" s="8">
        <v>7997.02</v>
      </c>
      <c r="V455" s="8">
        <v>7997.02</v>
      </c>
      <c r="W455" s="3" t="s">
        <v>56</v>
      </c>
      <c r="X455" s="17">
        <f>+N455-'Приложение № 2'!E455</f>
        <v>0</v>
      </c>
      <c r="Y455" s="1">
        <v>140865.68</v>
      </c>
      <c r="Z455" s="1">
        <f>+(K455*6.45+L455*17.73)*12</f>
        <v>71102.16</v>
      </c>
      <c r="AB455" s="17">
        <f>+N455-'Приложение № 2'!E455</f>
        <v>0</v>
      </c>
      <c r="AE455" s="25">
        <f>+N455-'Приложение № 2'!E455</f>
        <v>0</v>
      </c>
    </row>
    <row r="456" spans="1:31" x14ac:dyDescent="0.2">
      <c r="A456" s="9">
        <f t="shared" si="93"/>
        <v>425</v>
      </c>
      <c r="B456" s="9">
        <f t="shared" si="94"/>
        <v>11</v>
      </c>
      <c r="C456" s="10" t="s">
        <v>1183</v>
      </c>
      <c r="D456" s="10" t="s">
        <v>567</v>
      </c>
      <c r="E456" s="10" t="s">
        <v>129</v>
      </c>
      <c r="F456" s="10"/>
      <c r="G456" s="10" t="s">
        <v>59</v>
      </c>
      <c r="H456" s="10" t="s">
        <v>31</v>
      </c>
      <c r="I456" s="10" t="s">
        <v>30</v>
      </c>
      <c r="J456" s="11">
        <v>516.4</v>
      </c>
      <c r="K456" s="11">
        <v>286.39999999999998</v>
      </c>
      <c r="L456" s="11">
        <v>230</v>
      </c>
      <c r="M456" s="26">
        <v>23</v>
      </c>
      <c r="N456" s="11">
        <f t="shared" si="92"/>
        <v>1764470.7650508799</v>
      </c>
      <c r="O456" s="11">
        <v>0</v>
      </c>
      <c r="P456" s="11">
        <v>1671845.6442508798</v>
      </c>
      <c r="Q456" s="11">
        <v>0</v>
      </c>
      <c r="R456" s="11">
        <v>0</v>
      </c>
      <c r="S456" s="11">
        <v>92625.12080000015</v>
      </c>
      <c r="T456" s="11"/>
      <c r="U456" s="8">
        <v>3136.02</v>
      </c>
      <c r="V456" s="8">
        <v>3136.02</v>
      </c>
      <c r="W456" s="3" t="s">
        <v>56</v>
      </c>
      <c r="X456" s="17">
        <f>+N456-'Приложение № 2'!E456</f>
        <v>0</v>
      </c>
      <c r="Y456" s="1">
        <v>113397.19</v>
      </c>
      <c r="Z456" s="1">
        <f>+(K456*6.45+L456*17.73)*12</f>
        <v>71102.16</v>
      </c>
      <c r="AB456" s="17">
        <f>+N456-'Приложение № 2'!E456</f>
        <v>0</v>
      </c>
      <c r="AE456" s="25">
        <f>+N456-'Приложение № 2'!E456</f>
        <v>0</v>
      </c>
    </row>
    <row r="457" spans="1:31" x14ac:dyDescent="0.2">
      <c r="A457" s="9">
        <f t="shared" si="93"/>
        <v>426</v>
      </c>
      <c r="B457" s="9">
        <f t="shared" si="94"/>
        <v>12</v>
      </c>
      <c r="C457" s="10" t="s">
        <v>1182</v>
      </c>
      <c r="D457" s="10" t="s">
        <v>568</v>
      </c>
      <c r="E457" s="10" t="s">
        <v>485</v>
      </c>
      <c r="F457" s="10"/>
      <c r="G457" s="10" t="s">
        <v>55</v>
      </c>
      <c r="H457" s="10" t="s">
        <v>33</v>
      </c>
      <c r="I457" s="10" t="s">
        <v>31</v>
      </c>
      <c r="J457" s="11">
        <v>1978.4</v>
      </c>
      <c r="K457" s="11">
        <v>1112</v>
      </c>
      <c r="L457" s="11">
        <v>686.4</v>
      </c>
      <c r="M457" s="26">
        <v>70</v>
      </c>
      <c r="N457" s="11">
        <f t="shared" si="92"/>
        <v>8328503.4623724809</v>
      </c>
      <c r="O457" s="11">
        <v>0</v>
      </c>
      <c r="P457" s="11">
        <v>2.3283064365386963E-10</v>
      </c>
      <c r="Q457" s="11">
        <v>0</v>
      </c>
      <c r="R457" s="11">
        <v>696190.63199999998</v>
      </c>
      <c r="S457" s="11">
        <v>7632312.8303724807</v>
      </c>
      <c r="T457" s="11"/>
      <c r="U457" s="8">
        <v>2932.16</v>
      </c>
      <c r="V457" s="8">
        <v>2932.16</v>
      </c>
      <c r="W457" s="3" t="s">
        <v>56</v>
      </c>
      <c r="X457" s="17">
        <f>+N457-'Приложение № 2'!E457</f>
        <v>0</v>
      </c>
      <c r="Y457" s="1">
        <v>424932.84</v>
      </c>
      <c r="Z457" s="1">
        <f t="shared" ref="Z457:Z462" si="96">+(K457*9.1+L457*18.19)*12</f>
        <v>271257.79200000002</v>
      </c>
      <c r="AB457" s="17">
        <f>+N457-'Приложение № 2'!E457</f>
        <v>0</v>
      </c>
      <c r="AE457" s="25">
        <f>+N457-'Приложение № 2'!E457</f>
        <v>0</v>
      </c>
    </row>
    <row r="458" spans="1:31" x14ac:dyDescent="0.2">
      <c r="A458" s="9">
        <f t="shared" si="93"/>
        <v>427</v>
      </c>
      <c r="B458" s="9">
        <f t="shared" si="94"/>
        <v>13</v>
      </c>
      <c r="C458" s="10" t="s">
        <v>1184</v>
      </c>
      <c r="D458" s="10" t="s">
        <v>569</v>
      </c>
      <c r="E458" s="10" t="s">
        <v>237</v>
      </c>
      <c r="F458" s="10"/>
      <c r="G458" s="10" t="s">
        <v>55</v>
      </c>
      <c r="H458" s="10" t="s">
        <v>34</v>
      </c>
      <c r="I458" s="10" t="s">
        <v>32</v>
      </c>
      <c r="J458" s="11">
        <v>3608.2</v>
      </c>
      <c r="K458" s="11">
        <v>1851.1</v>
      </c>
      <c r="L458" s="11">
        <v>996.9</v>
      </c>
      <c r="M458" s="26">
        <v>123</v>
      </c>
      <c r="N458" s="11">
        <f t="shared" si="92"/>
        <v>14347113.280000001</v>
      </c>
      <c r="O458" s="11">
        <v>0</v>
      </c>
      <c r="P458" s="11">
        <v>3351011.3956720019</v>
      </c>
      <c r="Q458" s="11">
        <v>0</v>
      </c>
      <c r="R458" s="11">
        <v>559538.70432799985</v>
      </c>
      <c r="S458" s="11">
        <v>10436563.18</v>
      </c>
      <c r="T458" s="11"/>
      <c r="U458" s="8">
        <v>1826.78</v>
      </c>
      <c r="V458" s="8">
        <v>1826.78</v>
      </c>
      <c r="W458" s="3" t="s">
        <v>56</v>
      </c>
      <c r="X458" s="17">
        <f>+N458-'Приложение № 2'!E458</f>
        <v>0</v>
      </c>
      <c r="Y458" s="1">
        <v>1576107.2</v>
      </c>
      <c r="Z458" s="1">
        <f t="shared" si="96"/>
        <v>419743.45199999999</v>
      </c>
      <c r="AB458" s="17">
        <f>+N458-'Приложение № 2'!E458</f>
        <v>0</v>
      </c>
      <c r="AE458" s="25">
        <f>+N458-'Приложение № 2'!E458</f>
        <v>0</v>
      </c>
    </row>
    <row r="459" spans="1:31" x14ac:dyDescent="0.2">
      <c r="A459" s="9">
        <f t="shared" si="93"/>
        <v>428</v>
      </c>
      <c r="B459" s="9">
        <f t="shared" si="94"/>
        <v>14</v>
      </c>
      <c r="C459" s="10" t="s">
        <v>1184</v>
      </c>
      <c r="D459" s="10" t="s">
        <v>570</v>
      </c>
      <c r="E459" s="10" t="s">
        <v>101</v>
      </c>
      <c r="F459" s="10"/>
      <c r="G459" s="10" t="s">
        <v>55</v>
      </c>
      <c r="H459" s="10" t="s">
        <v>34</v>
      </c>
      <c r="I459" s="10" t="s">
        <v>33</v>
      </c>
      <c r="J459" s="11">
        <v>3449.3</v>
      </c>
      <c r="K459" s="11">
        <v>2945.9</v>
      </c>
      <c r="L459" s="11">
        <v>171.7</v>
      </c>
      <c r="M459" s="26">
        <v>147</v>
      </c>
      <c r="N459" s="11">
        <f t="shared" si="92"/>
        <v>2941611.48</v>
      </c>
      <c r="O459" s="11">
        <v>0</v>
      </c>
      <c r="P459" s="11">
        <v>391468.18399999972</v>
      </c>
      <c r="Q459" s="11">
        <v>0</v>
      </c>
      <c r="R459" s="11">
        <v>306909.08340000006</v>
      </c>
      <c r="S459" s="11">
        <v>2243234.2126000002</v>
      </c>
      <c r="T459" s="11"/>
      <c r="U459" s="8">
        <v>848.32</v>
      </c>
      <c r="V459" s="8">
        <v>848.32</v>
      </c>
      <c r="W459" s="3" t="s">
        <v>56</v>
      </c>
      <c r="X459" s="17">
        <f>+N459-'Приложение № 2'!E459</f>
        <v>0</v>
      </c>
      <c r="Y459" s="1">
        <v>919972.75</v>
      </c>
      <c r="Z459" s="1">
        <f t="shared" si="96"/>
        <v>359170.95600000001</v>
      </c>
      <c r="AB459" s="17">
        <f>+N459-'Приложение № 2'!E459</f>
        <v>0</v>
      </c>
      <c r="AE459" s="25">
        <f>+N459-'Приложение № 2'!E459</f>
        <v>0</v>
      </c>
    </row>
    <row r="460" spans="1:31" x14ac:dyDescent="0.2">
      <c r="A460" s="9">
        <f t="shared" si="93"/>
        <v>429</v>
      </c>
      <c r="B460" s="9">
        <f t="shared" si="94"/>
        <v>15</v>
      </c>
      <c r="C460" s="10" t="s">
        <v>1184</v>
      </c>
      <c r="D460" s="10" t="s">
        <v>571</v>
      </c>
      <c r="E460" s="10" t="s">
        <v>54</v>
      </c>
      <c r="F460" s="10"/>
      <c r="G460" s="10" t="s">
        <v>55</v>
      </c>
      <c r="H460" s="10" t="s">
        <v>34</v>
      </c>
      <c r="I460" s="10" t="s">
        <v>33</v>
      </c>
      <c r="J460" s="11">
        <v>3258</v>
      </c>
      <c r="K460" s="11">
        <v>3019.8</v>
      </c>
      <c r="L460" s="11">
        <v>0</v>
      </c>
      <c r="M460" s="26">
        <v>132</v>
      </c>
      <c r="N460" s="11">
        <f t="shared" si="92"/>
        <v>2849332.29</v>
      </c>
      <c r="O460" s="11">
        <v>0</v>
      </c>
      <c r="P460" s="11">
        <v>0</v>
      </c>
      <c r="Q460" s="11">
        <v>0</v>
      </c>
      <c r="R460" s="11">
        <v>0</v>
      </c>
      <c r="S460" s="11">
        <v>2849332.29</v>
      </c>
      <c r="T460" s="11"/>
      <c r="U460" s="8">
        <v>848.32</v>
      </c>
      <c r="V460" s="8">
        <v>848.32</v>
      </c>
      <c r="W460" s="3" t="s">
        <v>56</v>
      </c>
      <c r="X460" s="17">
        <f>+N460-'Приложение № 2'!E460</f>
        <v>0</v>
      </c>
      <c r="Y460" s="1">
        <v>815711.41</v>
      </c>
      <c r="Z460" s="1">
        <f t="shared" si="96"/>
        <v>329762.16000000003</v>
      </c>
      <c r="AB460" s="17">
        <f>+N460-'Приложение № 2'!E460</f>
        <v>0</v>
      </c>
      <c r="AE460" s="25">
        <f>+N460-'Приложение № 2'!E460</f>
        <v>0</v>
      </c>
    </row>
    <row r="461" spans="1:31" x14ac:dyDescent="0.2">
      <c r="A461" s="9">
        <f t="shared" si="93"/>
        <v>430</v>
      </c>
      <c r="B461" s="9">
        <f t="shared" si="94"/>
        <v>16</v>
      </c>
      <c r="C461" s="10" t="s">
        <v>1184</v>
      </c>
      <c r="D461" s="10" t="s">
        <v>572</v>
      </c>
      <c r="E461" s="10" t="s">
        <v>68</v>
      </c>
      <c r="F461" s="10"/>
      <c r="G461" s="10" t="s">
        <v>55</v>
      </c>
      <c r="H461" s="10" t="s">
        <v>33</v>
      </c>
      <c r="I461" s="10" t="s">
        <v>33</v>
      </c>
      <c r="J461" s="11">
        <v>2719.1</v>
      </c>
      <c r="K461" s="11">
        <v>2367.3000000000002</v>
      </c>
      <c r="L461" s="11">
        <v>192</v>
      </c>
      <c r="M461" s="26">
        <v>120</v>
      </c>
      <c r="N461" s="11">
        <f t="shared" si="92"/>
        <v>2414827.52</v>
      </c>
      <c r="O461" s="11">
        <v>0</v>
      </c>
      <c r="P461" s="11">
        <v>0</v>
      </c>
      <c r="Q461" s="11">
        <v>0</v>
      </c>
      <c r="R461" s="11">
        <v>0</v>
      </c>
      <c r="S461" s="11">
        <v>2414827.52</v>
      </c>
      <c r="T461" s="11"/>
      <c r="U461" s="8">
        <v>848.32</v>
      </c>
      <c r="V461" s="8">
        <v>848.32</v>
      </c>
      <c r="W461" s="3" t="s">
        <v>56</v>
      </c>
      <c r="X461" s="17">
        <f>+N461-'Приложение № 2'!E461</f>
        <v>0</v>
      </c>
      <c r="Y461" s="1">
        <v>666617.75</v>
      </c>
      <c r="Z461" s="1">
        <f t="shared" si="96"/>
        <v>300418.92</v>
      </c>
      <c r="AB461" s="17">
        <f>+N461-'Приложение № 2'!E461</f>
        <v>0</v>
      </c>
      <c r="AE461" s="25">
        <f>+N461-'Приложение № 2'!E461</f>
        <v>0</v>
      </c>
    </row>
    <row r="462" spans="1:31" x14ac:dyDescent="0.2">
      <c r="A462" s="9">
        <f t="shared" si="93"/>
        <v>431</v>
      </c>
      <c r="B462" s="9">
        <f t="shared" si="94"/>
        <v>17</v>
      </c>
      <c r="C462" s="10" t="s">
        <v>1184</v>
      </c>
      <c r="D462" s="10" t="s">
        <v>573</v>
      </c>
      <c r="E462" s="10" t="s">
        <v>79</v>
      </c>
      <c r="F462" s="10"/>
      <c r="G462" s="10" t="s">
        <v>55</v>
      </c>
      <c r="H462" s="10" t="s">
        <v>33</v>
      </c>
      <c r="I462" s="10" t="s">
        <v>33</v>
      </c>
      <c r="J462" s="11">
        <v>2789.5</v>
      </c>
      <c r="K462" s="11">
        <v>2469.5</v>
      </c>
      <c r="L462" s="11">
        <v>73.5</v>
      </c>
      <c r="M462" s="26">
        <v>116</v>
      </c>
      <c r="N462" s="11">
        <f t="shared" si="92"/>
        <v>2399447.6500000004</v>
      </c>
      <c r="O462" s="11">
        <v>0</v>
      </c>
      <c r="P462" s="11">
        <v>2.3283064365386963E-10</v>
      </c>
      <c r="Q462" s="11">
        <v>0</v>
      </c>
      <c r="R462" s="11">
        <v>238454.17699999991</v>
      </c>
      <c r="S462" s="11">
        <v>2160993.4730000002</v>
      </c>
      <c r="T462" s="11"/>
      <c r="U462" s="8">
        <v>848.32</v>
      </c>
      <c r="V462" s="8">
        <v>848.32</v>
      </c>
      <c r="W462" s="3" t="s">
        <v>56</v>
      </c>
      <c r="X462" s="17">
        <f>+N462-'Приложение № 2'!E462</f>
        <v>0</v>
      </c>
      <c r="Y462" s="1">
        <v>771792.86</v>
      </c>
      <c r="Z462" s="1">
        <f t="shared" si="96"/>
        <v>285712.98</v>
      </c>
      <c r="AB462" s="17">
        <f>+N462-'Приложение № 2'!E462</f>
        <v>0</v>
      </c>
      <c r="AE462" s="25">
        <f>+N462-'Приложение № 2'!E462</f>
        <v>0</v>
      </c>
    </row>
    <row r="463" spans="1:31" x14ac:dyDescent="0.2">
      <c r="A463" s="9"/>
      <c r="B463" s="35" t="s">
        <v>574</v>
      </c>
      <c r="C463" s="35"/>
      <c r="D463" s="35"/>
      <c r="E463" s="29"/>
      <c r="F463" s="29"/>
      <c r="G463" s="29"/>
      <c r="H463" s="29"/>
      <c r="I463" s="29"/>
      <c r="J463" s="30">
        <f>SUBTOTAL(9,J446:J462)</f>
        <v>38241.910000000003</v>
      </c>
      <c r="K463" s="30">
        <f t="shared" ref="K463:N463" si="97">SUBTOTAL(9,K446:K462)</f>
        <v>30869</v>
      </c>
      <c r="L463" s="30">
        <f t="shared" si="97"/>
        <v>2929.1099999999997</v>
      </c>
      <c r="M463" s="30">
        <f t="shared" si="97"/>
        <v>1381</v>
      </c>
      <c r="N463" s="30">
        <f t="shared" si="97"/>
        <v>123441525.56312832</v>
      </c>
      <c r="O463" s="30">
        <v>0</v>
      </c>
      <c r="P463" s="30">
        <v>41133471.166545644</v>
      </c>
      <c r="Q463" s="30">
        <v>0</v>
      </c>
      <c r="R463" s="30">
        <v>8392193.5039679985</v>
      </c>
      <c r="S463" s="30">
        <v>73915860.892614663</v>
      </c>
      <c r="T463" s="30">
        <v>0</v>
      </c>
      <c r="U463" s="31"/>
      <c r="V463" s="31"/>
      <c r="W463" s="32"/>
      <c r="X463" s="17">
        <f>+N463-'Приложение № 2'!E463</f>
        <v>0</v>
      </c>
      <c r="AB463" s="17">
        <f>+N463-'Приложение № 2'!E463</f>
        <v>0</v>
      </c>
      <c r="AE463" s="25">
        <f>+N463-'Приложение № 2'!E463</f>
        <v>0</v>
      </c>
    </row>
    <row r="464" spans="1:31" ht="25.5" x14ac:dyDescent="0.2">
      <c r="A464" s="9">
        <f>+A462+1</f>
        <v>432</v>
      </c>
      <c r="B464" s="6">
        <v>1</v>
      </c>
      <c r="C464" s="7" t="s">
        <v>1185</v>
      </c>
      <c r="D464" s="7" t="s">
        <v>576</v>
      </c>
      <c r="E464" s="7" t="s">
        <v>129</v>
      </c>
      <c r="F464" s="7"/>
      <c r="G464" s="7" t="s">
        <v>59</v>
      </c>
      <c r="H464" s="7" t="s">
        <v>31</v>
      </c>
      <c r="I464" s="7" t="s">
        <v>30</v>
      </c>
      <c r="J464" s="8">
        <v>672.4</v>
      </c>
      <c r="K464" s="8">
        <v>640.79999999999995</v>
      </c>
      <c r="L464" s="8">
        <v>0</v>
      </c>
      <c r="M464" s="33">
        <v>33</v>
      </c>
      <c r="N464" s="8">
        <f>+P464+Q464+R464+S464+T464</f>
        <v>2820769.5599999996</v>
      </c>
      <c r="O464" s="8">
        <v>0</v>
      </c>
      <c r="P464" s="8">
        <v>2084351.9699999993</v>
      </c>
      <c r="Q464" s="8">
        <v>0</v>
      </c>
      <c r="R464" s="8">
        <v>240438.39</v>
      </c>
      <c r="S464" s="8">
        <v>495979.19999999995</v>
      </c>
      <c r="T464" s="8"/>
      <c r="U464" s="8">
        <v>4746.49</v>
      </c>
      <c r="V464" s="8">
        <v>4746.49</v>
      </c>
      <c r="W464" s="3" t="s">
        <v>56</v>
      </c>
      <c r="X464" s="17">
        <f>+N464-'Приложение № 2'!E464</f>
        <v>0</v>
      </c>
      <c r="Y464" s="1">
        <v>190840.47</v>
      </c>
      <c r="Z464" s="1">
        <f>+(K464*6.45+L464*17.73)*12</f>
        <v>49597.919999999998</v>
      </c>
      <c r="AB464" s="17">
        <f>+N464-'Приложение № 2'!E464</f>
        <v>0</v>
      </c>
      <c r="AE464" s="25">
        <f>+N464-'Приложение № 2'!E464</f>
        <v>0</v>
      </c>
    </row>
    <row r="465" spans="1:31" x14ac:dyDescent="0.2">
      <c r="A465" s="9"/>
      <c r="B465" s="38" t="s">
        <v>577</v>
      </c>
      <c r="C465" s="38"/>
      <c r="D465" s="38"/>
      <c r="E465" s="32"/>
      <c r="F465" s="32"/>
      <c r="G465" s="32"/>
      <c r="H465" s="32"/>
      <c r="I465" s="32"/>
      <c r="J465" s="31">
        <f>SUBTOTAL(9,J464)</f>
        <v>672.4</v>
      </c>
      <c r="K465" s="31">
        <f t="shared" ref="K465:N465" si="98">SUBTOTAL(9,K464)</f>
        <v>640.79999999999995</v>
      </c>
      <c r="L465" s="31">
        <f t="shared" si="98"/>
        <v>0</v>
      </c>
      <c r="M465" s="31">
        <f t="shared" si="98"/>
        <v>33</v>
      </c>
      <c r="N465" s="31">
        <f t="shared" si="98"/>
        <v>2820769.5599999996</v>
      </c>
      <c r="O465" s="31">
        <v>0</v>
      </c>
      <c r="P465" s="31">
        <v>2084351.9699999993</v>
      </c>
      <c r="Q465" s="31">
        <v>0</v>
      </c>
      <c r="R465" s="31">
        <v>240438.39</v>
      </c>
      <c r="S465" s="31">
        <v>495979.19999999995</v>
      </c>
      <c r="T465" s="31">
        <v>0</v>
      </c>
      <c r="U465" s="31"/>
      <c r="V465" s="31"/>
      <c r="W465" s="32"/>
      <c r="X465" s="17">
        <f>+N465-'Приложение № 2'!E465</f>
        <v>0</v>
      </c>
      <c r="AB465" s="17">
        <f>+N465-'Приложение № 2'!E465</f>
        <v>0</v>
      </c>
      <c r="AE465" s="25">
        <f>+N465-'Приложение № 2'!E465</f>
        <v>0</v>
      </c>
    </row>
    <row r="466" spans="1:31" s="5" customFormat="1" x14ac:dyDescent="0.2">
      <c r="A466" s="9"/>
      <c r="B466" s="36" t="s">
        <v>580</v>
      </c>
      <c r="C466" s="36"/>
      <c r="D466" s="36"/>
      <c r="E466" s="23"/>
      <c r="F466" s="23"/>
      <c r="G466" s="23"/>
      <c r="H466" s="23"/>
      <c r="I466" s="23"/>
      <c r="J466" s="4">
        <f>+J470+J502+J512+J514+J519+J521+J523+J600+J603+J605+J618+J643+J646+J722+J731+J740+J742+J746+J748+J753+J762+J771</f>
        <v>788029.90000000014</v>
      </c>
      <c r="K466" s="4">
        <f>+K470+K502+K512+K514+K519+K521+K523+K600+K603+K605+K618+K643+K646+K722+K731+K740+K742+K746+K748+K753+K762+K771</f>
        <v>653447.59000000008</v>
      </c>
      <c r="L466" s="4">
        <f>+L470+L502+L512+L514+L519+L521+L523+L600+L603+L605+L618+L643+L646+L722+L731+L740+L742+L746+L748+L753+L762+L771</f>
        <v>34667.239999999991</v>
      </c>
      <c r="M466" s="4">
        <f>+M470+M502+M512+M514+M519+M521+M523+M600+M603+M605+M618+M643+M646+M722+M731+M740+M742+M746+M748+M753+M762+M771</f>
        <v>27679</v>
      </c>
      <c r="N466" s="4">
        <f>+N470+N502+N512+N514+N519+N521+N523+N600+N603+N605+N618+N643+N646+N722+N731+N740+N742+N746+N748+N753+N762+N771</f>
        <v>4533183674.4977579</v>
      </c>
      <c r="O466" s="4">
        <v>0</v>
      </c>
      <c r="P466" s="4">
        <f t="shared" ref="P466:T466" si="99">+P470+P502+P512+P514+P519+P521+P523+P600+P603+P605+P618+P643+P646+P722+P731+P740+P742+P746+P748+P753+P762+P771</f>
        <v>3174854631.6244154</v>
      </c>
      <c r="Q466" s="4">
        <f t="shared" si="99"/>
        <v>0</v>
      </c>
      <c r="R466" s="4">
        <f t="shared" si="99"/>
        <v>174492359.50930047</v>
      </c>
      <c r="S466" s="4">
        <f t="shared" si="99"/>
        <v>1183836683.3640423</v>
      </c>
      <c r="T466" s="4">
        <f t="shared" si="99"/>
        <v>0</v>
      </c>
      <c r="U466" s="4"/>
      <c r="V466" s="4"/>
      <c r="W466" s="24"/>
      <c r="X466" s="17">
        <f>+N466-'Приложение № 2'!E466</f>
        <v>0</v>
      </c>
      <c r="AB466" s="17">
        <f>+N466-'Приложение № 2'!E466</f>
        <v>0</v>
      </c>
      <c r="AE466" s="25">
        <f>+N466-'Приложение № 2'!E466</f>
        <v>0</v>
      </c>
    </row>
    <row r="467" spans="1:31" x14ac:dyDescent="0.2">
      <c r="A467" s="9">
        <f>+A464+1</f>
        <v>433</v>
      </c>
      <c r="B467" s="6">
        <v>1</v>
      </c>
      <c r="C467" s="7" t="s">
        <v>1186</v>
      </c>
      <c r="D467" s="7" t="s">
        <v>579</v>
      </c>
      <c r="E467" s="7" t="s">
        <v>150</v>
      </c>
      <c r="F467" s="7"/>
      <c r="G467" s="7" t="s">
        <v>59</v>
      </c>
      <c r="H467" s="7" t="s">
        <v>31</v>
      </c>
      <c r="I467" s="7" t="s">
        <v>30</v>
      </c>
      <c r="J467" s="8">
        <v>708.4</v>
      </c>
      <c r="K467" s="8">
        <v>676.8</v>
      </c>
      <c r="L467" s="8">
        <v>0</v>
      </c>
      <c r="M467" s="33">
        <v>32</v>
      </c>
      <c r="N467" s="8">
        <f t="shared" ref="N467:N469" si="100">+P467+Q467+R467+S467+T467</f>
        <v>7192705.5399999991</v>
      </c>
      <c r="O467" s="8">
        <v>0</v>
      </c>
      <c r="P467" s="8">
        <v>6437307.8499999987</v>
      </c>
      <c r="Q467" s="8">
        <v>0</v>
      </c>
      <c r="R467" s="8">
        <v>231554.49</v>
      </c>
      <c r="S467" s="8">
        <v>523843.19999999995</v>
      </c>
      <c r="T467" s="8"/>
      <c r="U467" s="8">
        <v>10993.68</v>
      </c>
      <c r="V467" s="8">
        <v>10993.68</v>
      </c>
      <c r="W467" s="3" t="s">
        <v>580</v>
      </c>
      <c r="X467" s="17">
        <f>+N467-'Приложение № 2'!E467</f>
        <v>0</v>
      </c>
      <c r="Y467" s="1">
        <v>179170.17</v>
      </c>
      <c r="Z467" s="1">
        <f>+(K467*6.45+L467*17.73)*12</f>
        <v>52384.319999999992</v>
      </c>
      <c r="AB467" s="17">
        <f>+N467-'Приложение № 2'!E467</f>
        <v>0</v>
      </c>
      <c r="AE467" s="25">
        <f>+N467-'Приложение № 2'!E467</f>
        <v>0</v>
      </c>
    </row>
    <row r="468" spans="1:31" x14ac:dyDescent="0.2">
      <c r="A468" s="9">
        <f>+A467+1</f>
        <v>434</v>
      </c>
      <c r="B468" s="6">
        <f>+B467+1</f>
        <v>2</v>
      </c>
      <c r="C468" s="7" t="s">
        <v>1186</v>
      </c>
      <c r="D468" s="7" t="s">
        <v>581</v>
      </c>
      <c r="E468" s="7" t="s">
        <v>150</v>
      </c>
      <c r="F468" s="7"/>
      <c r="G468" s="7" t="s">
        <v>59</v>
      </c>
      <c r="H468" s="7" t="s">
        <v>31</v>
      </c>
      <c r="I468" s="7" t="s">
        <v>31</v>
      </c>
      <c r="J468" s="8">
        <v>525.6</v>
      </c>
      <c r="K468" s="8">
        <v>495.6</v>
      </c>
      <c r="L468" s="8">
        <v>0</v>
      </c>
      <c r="M468" s="33">
        <v>50</v>
      </c>
      <c r="N468" s="8">
        <f t="shared" si="100"/>
        <v>5266998.92</v>
      </c>
      <c r="O468" s="8">
        <v>0</v>
      </c>
      <c r="P468" s="8">
        <v>4725957.0399999991</v>
      </c>
      <c r="Q468" s="8">
        <v>0</v>
      </c>
      <c r="R468" s="8">
        <v>157447.47999999998</v>
      </c>
      <c r="S468" s="8">
        <v>383594.4</v>
      </c>
      <c r="T468" s="8"/>
      <c r="U468" s="8">
        <v>10993.68</v>
      </c>
      <c r="V468" s="8">
        <v>10993.68</v>
      </c>
      <c r="W468" s="3" t="s">
        <v>580</v>
      </c>
      <c r="X468" s="17">
        <f>+N468-'Приложение № 2'!E468</f>
        <v>0</v>
      </c>
      <c r="Y468" s="1">
        <v>119088.04</v>
      </c>
      <c r="Z468" s="1">
        <f>+(K468*6.45+L468*17.73)*12</f>
        <v>38359.440000000002</v>
      </c>
      <c r="AB468" s="17">
        <f>+N468-'Приложение № 2'!E468</f>
        <v>0</v>
      </c>
      <c r="AE468" s="25">
        <f>+N468-'Приложение № 2'!E468</f>
        <v>0</v>
      </c>
    </row>
    <row r="469" spans="1:31" x14ac:dyDescent="0.2">
      <c r="A469" s="9">
        <f>+A468+1</f>
        <v>435</v>
      </c>
      <c r="B469" s="6">
        <f>+B468+1</f>
        <v>3</v>
      </c>
      <c r="C469" s="7" t="s">
        <v>1186</v>
      </c>
      <c r="D469" s="7" t="s">
        <v>582</v>
      </c>
      <c r="E469" s="7" t="s">
        <v>150</v>
      </c>
      <c r="F469" s="7"/>
      <c r="G469" s="7" t="s">
        <v>59</v>
      </c>
      <c r="H469" s="7" t="s">
        <v>31</v>
      </c>
      <c r="I469" s="7" t="s">
        <v>30</v>
      </c>
      <c r="J469" s="8">
        <v>722</v>
      </c>
      <c r="K469" s="8">
        <v>647</v>
      </c>
      <c r="L469" s="8">
        <v>0</v>
      </c>
      <c r="M469" s="33">
        <v>21</v>
      </c>
      <c r="N469" s="8">
        <f t="shared" si="100"/>
        <v>6876005.4400000004</v>
      </c>
      <c r="O469" s="8">
        <v>0</v>
      </c>
      <c r="P469" s="8">
        <v>6186351.2600000007</v>
      </c>
      <c r="Q469" s="8">
        <v>0</v>
      </c>
      <c r="R469" s="8">
        <v>188876.18</v>
      </c>
      <c r="S469" s="8">
        <v>500778</v>
      </c>
      <c r="T469" s="8"/>
      <c r="U469" s="8">
        <v>10993.68</v>
      </c>
      <c r="V469" s="8">
        <v>10993.68</v>
      </c>
      <c r="W469" s="3" t="s">
        <v>580</v>
      </c>
      <c r="X469" s="17">
        <f>+N469-'Приложение № 2'!E469</f>
        <v>0</v>
      </c>
      <c r="Y469" s="1">
        <v>138798.38</v>
      </c>
      <c r="Z469" s="1">
        <f>+(K469*6.45+L469*17.73)*12</f>
        <v>50077.8</v>
      </c>
      <c r="AB469" s="17">
        <f>+N469-'Приложение № 2'!E469</f>
        <v>0</v>
      </c>
      <c r="AE469" s="25">
        <f>+N469-'Приложение № 2'!E469</f>
        <v>0</v>
      </c>
    </row>
    <row r="470" spans="1:31" x14ac:dyDescent="0.2">
      <c r="A470" s="9"/>
      <c r="B470" s="38" t="s">
        <v>583</v>
      </c>
      <c r="C470" s="38"/>
      <c r="D470" s="38"/>
      <c r="E470" s="32"/>
      <c r="F470" s="32"/>
      <c r="G470" s="32"/>
      <c r="H470" s="32"/>
      <c r="I470" s="32"/>
      <c r="J470" s="31">
        <f>SUBTOTAL(9,J467:J469)</f>
        <v>1956</v>
      </c>
      <c r="K470" s="31">
        <f t="shared" ref="K470:N470" si="101">SUBTOTAL(9,K467:K469)</f>
        <v>1819.4</v>
      </c>
      <c r="L470" s="31">
        <f t="shared" si="101"/>
        <v>0</v>
      </c>
      <c r="M470" s="31">
        <f t="shared" si="101"/>
        <v>103</v>
      </c>
      <c r="N470" s="31">
        <f t="shared" si="101"/>
        <v>19335709.899999999</v>
      </c>
      <c r="O470" s="31">
        <v>0</v>
      </c>
      <c r="P470" s="31">
        <v>17349616.149999999</v>
      </c>
      <c r="Q470" s="31">
        <v>0</v>
      </c>
      <c r="R470" s="31">
        <v>577878.14999999991</v>
      </c>
      <c r="S470" s="31">
        <v>1408215.6</v>
      </c>
      <c r="T470" s="31">
        <v>0</v>
      </c>
      <c r="U470" s="31"/>
      <c r="V470" s="31"/>
      <c r="W470" s="32"/>
      <c r="X470" s="17">
        <f>+N470-'Приложение № 2'!E470</f>
        <v>0</v>
      </c>
      <c r="AB470" s="17">
        <f>+N470-'Приложение № 2'!E470</f>
        <v>0</v>
      </c>
      <c r="AE470" s="25">
        <f>+N470-'Приложение № 2'!E470</f>
        <v>0</v>
      </c>
    </row>
    <row r="471" spans="1:31" x14ac:dyDescent="0.2">
      <c r="A471" s="9">
        <f>+A469+1</f>
        <v>436</v>
      </c>
      <c r="B471" s="9">
        <v>1</v>
      </c>
      <c r="C471" s="10" t="s">
        <v>1145</v>
      </c>
      <c r="D471" s="10" t="s">
        <v>71</v>
      </c>
      <c r="E471" s="10" t="s">
        <v>72</v>
      </c>
      <c r="F471" s="10"/>
      <c r="G471" s="10" t="s">
        <v>55</v>
      </c>
      <c r="H471" s="10" t="s">
        <v>31</v>
      </c>
      <c r="I471" s="10" t="s">
        <v>31</v>
      </c>
      <c r="J471" s="11">
        <v>694.82</v>
      </c>
      <c r="K471" s="11">
        <v>645.54</v>
      </c>
      <c r="L471" s="11">
        <v>0</v>
      </c>
      <c r="M471" s="26">
        <v>28</v>
      </c>
      <c r="N471" s="11">
        <f t="shared" ref="N471:N501" si="102">+P471+Q471+R471+S471+T471</f>
        <v>4826758.2513695993</v>
      </c>
      <c r="O471" s="11">
        <v>0</v>
      </c>
      <c r="P471" s="11">
        <v>4676300.1733695995</v>
      </c>
      <c r="Q471" s="11">
        <v>0</v>
      </c>
      <c r="R471" s="11">
        <v>150458.07800000001</v>
      </c>
      <c r="S471" s="11">
        <v>0</v>
      </c>
      <c r="T471" s="8"/>
      <c r="U471" s="8">
        <v>105.05</v>
      </c>
      <c r="V471" s="8">
        <v>105.05</v>
      </c>
      <c r="W471" s="3" t="s">
        <v>580</v>
      </c>
      <c r="X471" s="17">
        <f>+N471-'Приложение № 2'!E471</f>
        <v>0</v>
      </c>
      <c r="Y471" s="1">
        <v>259897.89</v>
      </c>
      <c r="Z471" s="1">
        <f>+(K471*9.1+L471*18.19)*12</f>
        <v>70492.967999999993</v>
      </c>
      <c r="AB471" s="17">
        <f>+N471-'Приложение № 2'!E471</f>
        <v>0</v>
      </c>
      <c r="AE471" s="25">
        <f>+N471-'Приложение № 2'!E471</f>
        <v>0</v>
      </c>
    </row>
    <row r="472" spans="1:31" x14ac:dyDescent="0.2">
      <c r="A472" s="9">
        <f>+A471+1</f>
        <v>437</v>
      </c>
      <c r="B472" s="9">
        <f>+B471+1</f>
        <v>2</v>
      </c>
      <c r="C472" s="10" t="s">
        <v>1145</v>
      </c>
      <c r="D472" s="10" t="s">
        <v>584</v>
      </c>
      <c r="E472" s="10" t="s">
        <v>156</v>
      </c>
      <c r="F472" s="10"/>
      <c r="G472" s="10" t="s">
        <v>59</v>
      </c>
      <c r="H472" s="10" t="s">
        <v>31</v>
      </c>
      <c r="I472" s="10" t="s">
        <v>31</v>
      </c>
      <c r="J472" s="11">
        <v>796.9</v>
      </c>
      <c r="K472" s="11">
        <v>720.9</v>
      </c>
      <c r="L472" s="11">
        <v>0</v>
      </c>
      <c r="M472" s="26">
        <v>30</v>
      </c>
      <c r="N472" s="11">
        <f t="shared" si="102"/>
        <v>4091084.4377343999</v>
      </c>
      <c r="O472" s="11">
        <v>0</v>
      </c>
      <c r="P472" s="11">
        <v>4002774.4207675802</v>
      </c>
      <c r="Q472" s="11">
        <v>0</v>
      </c>
      <c r="R472" s="11">
        <v>15643.299200000009</v>
      </c>
      <c r="S472" s="11">
        <v>72666.717766819464</v>
      </c>
      <c r="T472" s="8"/>
      <c r="U472" s="8">
        <v>5553.33</v>
      </c>
      <c r="V472" s="8">
        <v>5553.33</v>
      </c>
      <c r="W472" s="3" t="s">
        <v>580</v>
      </c>
      <c r="X472" s="17">
        <f>+N472-'Приложение № 2'!E472</f>
        <v>0</v>
      </c>
      <c r="Y472" s="1">
        <v>208873.82</v>
      </c>
      <c r="Z472" s="1">
        <f>+(K472*6.45+L472*17.73)*12</f>
        <v>55797.66</v>
      </c>
      <c r="AB472" s="17">
        <f>+N472-'Приложение № 2'!E472</f>
        <v>0</v>
      </c>
      <c r="AE472" s="25">
        <f>+N472-'Приложение № 2'!E472</f>
        <v>0</v>
      </c>
    </row>
    <row r="473" spans="1:31" x14ac:dyDescent="0.2">
      <c r="A473" s="9">
        <f t="shared" ref="A473:A501" si="103">+A472+1</f>
        <v>438</v>
      </c>
      <c r="B473" s="9">
        <f t="shared" ref="B473:B501" si="104">+B472+1</f>
        <v>3</v>
      </c>
      <c r="C473" s="10" t="s">
        <v>1145</v>
      </c>
      <c r="D473" s="10" t="s">
        <v>585</v>
      </c>
      <c r="E473" s="10" t="s">
        <v>148</v>
      </c>
      <c r="F473" s="10"/>
      <c r="G473" s="10" t="s">
        <v>59</v>
      </c>
      <c r="H473" s="10" t="s">
        <v>31</v>
      </c>
      <c r="I473" s="10" t="s">
        <v>31</v>
      </c>
      <c r="J473" s="11">
        <v>1020.7</v>
      </c>
      <c r="K473" s="11">
        <v>903.1</v>
      </c>
      <c r="L473" s="11">
        <v>0</v>
      </c>
      <c r="M473" s="26">
        <v>45</v>
      </c>
      <c r="N473" s="11">
        <f t="shared" si="102"/>
        <v>3866259.6202495997</v>
      </c>
      <c r="O473" s="11">
        <v>0</v>
      </c>
      <c r="P473" s="11">
        <v>3738722.3540125941</v>
      </c>
      <c r="Q473" s="11">
        <v>0</v>
      </c>
      <c r="R473" s="11">
        <v>36504.782799999986</v>
      </c>
      <c r="S473" s="11">
        <v>91032.483437005547</v>
      </c>
      <c r="T473" s="8"/>
      <c r="U473" s="8">
        <v>3996.75</v>
      </c>
      <c r="V473" s="8">
        <v>3996.75</v>
      </c>
      <c r="W473" s="3" t="s">
        <v>580</v>
      </c>
      <c r="X473" s="17">
        <f>+N473-'Приложение № 2'!E473</f>
        <v>0</v>
      </c>
      <c r="Y473" s="1">
        <v>247337.01</v>
      </c>
      <c r="Z473" s="1">
        <f>+(K473*6.45+L473*17.73)*12</f>
        <v>69899.94</v>
      </c>
      <c r="AB473" s="17">
        <f>+N473-'Приложение № 2'!E473</f>
        <v>0</v>
      </c>
      <c r="AE473" s="25">
        <f>+N473-'Приложение № 2'!E473</f>
        <v>0</v>
      </c>
    </row>
    <row r="474" spans="1:31" x14ac:dyDescent="0.2">
      <c r="A474" s="9">
        <f t="shared" si="103"/>
        <v>439</v>
      </c>
      <c r="B474" s="9">
        <f t="shared" si="104"/>
        <v>4</v>
      </c>
      <c r="C474" s="10" t="s">
        <v>1146</v>
      </c>
      <c r="D474" s="10" t="s">
        <v>586</v>
      </c>
      <c r="E474" s="10" t="s">
        <v>140</v>
      </c>
      <c r="F474" s="10"/>
      <c r="G474" s="10" t="s">
        <v>59</v>
      </c>
      <c r="H474" s="10" t="s">
        <v>31</v>
      </c>
      <c r="I474" s="10" t="s">
        <v>31</v>
      </c>
      <c r="J474" s="11">
        <v>884.7</v>
      </c>
      <c r="K474" s="11">
        <v>815.5</v>
      </c>
      <c r="L474" s="11">
        <v>0</v>
      </c>
      <c r="M474" s="26">
        <v>34</v>
      </c>
      <c r="N474" s="11">
        <f t="shared" si="102"/>
        <v>1136700.99</v>
      </c>
      <c r="O474" s="11">
        <v>0</v>
      </c>
      <c r="P474" s="11">
        <v>1021924.1399999999</v>
      </c>
      <c r="Q474" s="11">
        <v>0</v>
      </c>
      <c r="R474" s="11">
        <v>32574.459000000003</v>
      </c>
      <c r="S474" s="11">
        <v>82202.391000000061</v>
      </c>
      <c r="T474" s="8"/>
      <c r="U474" s="8">
        <v>1556.58</v>
      </c>
      <c r="V474" s="8">
        <v>1556.58</v>
      </c>
      <c r="W474" s="3" t="s">
        <v>580</v>
      </c>
      <c r="X474" s="17">
        <f>+N474-'Приложение № 2'!E474</f>
        <v>0</v>
      </c>
      <c r="Y474" s="1">
        <v>83448.12</v>
      </c>
      <c r="Z474" s="1">
        <f>+(K474*6.45+L474*17.73)*12</f>
        <v>63119.700000000004</v>
      </c>
      <c r="AB474" s="17">
        <f>+N474-'Приложение № 2'!E474</f>
        <v>0</v>
      </c>
      <c r="AE474" s="25">
        <f>+N474-'Приложение № 2'!E474</f>
        <v>0</v>
      </c>
    </row>
    <row r="475" spans="1:31" x14ac:dyDescent="0.2">
      <c r="A475" s="9">
        <f t="shared" si="103"/>
        <v>440</v>
      </c>
      <c r="B475" s="9">
        <f t="shared" si="104"/>
        <v>5</v>
      </c>
      <c r="C475" s="10" t="s">
        <v>1146</v>
      </c>
      <c r="D475" s="10" t="s">
        <v>587</v>
      </c>
      <c r="E475" s="10" t="s">
        <v>152</v>
      </c>
      <c r="F475" s="10"/>
      <c r="G475" s="10" t="s">
        <v>55</v>
      </c>
      <c r="H475" s="10" t="s">
        <v>31</v>
      </c>
      <c r="I475" s="10" t="s">
        <v>31</v>
      </c>
      <c r="J475" s="11">
        <v>723.48</v>
      </c>
      <c r="K475" s="11">
        <v>675.02</v>
      </c>
      <c r="L475" s="11">
        <v>0</v>
      </c>
      <c r="M475" s="26">
        <v>36</v>
      </c>
      <c r="N475" s="11">
        <f t="shared" si="102"/>
        <v>16896979.139999997</v>
      </c>
      <c r="O475" s="11">
        <v>0</v>
      </c>
      <c r="P475" s="11">
        <v>16535275.945999997</v>
      </c>
      <c r="Q475" s="11">
        <v>0</v>
      </c>
      <c r="R475" s="11">
        <v>72524.63036000001</v>
      </c>
      <c r="S475" s="11">
        <v>289178.56364000007</v>
      </c>
      <c r="T475" s="8"/>
      <c r="U475" s="8">
        <v>10593.88</v>
      </c>
      <c r="V475" s="8">
        <v>10593.88</v>
      </c>
      <c r="W475" s="3" t="s">
        <v>580</v>
      </c>
      <c r="X475" s="17">
        <f>+N475-'Приложение № 2'!E475</f>
        <v>0</v>
      </c>
      <c r="Y475" s="1">
        <v>242778.18</v>
      </c>
      <c r="Z475" s="1">
        <f>+(K475*9.1+L475*18.19)*12</f>
        <v>73712.183999999994</v>
      </c>
      <c r="AB475" s="17">
        <f>+N475-'Приложение № 2'!E475</f>
        <v>0</v>
      </c>
      <c r="AE475" s="25">
        <f>+N475-'Приложение № 2'!E475</f>
        <v>0</v>
      </c>
    </row>
    <row r="476" spans="1:31" x14ac:dyDescent="0.2">
      <c r="A476" s="9">
        <f t="shared" si="103"/>
        <v>441</v>
      </c>
      <c r="B476" s="9">
        <f t="shared" si="104"/>
        <v>6</v>
      </c>
      <c r="C476" s="10" t="s">
        <v>1148</v>
      </c>
      <c r="D476" s="10" t="s">
        <v>588</v>
      </c>
      <c r="E476" s="10" t="s">
        <v>131</v>
      </c>
      <c r="F476" s="10"/>
      <c r="G476" s="10" t="s">
        <v>59</v>
      </c>
      <c r="H476" s="10" t="s">
        <v>31</v>
      </c>
      <c r="I476" s="10" t="s">
        <v>32</v>
      </c>
      <c r="J476" s="11">
        <v>1283.71</v>
      </c>
      <c r="K476" s="11">
        <v>1107.01</v>
      </c>
      <c r="L476" s="11">
        <v>0</v>
      </c>
      <c r="M476" s="26">
        <v>45</v>
      </c>
      <c r="N476" s="11">
        <f t="shared" si="102"/>
        <v>11719083.042117761</v>
      </c>
      <c r="O476" s="11">
        <v>0</v>
      </c>
      <c r="P476" s="11">
        <v>11270111.535220632</v>
      </c>
      <c r="Q476" s="11">
        <v>0</v>
      </c>
      <c r="R476" s="11">
        <v>95934.987779999967</v>
      </c>
      <c r="S476" s="11">
        <v>353036.51911713026</v>
      </c>
      <c r="T476" s="8"/>
      <c r="U476" s="8">
        <v>10451.709999999999</v>
      </c>
      <c r="V476" s="8">
        <v>10451.709999999999</v>
      </c>
      <c r="W476" s="3" t="s">
        <v>580</v>
      </c>
      <c r="X476" s="17">
        <f>+N476-'Приложение № 2'!E476</f>
        <v>0</v>
      </c>
      <c r="Y476" s="1">
        <v>307633.84000000003</v>
      </c>
      <c r="Z476" s="1">
        <f>+(K476*6.45+L476*17.73)*12</f>
        <v>85682.573999999993</v>
      </c>
      <c r="AB476" s="17">
        <f>+N476-'Приложение № 2'!E476</f>
        <v>0</v>
      </c>
      <c r="AE476" s="25">
        <f>+N476-'Приложение № 2'!E476</f>
        <v>0</v>
      </c>
    </row>
    <row r="477" spans="1:31" x14ac:dyDescent="0.2">
      <c r="A477" s="9">
        <f t="shared" si="103"/>
        <v>442</v>
      </c>
      <c r="B477" s="9">
        <f t="shared" si="104"/>
        <v>7</v>
      </c>
      <c r="C477" s="10" t="s">
        <v>1148</v>
      </c>
      <c r="D477" s="10" t="s">
        <v>589</v>
      </c>
      <c r="E477" s="10" t="s">
        <v>138</v>
      </c>
      <c r="F477" s="10"/>
      <c r="G477" s="10" t="s">
        <v>59</v>
      </c>
      <c r="H477" s="10" t="s">
        <v>31</v>
      </c>
      <c r="I477" s="10" t="s">
        <v>32</v>
      </c>
      <c r="J477" s="11">
        <v>1313.66</v>
      </c>
      <c r="K477" s="11">
        <v>1120.0999999999999</v>
      </c>
      <c r="L477" s="11">
        <v>0</v>
      </c>
      <c r="M477" s="26">
        <v>42</v>
      </c>
      <c r="N477" s="11">
        <f t="shared" si="102"/>
        <v>11327235.280000005</v>
      </c>
      <c r="O477" s="11">
        <v>0</v>
      </c>
      <c r="P477" s="11">
        <v>10766442.958386656</v>
      </c>
      <c r="Q477" s="11">
        <v>0</v>
      </c>
      <c r="R477" s="11">
        <v>78198.457799999975</v>
      </c>
      <c r="S477" s="11">
        <v>482593.86381334759</v>
      </c>
      <c r="T477" s="8"/>
      <c r="U477" s="8">
        <v>10608.31</v>
      </c>
      <c r="V477" s="8">
        <v>10608.31</v>
      </c>
      <c r="W477" s="3" t="s">
        <v>580</v>
      </c>
      <c r="X477" s="17">
        <f>+N477-'Приложение № 2'!E477</f>
        <v>0</v>
      </c>
      <c r="Y477" s="1">
        <v>265944.87</v>
      </c>
      <c r="Z477" s="1">
        <f>+(K477*6.45+L477*17.73)*12</f>
        <v>86695.739999999991</v>
      </c>
      <c r="AB477" s="17">
        <f>+N477-'Приложение № 2'!E477</f>
        <v>0</v>
      </c>
      <c r="AE477" s="25">
        <f>+N477-'Приложение № 2'!E477</f>
        <v>0</v>
      </c>
    </row>
    <row r="478" spans="1:31" x14ac:dyDescent="0.2">
      <c r="A478" s="9">
        <f t="shared" si="103"/>
        <v>443</v>
      </c>
      <c r="B478" s="9">
        <f t="shared" si="104"/>
        <v>8</v>
      </c>
      <c r="C478" s="10" t="s">
        <v>1148</v>
      </c>
      <c r="D478" s="10" t="s">
        <v>590</v>
      </c>
      <c r="E478" s="10" t="s">
        <v>131</v>
      </c>
      <c r="F478" s="10"/>
      <c r="G478" s="10" t="s">
        <v>59</v>
      </c>
      <c r="H478" s="10" t="s">
        <v>31</v>
      </c>
      <c r="I478" s="10" t="s">
        <v>32</v>
      </c>
      <c r="J478" s="11">
        <v>813.63</v>
      </c>
      <c r="K478" s="11">
        <v>748.35</v>
      </c>
      <c r="L478" s="11">
        <v>0</v>
      </c>
      <c r="M478" s="26">
        <v>33</v>
      </c>
      <c r="N478" s="11">
        <v>3640011.82</v>
      </c>
      <c r="O478" s="11">
        <v>0</v>
      </c>
      <c r="P478" s="11">
        <f t="shared" ref="P478:P479" si="105">N478-R478</f>
        <v>3587725.9636999997</v>
      </c>
      <c r="Q478" s="11">
        <v>0</v>
      </c>
      <c r="R478" s="11">
        <v>52285.856299999985</v>
      </c>
      <c r="S478" s="11"/>
      <c r="T478" s="8"/>
      <c r="U478" s="8">
        <v>4898.38</v>
      </c>
      <c r="V478" s="8">
        <v>4898.38</v>
      </c>
      <c r="W478" s="3" t="s">
        <v>580</v>
      </c>
      <c r="X478" s="17">
        <f>+N478-'Приложение № 2'!E478</f>
        <v>0</v>
      </c>
      <c r="Y478" s="1">
        <v>184986.27</v>
      </c>
      <c r="Z478" s="1">
        <f>+(K478*6.45+L478*17.73)*12</f>
        <v>57922.29</v>
      </c>
      <c r="AB478" s="17">
        <f>+N478-'Приложение № 2'!E478</f>
        <v>0</v>
      </c>
      <c r="AE478" s="25">
        <f>+N478-'Приложение № 2'!E478</f>
        <v>0</v>
      </c>
    </row>
    <row r="479" spans="1:31" x14ac:dyDescent="0.2">
      <c r="A479" s="9">
        <f t="shared" si="103"/>
        <v>444</v>
      </c>
      <c r="B479" s="9">
        <f t="shared" si="104"/>
        <v>9</v>
      </c>
      <c r="C479" s="10" t="s">
        <v>1148</v>
      </c>
      <c r="D479" s="10" t="s">
        <v>591</v>
      </c>
      <c r="E479" s="10" t="s">
        <v>138</v>
      </c>
      <c r="F479" s="10"/>
      <c r="G479" s="10" t="s">
        <v>59</v>
      </c>
      <c r="H479" s="10" t="s">
        <v>31</v>
      </c>
      <c r="I479" s="10" t="s">
        <v>31</v>
      </c>
      <c r="J479" s="11">
        <v>576.96</v>
      </c>
      <c r="K479" s="11">
        <v>570.95000000000005</v>
      </c>
      <c r="L479" s="11">
        <v>0</v>
      </c>
      <c r="M479" s="26">
        <v>19</v>
      </c>
      <c r="N479" s="11">
        <v>4513628.0999999996</v>
      </c>
      <c r="O479" s="11">
        <v>0</v>
      </c>
      <c r="P479" s="11">
        <f t="shared" si="105"/>
        <v>4477019.4908999996</v>
      </c>
      <c r="Q479" s="11">
        <v>0</v>
      </c>
      <c r="R479" s="11">
        <v>36608.609099999972</v>
      </c>
      <c r="S479" s="11"/>
      <c r="T479" s="8"/>
      <c r="U479" s="8">
        <v>8177.85</v>
      </c>
      <c r="V479" s="8">
        <v>8177.85</v>
      </c>
      <c r="W479" s="3" t="s">
        <v>580</v>
      </c>
      <c r="X479" s="17">
        <f>+N479-'Приложение № 2'!E479</f>
        <v>0</v>
      </c>
      <c r="Y479" s="1">
        <v>144842.54999999999</v>
      </c>
      <c r="Z479" s="1">
        <f>+(K479*6.45+L479*17.73)*12</f>
        <v>44191.530000000006</v>
      </c>
      <c r="AB479" s="17">
        <f>+N479-'Приложение № 2'!E479</f>
        <v>0</v>
      </c>
      <c r="AE479" s="25">
        <f>+N479-'Приложение № 2'!E479</f>
        <v>0</v>
      </c>
    </row>
    <row r="480" spans="1:31" x14ac:dyDescent="0.2">
      <c r="A480" s="9">
        <f t="shared" si="103"/>
        <v>445</v>
      </c>
      <c r="B480" s="9">
        <f t="shared" si="104"/>
        <v>10</v>
      </c>
      <c r="C480" s="10" t="s">
        <v>1148</v>
      </c>
      <c r="D480" s="10" t="s">
        <v>592</v>
      </c>
      <c r="E480" s="10" t="s">
        <v>131</v>
      </c>
      <c r="F480" s="10"/>
      <c r="G480" s="10" t="s">
        <v>55</v>
      </c>
      <c r="H480" s="10" t="s">
        <v>31</v>
      </c>
      <c r="I480" s="10" t="s">
        <v>31</v>
      </c>
      <c r="J480" s="11">
        <v>915</v>
      </c>
      <c r="K480" s="11">
        <v>889.38</v>
      </c>
      <c r="L480" s="11">
        <v>0</v>
      </c>
      <c r="M480" s="26">
        <v>32</v>
      </c>
      <c r="N480" s="11">
        <f t="shared" si="102"/>
        <v>6640104.1667811191</v>
      </c>
      <c r="O480" s="11">
        <v>0</v>
      </c>
      <c r="P480" s="11">
        <v>6095602.1907811193</v>
      </c>
      <c r="Q480" s="11">
        <v>0</v>
      </c>
      <c r="R480" s="11">
        <v>102290.12884000002</v>
      </c>
      <c r="S480" s="11">
        <v>442211.84715999942</v>
      </c>
      <c r="T480" s="8"/>
      <c r="U480" s="8">
        <v>3590.64</v>
      </c>
      <c r="V480" s="8">
        <v>3590.64</v>
      </c>
      <c r="W480" s="3" t="s">
        <v>580</v>
      </c>
      <c r="X480" s="17">
        <f>+N480-'Приложение № 2'!E480</f>
        <v>0</v>
      </c>
      <c r="Y480" s="1">
        <v>308178.09000000003</v>
      </c>
      <c r="Z480" s="1">
        <f>+(K480*9.1+L480*18.19)*12</f>
        <v>97120.295999999988</v>
      </c>
      <c r="AB480" s="17">
        <f>+N480-'Приложение № 2'!E480</f>
        <v>0</v>
      </c>
      <c r="AE480" s="25">
        <f>+N480-'Приложение № 2'!E480</f>
        <v>0</v>
      </c>
    </row>
    <row r="481" spans="1:31" x14ac:dyDescent="0.2">
      <c r="A481" s="9">
        <f t="shared" si="103"/>
        <v>446</v>
      </c>
      <c r="B481" s="9">
        <f t="shared" si="104"/>
        <v>11</v>
      </c>
      <c r="C481" s="10" t="s">
        <v>1148</v>
      </c>
      <c r="D481" s="10" t="s">
        <v>593</v>
      </c>
      <c r="E481" s="10" t="s">
        <v>131</v>
      </c>
      <c r="F481" s="10"/>
      <c r="G481" s="10" t="s">
        <v>55</v>
      </c>
      <c r="H481" s="10" t="s">
        <v>32</v>
      </c>
      <c r="I481" s="10" t="s">
        <v>31</v>
      </c>
      <c r="J481" s="11">
        <v>1015</v>
      </c>
      <c r="K481" s="11">
        <v>918.14</v>
      </c>
      <c r="L481" s="11">
        <v>0</v>
      </c>
      <c r="M481" s="26">
        <v>40</v>
      </c>
      <c r="N481" s="11">
        <f t="shared" si="102"/>
        <v>15677481.268343361</v>
      </c>
      <c r="O481" s="11">
        <v>0</v>
      </c>
      <c r="P481" s="11">
        <v>12251852.370343363</v>
      </c>
      <c r="Q481" s="11">
        <v>0</v>
      </c>
      <c r="R481" s="11">
        <v>417802.25799999997</v>
      </c>
      <c r="S481" s="11">
        <v>3007826.6399999992</v>
      </c>
      <c r="T481" s="8"/>
      <c r="U481" s="8">
        <v>7151.25</v>
      </c>
      <c r="V481" s="8">
        <v>7151.25</v>
      </c>
      <c r="W481" s="3" t="s">
        <v>580</v>
      </c>
      <c r="X481" s="17">
        <f>+N481-'Приложение № 2'!E481</f>
        <v>0</v>
      </c>
      <c r="Y481" s="1">
        <v>317541.37</v>
      </c>
      <c r="Z481" s="1">
        <f>+(K481*9.1+L481*18.19)*12</f>
        <v>100260.88799999998</v>
      </c>
      <c r="AB481" s="17">
        <f>+N481-'Приложение № 2'!E481</f>
        <v>0</v>
      </c>
      <c r="AE481" s="25">
        <f>+N481-'Приложение № 2'!E481</f>
        <v>0</v>
      </c>
    </row>
    <row r="482" spans="1:31" x14ac:dyDescent="0.2">
      <c r="A482" s="9">
        <f t="shared" si="103"/>
        <v>447</v>
      </c>
      <c r="B482" s="9">
        <f t="shared" si="104"/>
        <v>12</v>
      </c>
      <c r="C482" s="10" t="s">
        <v>1148</v>
      </c>
      <c r="D482" s="10" t="s">
        <v>594</v>
      </c>
      <c r="E482" s="10" t="s">
        <v>131</v>
      </c>
      <c r="F482" s="10"/>
      <c r="G482" s="10" t="s">
        <v>55</v>
      </c>
      <c r="H482" s="10" t="s">
        <v>32</v>
      </c>
      <c r="I482" s="10" t="s">
        <v>31</v>
      </c>
      <c r="J482" s="11">
        <v>1015</v>
      </c>
      <c r="K482" s="11">
        <v>913.24</v>
      </c>
      <c r="L482" s="11">
        <v>0</v>
      </c>
      <c r="M482" s="26">
        <v>40</v>
      </c>
      <c r="N482" s="11">
        <f t="shared" si="102"/>
        <v>15593812.47344576</v>
      </c>
      <c r="O482" s="11">
        <v>0</v>
      </c>
      <c r="P482" s="11">
        <v>12118519.435445759</v>
      </c>
      <c r="Q482" s="11">
        <v>0</v>
      </c>
      <c r="R482" s="11">
        <v>483518.79800000001</v>
      </c>
      <c r="S482" s="11">
        <v>2991774.24</v>
      </c>
      <c r="T482" s="8"/>
      <c r="U482" s="8">
        <v>7151.25</v>
      </c>
      <c r="V482" s="8">
        <v>7151.25</v>
      </c>
      <c r="W482" s="3" t="s">
        <v>580</v>
      </c>
      <c r="X482" s="17">
        <f>+N482-'Приложение № 2'!E482</f>
        <v>0</v>
      </c>
      <c r="Y482" s="1">
        <v>383792.99</v>
      </c>
      <c r="Z482" s="1">
        <f>+(K482*9.1+L482*18.19)*12</f>
        <v>99725.808000000005</v>
      </c>
      <c r="AB482" s="17">
        <f>+N482-'Приложение № 2'!E482</f>
        <v>0</v>
      </c>
      <c r="AE482" s="25">
        <f>+N482-'Приложение № 2'!E482</f>
        <v>0</v>
      </c>
    </row>
    <row r="483" spans="1:31" x14ac:dyDescent="0.2">
      <c r="A483" s="9">
        <f t="shared" si="103"/>
        <v>448</v>
      </c>
      <c r="B483" s="9">
        <f t="shared" si="104"/>
        <v>13</v>
      </c>
      <c r="C483" s="10" t="s">
        <v>1148</v>
      </c>
      <c r="D483" s="10" t="s">
        <v>595</v>
      </c>
      <c r="E483" s="10" t="s">
        <v>128</v>
      </c>
      <c r="F483" s="10"/>
      <c r="G483" s="10" t="s">
        <v>55</v>
      </c>
      <c r="H483" s="10" t="s">
        <v>33</v>
      </c>
      <c r="I483" s="10" t="s">
        <v>33</v>
      </c>
      <c r="J483" s="11">
        <v>2725</v>
      </c>
      <c r="K483" s="11">
        <v>2467.31</v>
      </c>
      <c r="L483" s="11">
        <v>0</v>
      </c>
      <c r="M483" s="26">
        <v>84</v>
      </c>
      <c r="N483" s="11">
        <f t="shared" si="102"/>
        <v>20691331.842979774</v>
      </c>
      <c r="O483" s="11">
        <v>0</v>
      </c>
      <c r="P483" s="11">
        <v>11406325.270979775</v>
      </c>
      <c r="Q483" s="11">
        <v>0</v>
      </c>
      <c r="R483" s="11">
        <v>1202099.0120000001</v>
      </c>
      <c r="S483" s="11">
        <v>8082907.5599999996</v>
      </c>
      <c r="T483" s="8"/>
      <c r="U483" s="8">
        <v>4470.57</v>
      </c>
      <c r="V483" s="8">
        <v>4470.57</v>
      </c>
      <c r="W483" s="3" t="s">
        <v>580</v>
      </c>
      <c r="X483" s="17">
        <f>+N483-'Приложение № 2'!E483</f>
        <v>0</v>
      </c>
      <c r="Y483" s="1">
        <v>932668.76</v>
      </c>
      <c r="Z483" s="1">
        <f>+(K483*9.1+L483*18.19)*12</f>
        <v>269430.25199999998</v>
      </c>
      <c r="AB483" s="17">
        <f>+N483-'Приложение № 2'!E483</f>
        <v>0</v>
      </c>
      <c r="AE483" s="25">
        <f>+N483-'Приложение № 2'!E483</f>
        <v>0</v>
      </c>
    </row>
    <row r="484" spans="1:31" x14ac:dyDescent="0.2">
      <c r="A484" s="9">
        <f t="shared" si="103"/>
        <v>449</v>
      </c>
      <c r="B484" s="9">
        <f t="shared" si="104"/>
        <v>14</v>
      </c>
      <c r="C484" s="10" t="s">
        <v>1148</v>
      </c>
      <c r="D484" s="10" t="s">
        <v>596</v>
      </c>
      <c r="E484" s="10" t="s">
        <v>138</v>
      </c>
      <c r="F484" s="10"/>
      <c r="G484" s="10" t="s">
        <v>59</v>
      </c>
      <c r="H484" s="10" t="s">
        <v>31</v>
      </c>
      <c r="I484" s="10" t="s">
        <v>30</v>
      </c>
      <c r="J484" s="11">
        <v>692.16</v>
      </c>
      <c r="K484" s="11">
        <v>403.96</v>
      </c>
      <c r="L484" s="11">
        <v>211.3</v>
      </c>
      <c r="M484" s="26">
        <v>17</v>
      </c>
      <c r="N484" s="11">
        <v>6221939.7999999998</v>
      </c>
      <c r="O484" s="11">
        <v>0</v>
      </c>
      <c r="P484" s="11">
        <f>N484-R484</f>
        <v>6193509.61632</v>
      </c>
      <c r="Q484" s="11">
        <v>0</v>
      </c>
      <c r="R484" s="11">
        <v>28430.183679999987</v>
      </c>
      <c r="S484" s="11"/>
      <c r="T484" s="8"/>
      <c r="U484" s="8">
        <v>10608.31</v>
      </c>
      <c r="V484" s="8">
        <v>10608.31</v>
      </c>
      <c r="W484" s="3" t="s">
        <v>580</v>
      </c>
      <c r="X484" s="17">
        <f>+N484-'Приложение № 2'!E484</f>
        <v>0</v>
      </c>
      <c r="Y484" s="1">
        <v>89338</v>
      </c>
      <c r="Z484" s="1">
        <f>+(K484*6.45+L484*17.73)*12</f>
        <v>76222.691999999995</v>
      </c>
      <c r="AB484" s="17">
        <f>+N484-'Приложение № 2'!E484</f>
        <v>0</v>
      </c>
      <c r="AE484" s="25">
        <f>+N484-'Приложение № 2'!E484</f>
        <v>0</v>
      </c>
    </row>
    <row r="485" spans="1:31" x14ac:dyDescent="0.2">
      <c r="A485" s="9">
        <f t="shared" si="103"/>
        <v>450</v>
      </c>
      <c r="B485" s="9">
        <f t="shared" si="104"/>
        <v>15</v>
      </c>
      <c r="C485" s="10" t="s">
        <v>1148</v>
      </c>
      <c r="D485" s="10" t="s">
        <v>597</v>
      </c>
      <c r="E485" s="10" t="s">
        <v>286</v>
      </c>
      <c r="F485" s="10"/>
      <c r="G485" s="10" t="s">
        <v>59</v>
      </c>
      <c r="H485" s="10" t="s">
        <v>30</v>
      </c>
      <c r="I485" s="10" t="s">
        <v>31</v>
      </c>
      <c r="J485" s="11">
        <v>660.34</v>
      </c>
      <c r="K485" s="11">
        <v>342.09</v>
      </c>
      <c r="L485" s="11">
        <v>236.39</v>
      </c>
      <c r="M485" s="26">
        <v>24</v>
      </c>
      <c r="N485" s="11">
        <f t="shared" si="102"/>
        <v>3981712.55</v>
      </c>
      <c r="O485" s="11">
        <v>0</v>
      </c>
      <c r="P485" s="11">
        <v>3004751.1335999994</v>
      </c>
      <c r="Q485" s="11">
        <v>0</v>
      </c>
      <c r="R485" s="11">
        <v>209240.39240000001</v>
      </c>
      <c r="S485" s="11">
        <v>767721.02399999998</v>
      </c>
      <c r="T485" s="8"/>
      <c r="U485" s="8">
        <v>7421.78</v>
      </c>
      <c r="V485" s="8">
        <v>7421.78</v>
      </c>
      <c r="W485" s="3" t="s">
        <v>580</v>
      </c>
      <c r="X485" s="17">
        <f>+N485-'Приложение № 2'!E485</f>
        <v>0</v>
      </c>
      <c r="Y485" s="1">
        <v>132468.29</v>
      </c>
      <c r="Z485" s="1">
        <f>+(K485*6.45+L485*17.73)*12</f>
        <v>76772.102400000003</v>
      </c>
      <c r="AB485" s="17">
        <f>+N485-'Приложение № 2'!E485</f>
        <v>0</v>
      </c>
      <c r="AE485" s="25">
        <f>+N485-'Приложение № 2'!E485</f>
        <v>0</v>
      </c>
    </row>
    <row r="486" spans="1:31" x14ac:dyDescent="0.2">
      <c r="A486" s="9">
        <f t="shared" si="103"/>
        <v>451</v>
      </c>
      <c r="B486" s="9">
        <f t="shared" si="104"/>
        <v>16</v>
      </c>
      <c r="C486" s="10" t="s">
        <v>1148</v>
      </c>
      <c r="D486" s="10" t="s">
        <v>598</v>
      </c>
      <c r="E486" s="10" t="s">
        <v>196</v>
      </c>
      <c r="F486" s="10"/>
      <c r="G486" s="10" t="s">
        <v>55</v>
      </c>
      <c r="H486" s="10" t="s">
        <v>34</v>
      </c>
      <c r="I486" s="10" t="s">
        <v>32</v>
      </c>
      <c r="J486" s="11">
        <v>3210.94</v>
      </c>
      <c r="K486" s="11">
        <v>1645.15</v>
      </c>
      <c r="L486" s="11">
        <v>0</v>
      </c>
      <c r="M486" s="26">
        <v>89</v>
      </c>
      <c r="N486" s="11">
        <f t="shared" si="102"/>
        <v>7781279.8199999994</v>
      </c>
      <c r="O486" s="11">
        <v>0</v>
      </c>
      <c r="P486" s="11">
        <v>1141033.3499999992</v>
      </c>
      <c r="Q486" s="11">
        <v>0</v>
      </c>
      <c r="R486" s="11">
        <v>1250735.0699999998</v>
      </c>
      <c r="S486" s="11">
        <v>5389511.4000000004</v>
      </c>
      <c r="T486" s="8"/>
      <c r="U486" s="8">
        <v>1393.45</v>
      </c>
      <c r="V486" s="8">
        <v>1393.45</v>
      </c>
      <c r="W486" s="3" t="s">
        <v>580</v>
      </c>
      <c r="X486" s="17">
        <f>+N486-'Приложение № 2'!E486</f>
        <v>0</v>
      </c>
      <c r="Y486" s="1">
        <v>1071084.69</v>
      </c>
      <c r="Z486" s="1">
        <f t="shared" ref="Z486:Z492" si="106">+(K486*9.1+L486*18.19)*12</f>
        <v>179650.38</v>
      </c>
      <c r="AB486" s="17">
        <f>+N486-'Приложение № 2'!E486</f>
        <v>0</v>
      </c>
      <c r="AE486" s="25">
        <f>+N486-'Приложение № 2'!E486</f>
        <v>0</v>
      </c>
    </row>
    <row r="487" spans="1:31" x14ac:dyDescent="0.2">
      <c r="A487" s="9">
        <f t="shared" si="103"/>
        <v>452</v>
      </c>
      <c r="B487" s="9">
        <f t="shared" si="104"/>
        <v>17</v>
      </c>
      <c r="C487" s="10" t="s">
        <v>1148</v>
      </c>
      <c r="D487" s="10" t="s">
        <v>599</v>
      </c>
      <c r="E487" s="10" t="s">
        <v>150</v>
      </c>
      <c r="F487" s="10"/>
      <c r="G487" s="10" t="s">
        <v>55</v>
      </c>
      <c r="H487" s="10" t="s">
        <v>31</v>
      </c>
      <c r="I487" s="10" t="s">
        <v>31</v>
      </c>
      <c r="J487" s="11">
        <v>1164.7</v>
      </c>
      <c r="K487" s="11">
        <v>429.9</v>
      </c>
      <c r="L487" s="11">
        <v>304.10000000000002</v>
      </c>
      <c r="M487" s="26">
        <v>37</v>
      </c>
      <c r="N487" s="11">
        <f t="shared" si="102"/>
        <v>5488184.0599999996</v>
      </c>
      <c r="O487" s="11">
        <v>0</v>
      </c>
      <c r="P487" s="11">
        <v>5239186.7299999995</v>
      </c>
      <c r="Q487" s="11">
        <v>0</v>
      </c>
      <c r="R487" s="11">
        <v>248997.33000000002</v>
      </c>
      <c r="S487" s="11">
        <v>0</v>
      </c>
      <c r="T487" s="8"/>
      <c r="U487" s="8">
        <v>2711.4</v>
      </c>
      <c r="V487" s="8">
        <v>2711.4</v>
      </c>
      <c r="W487" s="3" t="s">
        <v>580</v>
      </c>
      <c r="X487" s="17">
        <f>+N487-'Приложение № 2'!E487</f>
        <v>0</v>
      </c>
      <c r="Y487" s="1">
        <v>315754.71000000002</v>
      </c>
      <c r="Z487" s="1">
        <f t="shared" si="106"/>
        <v>113324.02799999999</v>
      </c>
      <c r="AB487" s="17">
        <f>+N487-'Приложение № 2'!E487</f>
        <v>0</v>
      </c>
      <c r="AE487" s="25">
        <f>+N487-'Приложение № 2'!E487</f>
        <v>0</v>
      </c>
    </row>
    <row r="488" spans="1:31" x14ac:dyDescent="0.2">
      <c r="A488" s="9">
        <f t="shared" si="103"/>
        <v>453</v>
      </c>
      <c r="B488" s="9">
        <f t="shared" si="104"/>
        <v>18</v>
      </c>
      <c r="C488" s="10" t="s">
        <v>1148</v>
      </c>
      <c r="D488" s="10" t="s">
        <v>600</v>
      </c>
      <c r="E488" s="10" t="s">
        <v>188</v>
      </c>
      <c r="F488" s="10"/>
      <c r="G488" s="10" t="s">
        <v>55</v>
      </c>
      <c r="H488" s="10" t="s">
        <v>31</v>
      </c>
      <c r="I488" s="10" t="s">
        <v>31</v>
      </c>
      <c r="J488" s="11">
        <v>772.26</v>
      </c>
      <c r="K488" s="11">
        <v>472.46</v>
      </c>
      <c r="L488" s="11">
        <v>0</v>
      </c>
      <c r="M488" s="26">
        <v>34</v>
      </c>
      <c r="N488" s="11">
        <f t="shared" si="102"/>
        <v>4539995.7</v>
      </c>
      <c r="O488" s="11">
        <v>0</v>
      </c>
      <c r="P488" s="11">
        <v>3367083.7457200005</v>
      </c>
      <c r="Q488" s="11">
        <v>0</v>
      </c>
      <c r="R488" s="11">
        <v>3241.8293599999888</v>
      </c>
      <c r="S488" s="11">
        <v>1169670.1249199999</v>
      </c>
      <c r="T488" s="8"/>
      <c r="U488" s="8">
        <v>3560.61</v>
      </c>
      <c r="V488" s="8">
        <v>3560.61</v>
      </c>
      <c r="W488" s="3" t="s">
        <v>580</v>
      </c>
      <c r="X488" s="17">
        <f>+N488-'Приложение № 2'!E488</f>
        <v>0</v>
      </c>
      <c r="Y488" s="1">
        <v>197727.25</v>
      </c>
      <c r="Z488" s="1">
        <f t="shared" si="106"/>
        <v>51592.631999999998</v>
      </c>
      <c r="AB488" s="17">
        <f>+N488-'Приложение № 2'!E488</f>
        <v>0</v>
      </c>
      <c r="AE488" s="25">
        <f>+N488-'Приложение № 2'!E488</f>
        <v>0</v>
      </c>
    </row>
    <row r="489" spans="1:31" x14ac:dyDescent="0.2">
      <c r="A489" s="9">
        <f t="shared" si="103"/>
        <v>454</v>
      </c>
      <c r="B489" s="9">
        <f t="shared" si="104"/>
        <v>19</v>
      </c>
      <c r="C489" s="10" t="s">
        <v>1148</v>
      </c>
      <c r="D489" s="10" t="s">
        <v>601</v>
      </c>
      <c r="E489" s="10" t="s">
        <v>150</v>
      </c>
      <c r="F489" s="10"/>
      <c r="G489" s="10" t="s">
        <v>55</v>
      </c>
      <c r="H489" s="10" t="s">
        <v>33</v>
      </c>
      <c r="I489" s="10" t="s">
        <v>33</v>
      </c>
      <c r="J489" s="11">
        <v>2701.2</v>
      </c>
      <c r="K489" s="11">
        <v>1685.9</v>
      </c>
      <c r="L489" s="11">
        <v>791.3</v>
      </c>
      <c r="M489" s="26">
        <v>131</v>
      </c>
      <c r="N489" s="11">
        <f t="shared" si="102"/>
        <v>18352063.710000001</v>
      </c>
      <c r="O489" s="11">
        <v>0</v>
      </c>
      <c r="P489" s="11">
        <v>13237960.365600001</v>
      </c>
      <c r="Q489" s="11">
        <v>0</v>
      </c>
      <c r="R489" s="11">
        <v>0</v>
      </c>
      <c r="S489" s="11">
        <v>5114103.3443999998</v>
      </c>
      <c r="T489" s="8"/>
      <c r="U489" s="8">
        <v>2364.77</v>
      </c>
      <c r="V489" s="8">
        <v>2364.77</v>
      </c>
      <c r="W489" s="3" t="s">
        <v>580</v>
      </c>
      <c r="X489" s="17">
        <f>+N489-'Приложение № 2'!E489</f>
        <v>0</v>
      </c>
      <c r="Y489" s="1">
        <v>901943.85</v>
      </c>
      <c r="Z489" s="1">
        <f t="shared" si="106"/>
        <v>356825.24399999995</v>
      </c>
      <c r="AB489" s="17">
        <f>+N489-'Приложение № 2'!E489</f>
        <v>0</v>
      </c>
      <c r="AE489" s="25">
        <f>+N489-'Приложение № 2'!E489</f>
        <v>0</v>
      </c>
    </row>
    <row r="490" spans="1:31" x14ac:dyDescent="0.2">
      <c r="A490" s="9">
        <f t="shared" si="103"/>
        <v>455</v>
      </c>
      <c r="B490" s="9">
        <f t="shared" si="104"/>
        <v>20</v>
      </c>
      <c r="C490" s="10" t="s">
        <v>1148</v>
      </c>
      <c r="D490" s="10" t="s">
        <v>602</v>
      </c>
      <c r="E490" s="10" t="s">
        <v>148</v>
      </c>
      <c r="F490" s="10"/>
      <c r="G490" s="10" t="s">
        <v>55</v>
      </c>
      <c r="H490" s="10" t="s">
        <v>33</v>
      </c>
      <c r="I490" s="10" t="s">
        <v>33</v>
      </c>
      <c r="J490" s="11">
        <v>3412.51</v>
      </c>
      <c r="K490" s="11">
        <v>1825.4</v>
      </c>
      <c r="L490" s="11">
        <v>877.11</v>
      </c>
      <c r="M490" s="26">
        <v>119</v>
      </c>
      <c r="N490" s="11">
        <f t="shared" si="102"/>
        <v>21952191.460000001</v>
      </c>
      <c r="O490" s="11">
        <v>0</v>
      </c>
      <c r="P490" s="11">
        <v>16350342.951980002</v>
      </c>
      <c r="Q490" s="11">
        <v>0</v>
      </c>
      <c r="R490" s="11">
        <v>0</v>
      </c>
      <c r="S490" s="11">
        <v>5601848.5080199996</v>
      </c>
      <c r="T490" s="8"/>
      <c r="U490" s="8">
        <v>3142.05</v>
      </c>
      <c r="V490" s="8">
        <v>3142.05</v>
      </c>
      <c r="W490" s="3" t="s">
        <v>580</v>
      </c>
      <c r="X490" s="17">
        <f>+N490-'Приложение № 2'!E490</f>
        <v>0</v>
      </c>
      <c r="Y490" s="1">
        <v>965448.78</v>
      </c>
      <c r="Z490" s="1">
        <f t="shared" si="106"/>
        <v>390789.25080000004</v>
      </c>
      <c r="AB490" s="17">
        <f>+N490-'Приложение № 2'!E490</f>
        <v>0</v>
      </c>
      <c r="AE490" s="25">
        <f>+N490-'Приложение № 2'!E490</f>
        <v>0</v>
      </c>
    </row>
    <row r="491" spans="1:31" x14ac:dyDescent="0.2">
      <c r="A491" s="9">
        <f t="shared" si="103"/>
        <v>456</v>
      </c>
      <c r="B491" s="9">
        <f t="shared" si="104"/>
        <v>21</v>
      </c>
      <c r="C491" s="10" t="s">
        <v>1148</v>
      </c>
      <c r="D491" s="10" t="s">
        <v>603</v>
      </c>
      <c r="E491" s="10" t="s">
        <v>485</v>
      </c>
      <c r="F491" s="10"/>
      <c r="G491" s="10" t="s">
        <v>55</v>
      </c>
      <c r="H491" s="10" t="s">
        <v>34</v>
      </c>
      <c r="I491" s="10" t="s">
        <v>32</v>
      </c>
      <c r="J491" s="11">
        <v>3193.1</v>
      </c>
      <c r="K491" s="11">
        <v>2861.55</v>
      </c>
      <c r="L491" s="11">
        <v>0</v>
      </c>
      <c r="M491" s="26">
        <v>108</v>
      </c>
      <c r="N491" s="11">
        <f t="shared" si="102"/>
        <v>13534645.039999997</v>
      </c>
      <c r="O491" s="11">
        <v>0</v>
      </c>
      <c r="P491" s="11">
        <v>2893126.7299999967</v>
      </c>
      <c r="Q491" s="11">
        <v>0</v>
      </c>
      <c r="R491" s="11">
        <v>1267080.51</v>
      </c>
      <c r="S491" s="11">
        <v>9374437.8000000007</v>
      </c>
      <c r="T491" s="8"/>
      <c r="U491" s="8">
        <v>1393.45</v>
      </c>
      <c r="V491" s="8">
        <v>1393.45</v>
      </c>
      <c r="W491" s="3" t="s">
        <v>580</v>
      </c>
      <c r="X491" s="17">
        <f>+N491-'Приложение № 2'!E491</f>
        <v>0</v>
      </c>
      <c r="Y491" s="1">
        <v>954599.25</v>
      </c>
      <c r="Z491" s="1">
        <f t="shared" si="106"/>
        <v>312481.26</v>
      </c>
      <c r="AB491" s="17">
        <f>+N491-'Приложение № 2'!E491</f>
        <v>0</v>
      </c>
      <c r="AE491" s="25">
        <f>+N491-'Приложение № 2'!E491</f>
        <v>0</v>
      </c>
    </row>
    <row r="492" spans="1:31" x14ac:dyDescent="0.2">
      <c r="A492" s="9">
        <f t="shared" si="103"/>
        <v>457</v>
      </c>
      <c r="B492" s="9">
        <f t="shared" si="104"/>
        <v>22</v>
      </c>
      <c r="C492" s="10" t="s">
        <v>1148</v>
      </c>
      <c r="D492" s="10" t="s">
        <v>604</v>
      </c>
      <c r="E492" s="10" t="s">
        <v>485</v>
      </c>
      <c r="F492" s="10"/>
      <c r="G492" s="10" t="s">
        <v>55</v>
      </c>
      <c r="H492" s="10" t="s">
        <v>32</v>
      </c>
      <c r="I492" s="10" t="s">
        <v>30</v>
      </c>
      <c r="J492" s="11">
        <v>1369.5</v>
      </c>
      <c r="K492" s="11">
        <v>917.4</v>
      </c>
      <c r="L492" s="11">
        <v>0</v>
      </c>
      <c r="M492" s="26">
        <v>33</v>
      </c>
      <c r="N492" s="11">
        <f t="shared" si="102"/>
        <v>8815544.3000000007</v>
      </c>
      <c r="O492" s="11">
        <v>0</v>
      </c>
      <c r="P492" s="11">
        <v>5370784.4700000007</v>
      </c>
      <c r="Q492" s="11">
        <v>0</v>
      </c>
      <c r="R492" s="11">
        <v>439357.43</v>
      </c>
      <c r="S492" s="11">
        <v>3005402.4</v>
      </c>
      <c r="T492" s="8"/>
      <c r="U492" s="8">
        <v>3560.61</v>
      </c>
      <c r="V492" s="8">
        <v>3560.61</v>
      </c>
      <c r="W492" s="3" t="s">
        <v>580</v>
      </c>
      <c r="X492" s="17">
        <f>+N492-'Приложение № 2'!E492</f>
        <v>0</v>
      </c>
      <c r="Y492" s="1">
        <v>339177.35</v>
      </c>
      <c r="Z492" s="1">
        <f t="shared" si="106"/>
        <v>100180.08</v>
      </c>
      <c r="AB492" s="17">
        <f>+N492-'Приложение № 2'!E492</f>
        <v>0</v>
      </c>
      <c r="AE492" s="25">
        <f>+N492-'Приложение № 2'!E492</f>
        <v>0</v>
      </c>
    </row>
    <row r="493" spans="1:31" x14ac:dyDescent="0.2">
      <c r="A493" s="9">
        <f t="shared" si="103"/>
        <v>458</v>
      </c>
      <c r="B493" s="9">
        <f t="shared" si="104"/>
        <v>23</v>
      </c>
      <c r="C493" s="10" t="s">
        <v>1148</v>
      </c>
      <c r="D493" s="10" t="s">
        <v>605</v>
      </c>
      <c r="E493" s="10" t="s">
        <v>215</v>
      </c>
      <c r="F493" s="10"/>
      <c r="G493" s="10" t="s">
        <v>59</v>
      </c>
      <c r="H493" s="10" t="s">
        <v>31</v>
      </c>
      <c r="I493" s="10" t="s">
        <v>31</v>
      </c>
      <c r="J493" s="11">
        <v>548.6</v>
      </c>
      <c r="K493" s="11">
        <v>505.4</v>
      </c>
      <c r="L493" s="11">
        <v>0</v>
      </c>
      <c r="M493" s="26">
        <v>24</v>
      </c>
      <c r="N493" s="11">
        <f t="shared" si="102"/>
        <v>1537133.67</v>
      </c>
      <c r="O493" s="11">
        <v>0</v>
      </c>
      <c r="P493" s="11">
        <v>1480124.7388000002</v>
      </c>
      <c r="Q493" s="11">
        <v>0</v>
      </c>
      <c r="R493" s="11">
        <v>6064.6123999999872</v>
      </c>
      <c r="S493" s="11">
        <v>50944.318799999775</v>
      </c>
      <c r="T493" s="8"/>
      <c r="U493" s="8">
        <v>3279.47</v>
      </c>
      <c r="V493" s="8">
        <v>3279.47</v>
      </c>
      <c r="W493" s="3" t="s">
        <v>580</v>
      </c>
      <c r="X493" s="17">
        <f>+N493-'Приложение № 2'!E493</f>
        <v>0</v>
      </c>
      <c r="Y493" s="1">
        <v>124693.59</v>
      </c>
      <c r="Z493" s="1">
        <f>+(K493*6.45+L493*17.73)*12</f>
        <v>39117.96</v>
      </c>
      <c r="AB493" s="17">
        <f>+N493-'Приложение № 2'!E493</f>
        <v>0</v>
      </c>
      <c r="AE493" s="25">
        <f>+N493-'Приложение № 2'!E493</f>
        <v>0</v>
      </c>
    </row>
    <row r="494" spans="1:31" x14ac:dyDescent="0.2">
      <c r="A494" s="9">
        <f t="shared" si="103"/>
        <v>459</v>
      </c>
      <c r="B494" s="9">
        <f t="shared" si="104"/>
        <v>24</v>
      </c>
      <c r="C494" s="10" t="s">
        <v>1148</v>
      </c>
      <c r="D494" s="10" t="s">
        <v>134</v>
      </c>
      <c r="E494" s="10" t="s">
        <v>96</v>
      </c>
      <c r="F494" s="10"/>
      <c r="G494" s="10" t="s">
        <v>55</v>
      </c>
      <c r="H494" s="10" t="s">
        <v>31</v>
      </c>
      <c r="I494" s="10" t="s">
        <v>31</v>
      </c>
      <c r="J494" s="11">
        <v>1001.33</v>
      </c>
      <c r="K494" s="11">
        <v>636.99</v>
      </c>
      <c r="L494" s="11">
        <v>0</v>
      </c>
      <c r="M494" s="26">
        <v>24</v>
      </c>
      <c r="N494" s="11">
        <f t="shared" si="102"/>
        <v>4762831.5599999996</v>
      </c>
      <c r="O494" s="11">
        <v>0</v>
      </c>
      <c r="P494" s="11">
        <v>3424422.9379999992</v>
      </c>
      <c r="Q494" s="11">
        <v>0</v>
      </c>
      <c r="R494" s="11">
        <v>1283119.5919999999</v>
      </c>
      <c r="S494" s="11">
        <v>55289.030000000028</v>
      </c>
      <c r="T494" s="8"/>
      <c r="U494" s="8">
        <v>2472.9</v>
      </c>
      <c r="V494" s="8">
        <v>2472.9</v>
      </c>
      <c r="W494" s="3" t="s">
        <v>580</v>
      </c>
      <c r="X494" s="17">
        <f>+N494-'Приложение № 2'!E494</f>
        <v>0</v>
      </c>
      <c r="Y494" s="1">
        <v>184144.01</v>
      </c>
      <c r="Z494" s="1">
        <f>+(K494*9.1+L494*18.19)*12</f>
        <v>69559.30799999999</v>
      </c>
      <c r="AB494" s="17">
        <f>+N494-'Приложение № 2'!E494</f>
        <v>0</v>
      </c>
      <c r="AE494" s="25">
        <f>+N494-'Приложение № 2'!E494</f>
        <v>0</v>
      </c>
    </row>
    <row r="495" spans="1:31" x14ac:dyDescent="0.2">
      <c r="A495" s="9">
        <f t="shared" si="103"/>
        <v>460</v>
      </c>
      <c r="B495" s="9">
        <f t="shared" si="104"/>
        <v>25</v>
      </c>
      <c r="C495" s="10" t="s">
        <v>1148</v>
      </c>
      <c r="D495" s="10" t="s">
        <v>135</v>
      </c>
      <c r="E495" s="10" t="s">
        <v>96</v>
      </c>
      <c r="F495" s="10"/>
      <c r="G495" s="10" t="s">
        <v>55</v>
      </c>
      <c r="H495" s="10" t="s">
        <v>31</v>
      </c>
      <c r="I495" s="10" t="s">
        <v>31</v>
      </c>
      <c r="J495" s="11">
        <v>1037.76</v>
      </c>
      <c r="K495" s="11">
        <v>620.04</v>
      </c>
      <c r="L495" s="11">
        <v>0</v>
      </c>
      <c r="M495" s="26">
        <v>19</v>
      </c>
      <c r="N495" s="11">
        <f t="shared" si="102"/>
        <v>10594224.001204195</v>
      </c>
      <c r="O495" s="11">
        <v>0</v>
      </c>
      <c r="P495" s="11">
        <v>10540406.191204194</v>
      </c>
      <c r="Q495" s="11">
        <v>0</v>
      </c>
      <c r="R495" s="11">
        <v>0</v>
      </c>
      <c r="S495" s="11">
        <v>53817.810000000056</v>
      </c>
      <c r="T495" s="8"/>
      <c r="U495" s="8">
        <v>76.400000000000006</v>
      </c>
      <c r="V495" s="8">
        <v>76.400000000000006</v>
      </c>
      <c r="W495" s="3" t="s">
        <v>580</v>
      </c>
      <c r="X495" s="17">
        <f>+N495-'Приложение № 2'!E495</f>
        <v>0</v>
      </c>
      <c r="Y495" s="1">
        <v>212505.85</v>
      </c>
      <c r="Z495" s="1">
        <f>+(K495*9.1+L495*18.19)*12</f>
        <v>67708.367999999988</v>
      </c>
      <c r="AB495" s="17">
        <f>+N495-'Приложение № 2'!E495</f>
        <v>0</v>
      </c>
      <c r="AE495" s="25">
        <f>+N495-'Приложение № 2'!E495</f>
        <v>0</v>
      </c>
    </row>
    <row r="496" spans="1:31" x14ac:dyDescent="0.2">
      <c r="A496" s="9">
        <f t="shared" si="103"/>
        <v>461</v>
      </c>
      <c r="B496" s="9">
        <f t="shared" si="104"/>
        <v>26</v>
      </c>
      <c r="C496" s="10" t="s">
        <v>1148</v>
      </c>
      <c r="D496" s="10" t="s">
        <v>136</v>
      </c>
      <c r="E496" s="10" t="s">
        <v>125</v>
      </c>
      <c r="F496" s="10"/>
      <c r="G496" s="10" t="s">
        <v>55</v>
      </c>
      <c r="H496" s="10" t="s">
        <v>31</v>
      </c>
      <c r="I496" s="10" t="s">
        <v>31</v>
      </c>
      <c r="J496" s="11">
        <v>1023.9</v>
      </c>
      <c r="K496" s="11">
        <v>614.54</v>
      </c>
      <c r="L496" s="11">
        <v>0</v>
      </c>
      <c r="M496" s="26">
        <v>19</v>
      </c>
      <c r="N496" s="11">
        <f t="shared" si="102"/>
        <v>5905280.4668094926</v>
      </c>
      <c r="O496" s="11">
        <v>0</v>
      </c>
      <c r="P496" s="11">
        <v>5905280.4668094926</v>
      </c>
      <c r="Q496" s="11">
        <v>0</v>
      </c>
      <c r="R496" s="11">
        <v>0</v>
      </c>
      <c r="S496" s="11">
        <v>0</v>
      </c>
      <c r="T496" s="8"/>
      <c r="U496" s="8">
        <v>76.400000000000006</v>
      </c>
      <c r="V496" s="8">
        <v>76.400000000000006</v>
      </c>
      <c r="W496" s="3" t="s">
        <v>580</v>
      </c>
      <c r="X496" s="17">
        <f>+N496-'Приложение № 2'!E496</f>
        <v>0</v>
      </c>
      <c r="Y496" s="1">
        <v>225334.78</v>
      </c>
      <c r="Z496" s="1">
        <f>+(K496*9.1+L496*18.19)*12</f>
        <v>67107.767999999996</v>
      </c>
      <c r="AB496" s="17">
        <f>+N496-'Приложение № 2'!E496</f>
        <v>0</v>
      </c>
      <c r="AE496" s="25">
        <f>+N496-'Приложение № 2'!E496</f>
        <v>0</v>
      </c>
    </row>
    <row r="497" spans="1:31" x14ac:dyDescent="0.2">
      <c r="A497" s="9">
        <f t="shared" si="103"/>
        <v>462</v>
      </c>
      <c r="B497" s="9">
        <f t="shared" si="104"/>
        <v>27</v>
      </c>
      <c r="C497" s="10" t="s">
        <v>1148</v>
      </c>
      <c r="D497" s="10" t="s">
        <v>606</v>
      </c>
      <c r="E497" s="10" t="s">
        <v>68</v>
      </c>
      <c r="F497" s="10"/>
      <c r="G497" s="10" t="s">
        <v>55</v>
      </c>
      <c r="H497" s="10" t="s">
        <v>32</v>
      </c>
      <c r="I497" s="10" t="s">
        <v>33</v>
      </c>
      <c r="J497" s="11">
        <v>2714.3</v>
      </c>
      <c r="K497" s="11">
        <v>1853.65</v>
      </c>
      <c r="L497" s="11">
        <v>0</v>
      </c>
      <c r="M497" s="26">
        <v>91</v>
      </c>
      <c r="N497" s="11">
        <f t="shared" si="102"/>
        <v>17212771.460000001</v>
      </c>
      <c r="O497" s="11">
        <v>0</v>
      </c>
      <c r="P497" s="11">
        <v>16088347.296500001</v>
      </c>
      <c r="Q497" s="11">
        <v>0</v>
      </c>
      <c r="R497" s="11">
        <v>40819.811400000093</v>
      </c>
      <c r="S497" s="11">
        <v>1083604.3520999998</v>
      </c>
      <c r="T497" s="8"/>
      <c r="U497" s="8">
        <v>4667.05</v>
      </c>
      <c r="V497" s="8">
        <v>4667.05</v>
      </c>
      <c r="W497" s="3" t="s">
        <v>580</v>
      </c>
      <c r="X497" s="17">
        <f>+N497-'Приложение № 2'!E497</f>
        <v>0</v>
      </c>
      <c r="Y497" s="1">
        <v>658640.77</v>
      </c>
      <c r="Z497" s="1">
        <f>+(K497*9.1+L497*18.19)*12</f>
        <v>202418.58000000002</v>
      </c>
      <c r="AB497" s="17">
        <f>+N497-'Приложение № 2'!E497</f>
        <v>0</v>
      </c>
      <c r="AE497" s="25">
        <f>+N497-'Приложение № 2'!E497</f>
        <v>0</v>
      </c>
    </row>
    <row r="498" spans="1:31" x14ac:dyDescent="0.2">
      <c r="A498" s="9">
        <f t="shared" si="103"/>
        <v>463</v>
      </c>
      <c r="B498" s="9">
        <f t="shared" si="104"/>
        <v>28</v>
      </c>
      <c r="C498" s="10" t="s">
        <v>1148</v>
      </c>
      <c r="D498" s="10" t="s">
        <v>137</v>
      </c>
      <c r="E498" s="10" t="s">
        <v>138</v>
      </c>
      <c r="F498" s="10"/>
      <c r="G498" s="10" t="s">
        <v>59</v>
      </c>
      <c r="H498" s="10" t="s">
        <v>31</v>
      </c>
      <c r="I498" s="10" t="s">
        <v>32</v>
      </c>
      <c r="J498" s="11">
        <v>1146.2</v>
      </c>
      <c r="K498" s="11">
        <v>1141.0999999999999</v>
      </c>
      <c r="L498" s="11">
        <v>0</v>
      </c>
      <c r="M498" s="26">
        <v>50</v>
      </c>
      <c r="N498" s="11">
        <f t="shared" si="102"/>
        <v>5989234.5199999996</v>
      </c>
      <c r="O498" s="11">
        <v>0</v>
      </c>
      <c r="P498" s="11">
        <v>5972842.102</v>
      </c>
      <c r="Q498" s="11">
        <v>0</v>
      </c>
      <c r="R498" s="11">
        <v>16392.418000000005</v>
      </c>
      <c r="S498" s="11"/>
      <c r="T498" s="8"/>
      <c r="U498" s="8">
        <v>5046.78</v>
      </c>
      <c r="V498" s="8">
        <v>5046.78</v>
      </c>
      <c r="W498" s="3" t="s">
        <v>580</v>
      </c>
      <c r="X498" s="17">
        <f>+N498-'Приложение № 2'!E498</f>
        <v>0</v>
      </c>
      <c r="Y498" s="1">
        <v>333654.27</v>
      </c>
      <c r="Z498" s="1">
        <f>+(K498*6.45+L498*17.73)*12</f>
        <v>88321.139999999985</v>
      </c>
      <c r="AB498" s="17">
        <f>+N498-'Приложение № 2'!E498</f>
        <v>0</v>
      </c>
      <c r="AE498" s="25">
        <f>+N498-'Приложение № 2'!E498</f>
        <v>0</v>
      </c>
    </row>
    <row r="499" spans="1:31" x14ac:dyDescent="0.2">
      <c r="A499" s="9">
        <f t="shared" si="103"/>
        <v>464</v>
      </c>
      <c r="B499" s="9">
        <f t="shared" si="104"/>
        <v>29</v>
      </c>
      <c r="C499" s="10" t="s">
        <v>1148</v>
      </c>
      <c r="D499" s="10" t="s">
        <v>139</v>
      </c>
      <c r="E499" s="10" t="s">
        <v>140</v>
      </c>
      <c r="F499" s="10"/>
      <c r="G499" s="10" t="s">
        <v>59</v>
      </c>
      <c r="H499" s="10" t="s">
        <v>31</v>
      </c>
      <c r="I499" s="10" t="s">
        <v>31</v>
      </c>
      <c r="J499" s="11">
        <v>530.20000000000005</v>
      </c>
      <c r="K499" s="11">
        <v>490.23</v>
      </c>
      <c r="L499" s="11">
        <v>0</v>
      </c>
      <c r="M499" s="26">
        <v>28</v>
      </c>
      <c r="N499" s="11">
        <f t="shared" si="102"/>
        <v>2573045.69</v>
      </c>
      <c r="O499" s="11">
        <v>0</v>
      </c>
      <c r="P499" s="11">
        <v>2460459.6941999998</v>
      </c>
      <c r="Q499" s="11">
        <v>0</v>
      </c>
      <c r="R499" s="11">
        <v>112585.99580000003</v>
      </c>
      <c r="S499" s="11"/>
      <c r="T499" s="8"/>
      <c r="U499" s="8">
        <v>5046.78</v>
      </c>
      <c r="V499" s="8">
        <v>5046.78</v>
      </c>
      <c r="W499" s="3" t="s">
        <v>580</v>
      </c>
      <c r="X499" s="17">
        <f>+N499-'Приложение № 2'!E499</f>
        <v>0</v>
      </c>
      <c r="Y499" s="1">
        <v>132552.07999999999</v>
      </c>
      <c r="Z499" s="1">
        <f>+(K499*6.45+L499*17.73)*12</f>
        <v>37943.802000000003</v>
      </c>
      <c r="AB499" s="17">
        <f>+N499-'Приложение № 2'!E499</f>
        <v>0</v>
      </c>
      <c r="AE499" s="25">
        <f>+N499-'Приложение № 2'!E499</f>
        <v>0</v>
      </c>
    </row>
    <row r="500" spans="1:31" x14ac:dyDescent="0.2">
      <c r="A500" s="9">
        <f t="shared" si="103"/>
        <v>465</v>
      </c>
      <c r="B500" s="9">
        <f t="shared" si="104"/>
        <v>30</v>
      </c>
      <c r="C500" s="10" t="s">
        <v>1148</v>
      </c>
      <c r="D500" s="10" t="s">
        <v>1216</v>
      </c>
      <c r="E500" s="10" t="s">
        <v>608</v>
      </c>
      <c r="F500" s="10"/>
      <c r="G500" s="10" t="s">
        <v>55</v>
      </c>
      <c r="H500" s="10" t="s">
        <v>34</v>
      </c>
      <c r="I500" s="10" t="s">
        <v>31</v>
      </c>
      <c r="J500" s="11">
        <v>2030.46</v>
      </c>
      <c r="K500" s="11">
        <v>1617</v>
      </c>
      <c r="L500" s="11">
        <v>0</v>
      </c>
      <c r="M500" s="26">
        <v>59</v>
      </c>
      <c r="N500" s="11">
        <f t="shared" si="102"/>
        <v>7648135.1100000003</v>
      </c>
      <c r="O500" s="11">
        <v>0</v>
      </c>
      <c r="P500" s="11">
        <v>1603013.6100000003</v>
      </c>
      <c r="Q500" s="11">
        <v>0</v>
      </c>
      <c r="R500" s="11">
        <v>747829.5</v>
      </c>
      <c r="S500" s="11">
        <v>5297292</v>
      </c>
      <c r="T500" s="8"/>
      <c r="U500" s="8">
        <v>1393.45</v>
      </c>
      <c r="V500" s="8">
        <v>1393.45</v>
      </c>
      <c r="W500" s="3" t="s">
        <v>580</v>
      </c>
      <c r="X500" s="17">
        <f>+N500-'Приложение № 2'!E500</f>
        <v>0</v>
      </c>
      <c r="Y500" s="1">
        <v>571253.1</v>
      </c>
      <c r="Z500" s="1">
        <f>+(K500*9.1+L500*18.19)*12</f>
        <v>176576.4</v>
      </c>
      <c r="AB500" s="17">
        <f>+N500-'Приложение № 2'!E500</f>
        <v>0</v>
      </c>
      <c r="AE500" s="25">
        <f>+N500-'Приложение № 2'!E500</f>
        <v>0</v>
      </c>
    </row>
    <row r="501" spans="1:31" x14ac:dyDescent="0.2">
      <c r="A501" s="9">
        <f t="shared" si="103"/>
        <v>466</v>
      </c>
      <c r="B501" s="9">
        <f t="shared" si="104"/>
        <v>31</v>
      </c>
      <c r="C501" s="10" t="s">
        <v>1148</v>
      </c>
      <c r="D501" s="10" t="s">
        <v>142</v>
      </c>
      <c r="E501" s="10" t="s">
        <v>131</v>
      </c>
      <c r="F501" s="10"/>
      <c r="G501" s="10" t="s">
        <v>59</v>
      </c>
      <c r="H501" s="10" t="s">
        <v>31</v>
      </c>
      <c r="I501" s="10" t="s">
        <v>32</v>
      </c>
      <c r="J501" s="11">
        <v>1281</v>
      </c>
      <c r="K501" s="11">
        <v>626.29999999999995</v>
      </c>
      <c r="L501" s="11">
        <v>463.3</v>
      </c>
      <c r="M501" s="26">
        <v>46</v>
      </c>
      <c r="N501" s="11">
        <f t="shared" si="102"/>
        <v>5718929.0399999991</v>
      </c>
      <c r="O501" s="11">
        <v>0</v>
      </c>
      <c r="P501" s="11">
        <v>5624146.3277999992</v>
      </c>
      <c r="Q501" s="11">
        <v>0</v>
      </c>
      <c r="R501" s="11">
        <v>94782.71219999998</v>
      </c>
      <c r="S501" s="11">
        <v>0</v>
      </c>
      <c r="T501" s="8"/>
      <c r="U501" s="8">
        <v>5046.78</v>
      </c>
      <c r="V501" s="8">
        <v>5046.78</v>
      </c>
      <c r="W501" s="3" t="s">
        <v>580</v>
      </c>
      <c r="X501" s="17">
        <f>+N501-'Приложение № 2'!E501</f>
        <v>0</v>
      </c>
      <c r="Y501" s="1">
        <v>207957.15</v>
      </c>
      <c r="Z501" s="1">
        <f>+(K501*6.45+L501*17.73)*12</f>
        <v>147047.32800000001</v>
      </c>
      <c r="AB501" s="17">
        <f>+N501-'Приложение № 2'!E501</f>
        <v>0</v>
      </c>
      <c r="AE501" s="25">
        <f>+N501-'Приложение № 2'!E501</f>
        <v>0</v>
      </c>
    </row>
    <row r="502" spans="1:31" x14ac:dyDescent="0.2">
      <c r="A502" s="9"/>
      <c r="B502" s="35" t="s">
        <v>145</v>
      </c>
      <c r="C502" s="35"/>
      <c r="D502" s="35"/>
      <c r="E502" s="29"/>
      <c r="F502" s="29"/>
      <c r="G502" s="29"/>
      <c r="H502" s="29"/>
      <c r="I502" s="29"/>
      <c r="J502" s="30">
        <f>SUBTOTAL(9,J471:J501)</f>
        <v>42269.02</v>
      </c>
      <c r="K502" s="30">
        <f t="shared" ref="K502:N502" si="107">SUBTOTAL(9,K471:K501)</f>
        <v>31183.600000000002</v>
      </c>
      <c r="L502" s="30">
        <f t="shared" si="107"/>
        <v>2883.5</v>
      </c>
      <c r="M502" s="30">
        <f t="shared" si="107"/>
        <v>1460</v>
      </c>
      <c r="N502" s="30">
        <f t="shared" si="107"/>
        <v>273229612.39103508</v>
      </c>
      <c r="O502" s="30">
        <v>0</v>
      </c>
      <c r="P502" s="30">
        <v>213862021.24716237</v>
      </c>
      <c r="Q502" s="30">
        <v>0</v>
      </c>
      <c r="R502" s="30">
        <v>8525120.7444199994</v>
      </c>
      <c r="S502" s="30">
        <v>50842470.399452649</v>
      </c>
      <c r="T502" s="31">
        <v>0</v>
      </c>
      <c r="U502" s="31"/>
      <c r="V502" s="31"/>
      <c r="W502" s="32"/>
      <c r="X502" s="17">
        <f>+N502-'Приложение № 2'!E502</f>
        <v>0</v>
      </c>
      <c r="AB502" s="17">
        <f>+N502-'Приложение № 2'!E502</f>
        <v>0</v>
      </c>
      <c r="AE502" s="25">
        <f>+N502-'Приложение № 2'!E502</f>
        <v>0</v>
      </c>
    </row>
    <row r="503" spans="1:31" x14ac:dyDescent="0.2">
      <c r="A503" s="9">
        <f>+A501+1</f>
        <v>467</v>
      </c>
      <c r="B503" s="9">
        <v>1</v>
      </c>
      <c r="C503" s="10" t="s">
        <v>1150</v>
      </c>
      <c r="D503" s="10" t="s">
        <v>609</v>
      </c>
      <c r="E503" s="10" t="s">
        <v>424</v>
      </c>
      <c r="F503" s="10"/>
      <c r="G503" s="10" t="s">
        <v>55</v>
      </c>
      <c r="H503" s="10" t="s">
        <v>34</v>
      </c>
      <c r="I503" s="10" t="s">
        <v>32</v>
      </c>
      <c r="J503" s="11">
        <v>2466.9</v>
      </c>
      <c r="K503" s="11">
        <v>2149.6</v>
      </c>
      <c r="L503" s="11">
        <v>0</v>
      </c>
      <c r="M503" s="26">
        <v>105</v>
      </c>
      <c r="N503" s="11">
        <f t="shared" ref="N503:N511" si="108">+P503+Q503+R503+S503+T503</f>
        <v>5420796.79</v>
      </c>
      <c r="O503" s="11">
        <v>0</v>
      </c>
      <c r="P503" s="11">
        <v>-2.3283064365386963E-10</v>
      </c>
      <c r="Q503" s="11">
        <v>0</v>
      </c>
      <c r="R503" s="11">
        <v>766084.67999999993</v>
      </c>
      <c r="S503" s="11">
        <v>4654712.1100000003</v>
      </c>
      <c r="T503" s="8"/>
      <c r="U503" s="8">
        <v>1410.12</v>
      </c>
      <c r="V503" s="8">
        <v>1410.12</v>
      </c>
      <c r="W503" s="3" t="s">
        <v>580</v>
      </c>
      <c r="X503" s="17">
        <f>+N503-'Приложение № 2'!E503</f>
        <v>0</v>
      </c>
      <c r="Y503" s="1">
        <v>531348.36</v>
      </c>
      <c r="Z503" s="1">
        <f t="shared" ref="Z503:Z511" si="109">+(K503*9.1+L503*18.19)*12</f>
        <v>234736.31999999995</v>
      </c>
      <c r="AB503" s="17">
        <f>+N503-'Приложение № 2'!E503</f>
        <v>0</v>
      </c>
      <c r="AE503" s="25">
        <f>+N503-'Приложение № 2'!E503</f>
        <v>0</v>
      </c>
    </row>
    <row r="504" spans="1:31" x14ac:dyDescent="0.2">
      <c r="A504" s="9">
        <f>+A503+1</f>
        <v>468</v>
      </c>
      <c r="B504" s="9">
        <f>+B503+1</f>
        <v>2</v>
      </c>
      <c r="C504" s="10" t="s">
        <v>1150</v>
      </c>
      <c r="D504" s="10" t="s">
        <v>610</v>
      </c>
      <c r="E504" s="10" t="s">
        <v>108</v>
      </c>
      <c r="F504" s="10"/>
      <c r="G504" s="10" t="s">
        <v>55</v>
      </c>
      <c r="H504" s="10" t="s">
        <v>34</v>
      </c>
      <c r="I504" s="10" t="s">
        <v>33</v>
      </c>
      <c r="J504" s="11">
        <v>3366.4</v>
      </c>
      <c r="K504" s="11">
        <v>2837.3</v>
      </c>
      <c r="L504" s="11">
        <v>0</v>
      </c>
      <c r="M504" s="26">
        <v>90</v>
      </c>
      <c r="N504" s="11">
        <f t="shared" si="108"/>
        <v>7155018.0199999986</v>
      </c>
      <c r="O504" s="11">
        <v>0</v>
      </c>
      <c r="P504" s="11">
        <v>-2.3283064365386963E-10</v>
      </c>
      <c r="Q504" s="11">
        <v>0</v>
      </c>
      <c r="R504" s="11">
        <v>1040025.8400000001</v>
      </c>
      <c r="S504" s="11">
        <v>6114992.1799999988</v>
      </c>
      <c r="T504" s="8"/>
      <c r="U504" s="8">
        <v>1410.12</v>
      </c>
      <c r="V504" s="8">
        <v>1410.12</v>
      </c>
      <c r="W504" s="3" t="s">
        <v>580</v>
      </c>
      <c r="X504" s="17">
        <f>+N504-'Приложение № 2'!E504</f>
        <v>0</v>
      </c>
      <c r="Y504" s="1">
        <v>730192.68</v>
      </c>
      <c r="Z504" s="1">
        <f t="shared" si="109"/>
        <v>309833.16000000003</v>
      </c>
      <c r="AB504" s="17">
        <f>+N504-'Приложение № 2'!E504</f>
        <v>0</v>
      </c>
      <c r="AE504" s="25">
        <f>+N504-'Приложение № 2'!E504</f>
        <v>0</v>
      </c>
    </row>
    <row r="505" spans="1:31" x14ac:dyDescent="0.2">
      <c r="A505" s="9">
        <f t="shared" ref="A505:A511" si="110">+A504+1</f>
        <v>469</v>
      </c>
      <c r="B505" s="9">
        <f t="shared" ref="B505:B511" si="111">+B504+1</f>
        <v>3</v>
      </c>
      <c r="C505" s="10" t="s">
        <v>1150</v>
      </c>
      <c r="D505" s="10" t="s">
        <v>611</v>
      </c>
      <c r="E505" s="10" t="s">
        <v>150</v>
      </c>
      <c r="F505" s="10"/>
      <c r="G505" s="10" t="s">
        <v>55</v>
      </c>
      <c r="H505" s="10" t="s">
        <v>34</v>
      </c>
      <c r="I505" s="10" t="s">
        <v>33</v>
      </c>
      <c r="J505" s="11">
        <v>3381.4</v>
      </c>
      <c r="K505" s="11">
        <v>2449</v>
      </c>
      <c r="L505" s="11">
        <v>0</v>
      </c>
      <c r="M505" s="26">
        <v>88</v>
      </c>
      <c r="N505" s="11">
        <f t="shared" si="108"/>
        <v>9890859.6757152006</v>
      </c>
      <c r="O505" s="11">
        <v>0</v>
      </c>
      <c r="P505" s="11">
        <v>1556832.8987239036</v>
      </c>
      <c r="Q505" s="11">
        <v>0</v>
      </c>
      <c r="R505" s="11">
        <v>311102.77699129691</v>
      </c>
      <c r="S505" s="11">
        <v>8022924</v>
      </c>
      <c r="T505" s="8"/>
      <c r="U505" s="8">
        <f>N505/K505</f>
        <v>4038.7340448000004</v>
      </c>
      <c r="V505" s="8">
        <v>1172.2830200640003</v>
      </c>
      <c r="W505" s="3" t="s">
        <v>580</v>
      </c>
      <c r="X505" s="17">
        <f>+N505-'Приложение № 2'!E505</f>
        <v>0</v>
      </c>
      <c r="Y505" s="1">
        <v>698628.94</v>
      </c>
      <c r="Z505" s="1">
        <f t="shared" si="109"/>
        <v>267430.8</v>
      </c>
      <c r="AB505" s="17">
        <f>+N505-'Приложение № 2'!E505</f>
        <v>0</v>
      </c>
      <c r="AE505" s="25">
        <f>+N505-'Приложение № 2'!E505</f>
        <v>0</v>
      </c>
    </row>
    <row r="506" spans="1:31" x14ac:dyDescent="0.2">
      <c r="A506" s="9">
        <f t="shared" si="110"/>
        <v>470</v>
      </c>
      <c r="B506" s="9">
        <f t="shared" si="111"/>
        <v>4</v>
      </c>
      <c r="C506" s="10" t="s">
        <v>1150</v>
      </c>
      <c r="D506" s="10" t="s">
        <v>612</v>
      </c>
      <c r="E506" s="10" t="s">
        <v>106</v>
      </c>
      <c r="F506" s="10"/>
      <c r="G506" s="10" t="s">
        <v>55</v>
      </c>
      <c r="H506" s="10" t="s">
        <v>34</v>
      </c>
      <c r="I506" s="10" t="s">
        <v>33</v>
      </c>
      <c r="J506" s="11">
        <v>3395.5</v>
      </c>
      <c r="K506" s="11">
        <v>2449.9</v>
      </c>
      <c r="L506" s="11">
        <v>0</v>
      </c>
      <c r="M506" s="26">
        <v>86</v>
      </c>
      <c r="N506" s="11">
        <f t="shared" si="108"/>
        <v>6178084.3200000003</v>
      </c>
      <c r="O506" s="11">
        <v>0</v>
      </c>
      <c r="P506" s="11">
        <v>-4.6566128730773926E-10</v>
      </c>
      <c r="Q506" s="11">
        <v>0</v>
      </c>
      <c r="R506" s="11">
        <v>1176837.27</v>
      </c>
      <c r="S506" s="11">
        <v>5001247.0500000007</v>
      </c>
      <c r="T506" s="8"/>
      <c r="U506" s="8">
        <v>1410.12</v>
      </c>
      <c r="V506" s="8">
        <v>1410.12</v>
      </c>
      <c r="W506" s="3" t="s">
        <v>580</v>
      </c>
      <c r="X506" s="17">
        <f>+N506-'Приложение № 2'!E506</f>
        <v>0</v>
      </c>
      <c r="Y506" s="1">
        <v>909308.19</v>
      </c>
      <c r="Z506" s="1">
        <f t="shared" si="109"/>
        <v>267529.08</v>
      </c>
      <c r="AB506" s="17">
        <f>+N506-'Приложение № 2'!E506</f>
        <v>0</v>
      </c>
      <c r="AE506" s="25">
        <f>+N506-'Приложение № 2'!E506</f>
        <v>0</v>
      </c>
    </row>
    <row r="507" spans="1:31" x14ac:dyDescent="0.2">
      <c r="A507" s="9">
        <f t="shared" si="110"/>
        <v>471</v>
      </c>
      <c r="B507" s="9">
        <f t="shared" si="111"/>
        <v>5</v>
      </c>
      <c r="C507" s="10" t="s">
        <v>1150</v>
      </c>
      <c r="D507" s="10" t="s">
        <v>613</v>
      </c>
      <c r="E507" s="10" t="s">
        <v>237</v>
      </c>
      <c r="F507" s="10"/>
      <c r="G507" s="10" t="s">
        <v>55</v>
      </c>
      <c r="H507" s="10" t="s">
        <v>34</v>
      </c>
      <c r="I507" s="10" t="s">
        <v>33</v>
      </c>
      <c r="J507" s="11">
        <v>3313.8</v>
      </c>
      <c r="K507" s="11">
        <v>2365.9</v>
      </c>
      <c r="L507" s="11">
        <v>0</v>
      </c>
      <c r="M507" s="26">
        <v>83</v>
      </c>
      <c r="N507" s="11">
        <f t="shared" si="108"/>
        <v>17893230.719999999</v>
      </c>
      <c r="O507" s="11">
        <v>0</v>
      </c>
      <c r="P507" s="11">
        <v>10572966.739399999</v>
      </c>
      <c r="Q507" s="11">
        <v>0</v>
      </c>
      <c r="R507" s="11">
        <v>227674.17619999987</v>
      </c>
      <c r="S507" s="11">
        <v>7092589.8043999989</v>
      </c>
      <c r="T507" s="8"/>
      <c r="U507" s="8">
        <v>2228.12</v>
      </c>
      <c r="V507" s="8">
        <v>2228.12</v>
      </c>
      <c r="W507" s="3" t="s">
        <v>580</v>
      </c>
      <c r="X507" s="17">
        <f>+N507-'Приложение № 2'!E507</f>
        <v>0</v>
      </c>
      <c r="Y507" s="1">
        <v>709596.33</v>
      </c>
      <c r="Z507" s="1">
        <f t="shared" si="109"/>
        <v>258356.27999999997</v>
      </c>
      <c r="AB507" s="17">
        <f>+N507-'Приложение № 2'!E507</f>
        <v>0</v>
      </c>
      <c r="AE507" s="25">
        <f>+N507-'Приложение № 2'!E507</f>
        <v>0</v>
      </c>
    </row>
    <row r="508" spans="1:31" x14ac:dyDescent="0.2">
      <c r="A508" s="9">
        <f t="shared" si="110"/>
        <v>472</v>
      </c>
      <c r="B508" s="9">
        <f t="shared" si="111"/>
        <v>6</v>
      </c>
      <c r="C508" s="10" t="s">
        <v>1150</v>
      </c>
      <c r="D508" s="10" t="s">
        <v>614</v>
      </c>
      <c r="E508" s="10" t="s">
        <v>108</v>
      </c>
      <c r="F508" s="10"/>
      <c r="G508" s="10" t="s">
        <v>55</v>
      </c>
      <c r="H508" s="10" t="s">
        <v>34</v>
      </c>
      <c r="I508" s="10" t="s">
        <v>33</v>
      </c>
      <c r="J508" s="11">
        <v>3306.7</v>
      </c>
      <c r="K508" s="11">
        <v>2790.3</v>
      </c>
      <c r="L508" s="11">
        <v>0</v>
      </c>
      <c r="M508" s="26">
        <v>110</v>
      </c>
      <c r="N508" s="11">
        <f t="shared" si="108"/>
        <v>7036494.8300000001</v>
      </c>
      <c r="O508" s="11">
        <v>0</v>
      </c>
      <c r="P508" s="11">
        <v>2431551.7200000007</v>
      </c>
      <c r="Q508" s="11">
        <v>0</v>
      </c>
      <c r="R508" s="11">
        <v>210554.6054</v>
      </c>
      <c r="S508" s="11">
        <v>4394388.5045999996</v>
      </c>
      <c r="T508" s="8"/>
      <c r="U508" s="8">
        <v>1410.12</v>
      </c>
      <c r="V508" s="8">
        <v>1410.12</v>
      </c>
      <c r="W508" s="3" t="s">
        <v>580</v>
      </c>
      <c r="X508" s="17">
        <f>+N508-'Приложение № 2'!E508</f>
        <v>0</v>
      </c>
      <c r="Y508" s="1">
        <v>650741.23</v>
      </c>
      <c r="Z508" s="1">
        <f t="shared" si="109"/>
        <v>304700.76</v>
      </c>
      <c r="AB508" s="17">
        <f>+N508-'Приложение № 2'!E508</f>
        <v>0</v>
      </c>
      <c r="AE508" s="25">
        <f>+N508-'Приложение № 2'!E508</f>
        <v>0</v>
      </c>
    </row>
    <row r="509" spans="1:31" x14ac:dyDescent="0.2">
      <c r="A509" s="9">
        <f t="shared" si="110"/>
        <v>473</v>
      </c>
      <c r="B509" s="9">
        <f t="shared" si="111"/>
        <v>7</v>
      </c>
      <c r="C509" s="10" t="s">
        <v>1150</v>
      </c>
      <c r="D509" s="10" t="s">
        <v>169</v>
      </c>
      <c r="E509" s="10" t="s">
        <v>82</v>
      </c>
      <c r="F509" s="10"/>
      <c r="G509" s="10" t="s">
        <v>55</v>
      </c>
      <c r="H509" s="10" t="s">
        <v>33</v>
      </c>
      <c r="I509" s="10" t="s">
        <v>33</v>
      </c>
      <c r="J509" s="11">
        <v>2784.1</v>
      </c>
      <c r="K509" s="11">
        <v>2783</v>
      </c>
      <c r="L509" s="11">
        <v>0</v>
      </c>
      <c r="M509" s="26">
        <v>91</v>
      </c>
      <c r="N509" s="11">
        <f t="shared" si="108"/>
        <v>4201996.04</v>
      </c>
      <c r="O509" s="11">
        <v>0</v>
      </c>
      <c r="P509" s="11">
        <v>1.7462298274040222E-10</v>
      </c>
      <c r="Q509" s="11">
        <v>0</v>
      </c>
      <c r="R509" s="11">
        <v>235790.86000000016</v>
      </c>
      <c r="S509" s="11">
        <v>3966205.1799999997</v>
      </c>
      <c r="T509" s="8"/>
      <c r="U509" s="8">
        <v>892.61</v>
      </c>
      <c r="V509" s="8">
        <v>892.61</v>
      </c>
      <c r="W509" s="3" t="s">
        <v>580</v>
      </c>
      <c r="X509" s="17">
        <f>+N509-'Приложение № 2'!E509</f>
        <v>0</v>
      </c>
      <c r="Y509" s="1">
        <v>862612.79</v>
      </c>
      <c r="Z509" s="1">
        <f t="shared" si="109"/>
        <v>303903.59999999998</v>
      </c>
      <c r="AB509" s="17">
        <f>+N509-'Приложение № 2'!E509</f>
        <v>0</v>
      </c>
      <c r="AE509" s="25">
        <f>+N509-'Приложение № 2'!E509</f>
        <v>0</v>
      </c>
    </row>
    <row r="510" spans="1:31" x14ac:dyDescent="0.2">
      <c r="A510" s="9">
        <f t="shared" si="110"/>
        <v>474</v>
      </c>
      <c r="B510" s="9">
        <f t="shared" si="111"/>
        <v>8</v>
      </c>
      <c r="C510" s="10" t="s">
        <v>1150</v>
      </c>
      <c r="D510" s="10" t="s">
        <v>615</v>
      </c>
      <c r="E510" s="10" t="s">
        <v>228</v>
      </c>
      <c r="F510" s="10"/>
      <c r="G510" s="10" t="s">
        <v>55</v>
      </c>
      <c r="H510" s="10" t="s">
        <v>33</v>
      </c>
      <c r="I510" s="10"/>
      <c r="J510" s="11">
        <v>1408</v>
      </c>
      <c r="K510" s="11">
        <v>825.1</v>
      </c>
      <c r="L510" s="11"/>
      <c r="M510" s="9"/>
      <c r="N510" s="11">
        <f t="shared" si="108"/>
        <v>15489037.485105282</v>
      </c>
      <c r="O510" s="11">
        <v>0</v>
      </c>
      <c r="P510" s="11">
        <v>12695908.965105282</v>
      </c>
      <c r="Q510" s="11">
        <v>0</v>
      </c>
      <c r="R510" s="11">
        <v>90100.92</v>
      </c>
      <c r="S510" s="11">
        <v>2703027.6</v>
      </c>
      <c r="T510" s="8"/>
      <c r="U510" s="8">
        <v>8293.15</v>
      </c>
      <c r="V510" s="8">
        <v>8293.15</v>
      </c>
      <c r="W510" s="3" t="s">
        <v>580</v>
      </c>
      <c r="X510" s="17">
        <f>+N510-'Приложение № 2'!E510</f>
        <v>0</v>
      </c>
      <c r="Z510" s="1">
        <f t="shared" si="109"/>
        <v>90100.92</v>
      </c>
      <c r="AB510" s="17">
        <f>+N510-'Приложение № 2'!E510</f>
        <v>0</v>
      </c>
      <c r="AE510" s="25">
        <f>+N510-'Приложение № 2'!E510</f>
        <v>0</v>
      </c>
    </row>
    <row r="511" spans="1:31" x14ac:dyDescent="0.2">
      <c r="A511" s="9">
        <f t="shared" si="110"/>
        <v>475</v>
      </c>
      <c r="B511" s="9">
        <f t="shared" si="111"/>
        <v>9</v>
      </c>
      <c r="C511" s="10" t="s">
        <v>1150</v>
      </c>
      <c r="D511" s="10" t="s">
        <v>616</v>
      </c>
      <c r="E511" s="10" t="s">
        <v>228</v>
      </c>
      <c r="F511" s="10"/>
      <c r="G511" s="10" t="s">
        <v>55</v>
      </c>
      <c r="H511" s="10" t="s">
        <v>33</v>
      </c>
      <c r="I511" s="10"/>
      <c r="J511" s="11">
        <v>1945.1</v>
      </c>
      <c r="K511" s="11">
        <v>927.4</v>
      </c>
      <c r="L511" s="11"/>
      <c r="M511" s="9"/>
      <c r="N511" s="11">
        <f t="shared" si="108"/>
        <v>17409445.360926721</v>
      </c>
      <c r="O511" s="11">
        <v>0</v>
      </c>
      <c r="P511" s="11">
        <v>14270010.880926721</v>
      </c>
      <c r="Q511" s="11">
        <v>0</v>
      </c>
      <c r="R511" s="11">
        <v>101272.08</v>
      </c>
      <c r="S511" s="11">
        <v>3038162.4</v>
      </c>
      <c r="T511" s="8"/>
      <c r="U511" s="8">
        <v>8293.15</v>
      </c>
      <c r="V511" s="8">
        <v>8293.15</v>
      </c>
      <c r="W511" s="3" t="s">
        <v>580</v>
      </c>
      <c r="X511" s="17">
        <f>+N511-'Приложение № 2'!E511</f>
        <v>0</v>
      </c>
      <c r="Z511" s="1">
        <f t="shared" si="109"/>
        <v>101272.08</v>
      </c>
      <c r="AB511" s="17">
        <f>+N511-'Приложение № 2'!E511</f>
        <v>0</v>
      </c>
      <c r="AE511" s="25">
        <f>+N511-'Приложение № 2'!E511</f>
        <v>0</v>
      </c>
    </row>
    <row r="512" spans="1:31" x14ac:dyDescent="0.2">
      <c r="A512" s="9"/>
      <c r="B512" s="35" t="s">
        <v>173</v>
      </c>
      <c r="C512" s="35"/>
      <c r="D512" s="35"/>
      <c r="E512" s="29"/>
      <c r="F512" s="29"/>
      <c r="G512" s="29"/>
      <c r="H512" s="29"/>
      <c r="I512" s="29"/>
      <c r="J512" s="30">
        <f>SUBTOTAL(9,J503:J511)</f>
        <v>25367.899999999998</v>
      </c>
      <c r="K512" s="30">
        <f t="shared" ref="K512:N512" si="112">SUBTOTAL(9,K503:K511)</f>
        <v>19577.5</v>
      </c>
      <c r="L512" s="30">
        <f t="shared" si="112"/>
        <v>0</v>
      </c>
      <c r="M512" s="30">
        <f t="shared" si="112"/>
        <v>653</v>
      </c>
      <c r="N512" s="30">
        <f t="shared" si="112"/>
        <v>90674963.2417472</v>
      </c>
      <c r="O512" s="30">
        <v>0</v>
      </c>
      <c r="P512" s="30">
        <v>41527271.204155907</v>
      </c>
      <c r="Q512" s="30">
        <v>0</v>
      </c>
      <c r="R512" s="30">
        <v>4159443.2085912973</v>
      </c>
      <c r="S512" s="30">
        <v>44988248.829000004</v>
      </c>
      <c r="T512" s="31">
        <v>0</v>
      </c>
      <c r="U512" s="31"/>
      <c r="V512" s="31"/>
      <c r="W512" s="32"/>
      <c r="X512" s="17">
        <f>+N512-'Приложение № 2'!E512</f>
        <v>0</v>
      </c>
      <c r="AB512" s="17">
        <f>+N512-'Приложение № 2'!E512</f>
        <v>0</v>
      </c>
      <c r="AE512" s="25">
        <f>+N512-'Приложение № 2'!E512</f>
        <v>0</v>
      </c>
    </row>
    <row r="513" spans="1:31" x14ac:dyDescent="0.2">
      <c r="A513" s="9">
        <f>+A511+1</f>
        <v>476</v>
      </c>
      <c r="B513" s="9">
        <v>1</v>
      </c>
      <c r="C513" s="10" t="s">
        <v>1151</v>
      </c>
      <c r="D513" s="10" t="s">
        <v>617</v>
      </c>
      <c r="E513" s="10" t="s">
        <v>129</v>
      </c>
      <c r="F513" s="10"/>
      <c r="G513" s="10" t="s">
        <v>59</v>
      </c>
      <c r="H513" s="10" t="s">
        <v>31</v>
      </c>
      <c r="I513" s="10" t="s">
        <v>30</v>
      </c>
      <c r="J513" s="11">
        <v>737.6</v>
      </c>
      <c r="K513" s="11">
        <v>656.2</v>
      </c>
      <c r="L513" s="11">
        <v>0</v>
      </c>
      <c r="M513" s="26">
        <v>20</v>
      </c>
      <c r="N513" s="11">
        <f>+P513+Q513+R513+S513+T513</f>
        <v>7100320.2300000004</v>
      </c>
      <c r="O513" s="11">
        <v>0</v>
      </c>
      <c r="P513" s="11">
        <v>6360526.5500000007</v>
      </c>
      <c r="Q513" s="11">
        <v>0</v>
      </c>
      <c r="R513" s="11">
        <v>231894.88</v>
      </c>
      <c r="S513" s="11">
        <v>507898.80000000005</v>
      </c>
      <c r="T513" s="8"/>
      <c r="U513" s="8">
        <v>11733.13</v>
      </c>
      <c r="V513" s="8">
        <v>11733.13</v>
      </c>
      <c r="W513" s="3" t="s">
        <v>580</v>
      </c>
      <c r="X513" s="17">
        <f>+N513-'Приложение № 2'!E513</f>
        <v>0</v>
      </c>
      <c r="Y513" s="1">
        <v>181105</v>
      </c>
      <c r="Z513" s="1">
        <f>+(K513*6.45+L513*17.73)*12</f>
        <v>50789.880000000005</v>
      </c>
      <c r="AB513" s="17">
        <f>+N513-'Приложение № 2'!E513</f>
        <v>0</v>
      </c>
      <c r="AE513" s="25">
        <f>+N513-'Приложение № 2'!E513</f>
        <v>0</v>
      </c>
    </row>
    <row r="514" spans="1:31" x14ac:dyDescent="0.2">
      <c r="A514" s="9"/>
      <c r="B514" s="35" t="s">
        <v>178</v>
      </c>
      <c r="C514" s="35"/>
      <c r="D514" s="35"/>
      <c r="E514" s="29"/>
      <c r="F514" s="29"/>
      <c r="G514" s="29"/>
      <c r="H514" s="29"/>
      <c r="I514" s="29"/>
      <c r="J514" s="30">
        <f>SUBTOTAL(9,J513)</f>
        <v>737.6</v>
      </c>
      <c r="K514" s="30">
        <f t="shared" ref="K514:N514" si="113">SUBTOTAL(9,K513)</f>
        <v>656.2</v>
      </c>
      <c r="L514" s="30">
        <f t="shared" si="113"/>
        <v>0</v>
      </c>
      <c r="M514" s="30">
        <f t="shared" si="113"/>
        <v>20</v>
      </c>
      <c r="N514" s="30">
        <f t="shared" si="113"/>
        <v>7100320.2300000004</v>
      </c>
      <c r="O514" s="30">
        <v>0</v>
      </c>
      <c r="P514" s="30">
        <v>6360526.5500000007</v>
      </c>
      <c r="Q514" s="30">
        <v>0</v>
      </c>
      <c r="R514" s="30">
        <v>231894.88</v>
      </c>
      <c r="S514" s="30">
        <v>507898.80000000005</v>
      </c>
      <c r="T514" s="31">
        <v>0</v>
      </c>
      <c r="U514" s="31"/>
      <c r="V514" s="31"/>
      <c r="W514" s="32"/>
      <c r="X514" s="17">
        <f>+N514-'Приложение № 2'!E514</f>
        <v>0</v>
      </c>
      <c r="AB514" s="17">
        <f>+N514-'Приложение № 2'!E514</f>
        <v>0</v>
      </c>
      <c r="AE514" s="25">
        <f>+N514-'Приложение № 2'!E514</f>
        <v>0</v>
      </c>
    </row>
    <row r="515" spans="1:31" x14ac:dyDescent="0.2">
      <c r="A515" s="9">
        <f>+A513+1</f>
        <v>477</v>
      </c>
      <c r="B515" s="9">
        <v>1</v>
      </c>
      <c r="C515" s="10" t="s">
        <v>1152</v>
      </c>
      <c r="D515" s="10" t="s">
        <v>618</v>
      </c>
      <c r="E515" s="10" t="s">
        <v>106</v>
      </c>
      <c r="F515" s="10"/>
      <c r="G515" s="10" t="s">
        <v>59</v>
      </c>
      <c r="H515" s="10" t="s">
        <v>31</v>
      </c>
      <c r="I515" s="10" t="s">
        <v>31</v>
      </c>
      <c r="J515" s="11">
        <v>693.8</v>
      </c>
      <c r="K515" s="11">
        <v>623.75</v>
      </c>
      <c r="L515" s="11">
        <v>0</v>
      </c>
      <c r="M515" s="26">
        <v>39</v>
      </c>
      <c r="N515" s="11">
        <f t="shared" ref="N515:N518" si="114">+P515+Q515+R515+S515+T515</f>
        <v>4653951.2214560006</v>
      </c>
      <c r="O515" s="11">
        <v>0</v>
      </c>
      <c r="P515" s="11">
        <v>3944577.1214560005</v>
      </c>
      <c r="Q515" s="11">
        <v>0</v>
      </c>
      <c r="R515" s="11">
        <v>226591.6</v>
      </c>
      <c r="S515" s="11">
        <v>482782.5</v>
      </c>
      <c r="T515" s="8"/>
      <c r="U515" s="8">
        <v>7446.83</v>
      </c>
      <c r="V515" s="8">
        <v>7446.83</v>
      </c>
      <c r="W515" s="3" t="s">
        <v>580</v>
      </c>
      <c r="X515" s="17">
        <f>+N515-'Приложение № 2'!E515</f>
        <v>0</v>
      </c>
      <c r="Y515" s="1">
        <v>178313.35</v>
      </c>
      <c r="Z515" s="1">
        <f>+(K515*6.45+L515*17.73)*12</f>
        <v>48278.25</v>
      </c>
      <c r="AB515" s="17">
        <f>+N515-'Приложение № 2'!E515</f>
        <v>0</v>
      </c>
      <c r="AE515" s="25">
        <f>+N515-'Приложение № 2'!E515</f>
        <v>0</v>
      </c>
    </row>
    <row r="516" spans="1:31" x14ac:dyDescent="0.2">
      <c r="A516" s="9">
        <f>+A515+1</f>
        <v>478</v>
      </c>
      <c r="B516" s="9">
        <f>+B515+1</f>
        <v>2</v>
      </c>
      <c r="C516" s="10" t="s">
        <v>1153</v>
      </c>
      <c r="D516" s="10" t="s">
        <v>619</v>
      </c>
      <c r="E516" s="10" t="s">
        <v>148</v>
      </c>
      <c r="F516" s="10"/>
      <c r="G516" s="10" t="s">
        <v>59</v>
      </c>
      <c r="H516" s="10" t="s">
        <v>31</v>
      </c>
      <c r="I516" s="10" t="s">
        <v>30</v>
      </c>
      <c r="J516" s="11">
        <v>726.6</v>
      </c>
      <c r="K516" s="11">
        <v>650.6</v>
      </c>
      <c r="L516" s="11">
        <v>0</v>
      </c>
      <c r="M516" s="26">
        <v>27</v>
      </c>
      <c r="N516" s="11">
        <f t="shared" si="114"/>
        <v>16365573.01204096</v>
      </c>
      <c r="O516" s="11">
        <v>0</v>
      </c>
      <c r="P516" s="11">
        <v>15647256.07204096</v>
      </c>
      <c r="Q516" s="11">
        <v>0</v>
      </c>
      <c r="R516" s="11">
        <v>214752.54</v>
      </c>
      <c r="S516" s="11">
        <v>503564.4</v>
      </c>
      <c r="T516" s="8"/>
      <c r="U516" s="8">
        <v>26133.94</v>
      </c>
      <c r="V516" s="8">
        <v>26133.94</v>
      </c>
      <c r="W516" s="3" t="s">
        <v>580</v>
      </c>
      <c r="X516" s="17">
        <f>+N516-'Приложение № 2'!E516</f>
        <v>0</v>
      </c>
      <c r="Y516" s="1">
        <v>164396.1</v>
      </c>
      <c r="Z516" s="1">
        <f>+(K516*6.45+L516*17.73)*12</f>
        <v>50356.44</v>
      </c>
      <c r="AB516" s="17">
        <f>+N516-'Приложение № 2'!E516</f>
        <v>0</v>
      </c>
      <c r="AE516" s="25">
        <f>+N516-'Приложение № 2'!E516</f>
        <v>0</v>
      </c>
    </row>
    <row r="517" spans="1:31" x14ac:dyDescent="0.2">
      <c r="A517" s="9">
        <f t="shared" ref="A517:A518" si="115">+A516+1</f>
        <v>479</v>
      </c>
      <c r="B517" s="9">
        <f t="shared" ref="B517:B518" si="116">+B516+1</f>
        <v>3</v>
      </c>
      <c r="C517" s="10" t="s">
        <v>1153</v>
      </c>
      <c r="D517" s="10" t="s">
        <v>620</v>
      </c>
      <c r="E517" s="10" t="s">
        <v>228</v>
      </c>
      <c r="F517" s="10"/>
      <c r="G517" s="10" t="s">
        <v>59</v>
      </c>
      <c r="H517" s="10" t="s">
        <v>31</v>
      </c>
      <c r="I517" s="10" t="s">
        <v>31</v>
      </c>
      <c r="J517" s="11">
        <v>359.3</v>
      </c>
      <c r="K517" s="11">
        <v>306.10000000000002</v>
      </c>
      <c r="L517" s="11">
        <v>0</v>
      </c>
      <c r="M517" s="26">
        <v>10</v>
      </c>
      <c r="N517" s="11">
        <f t="shared" si="114"/>
        <v>3532266.9789897604</v>
      </c>
      <c r="O517" s="11">
        <v>0</v>
      </c>
      <c r="P517" s="11">
        <v>3207392.1789897606</v>
      </c>
      <c r="Q517" s="11">
        <v>0</v>
      </c>
      <c r="R517" s="11">
        <v>87953.400000000009</v>
      </c>
      <c r="S517" s="11">
        <v>236921.40000000002</v>
      </c>
      <c r="T517" s="8"/>
      <c r="U517" s="8">
        <v>11844.52</v>
      </c>
      <c r="V517" s="8">
        <v>11844.52</v>
      </c>
      <c r="W517" s="3" t="s">
        <v>580</v>
      </c>
      <c r="X517" s="17">
        <f>+N517-'Приложение № 2'!E517</f>
        <v>0</v>
      </c>
      <c r="Y517" s="1">
        <v>64261.26</v>
      </c>
      <c r="Z517" s="1">
        <f>+(K517*6.45+L517*17.73)*12</f>
        <v>23692.140000000003</v>
      </c>
      <c r="AB517" s="17">
        <f>+N517-'Приложение № 2'!E517</f>
        <v>0</v>
      </c>
      <c r="AE517" s="25">
        <f>+N517-'Приложение № 2'!E517</f>
        <v>0</v>
      </c>
    </row>
    <row r="518" spans="1:31" x14ac:dyDescent="0.2">
      <c r="A518" s="9">
        <f t="shared" si="115"/>
        <v>480</v>
      </c>
      <c r="B518" s="9">
        <f t="shared" si="116"/>
        <v>4</v>
      </c>
      <c r="C518" s="10" t="s">
        <v>1153</v>
      </c>
      <c r="D518" s="10" t="s">
        <v>182</v>
      </c>
      <c r="E518" s="10" t="s">
        <v>148</v>
      </c>
      <c r="F518" s="10"/>
      <c r="G518" s="10" t="s">
        <v>59</v>
      </c>
      <c r="H518" s="10" t="s">
        <v>31</v>
      </c>
      <c r="I518" s="10" t="s">
        <v>32</v>
      </c>
      <c r="J518" s="11">
        <v>1321.9</v>
      </c>
      <c r="K518" s="11">
        <v>1002.7</v>
      </c>
      <c r="L518" s="11">
        <v>0</v>
      </c>
      <c r="M518" s="26">
        <v>41</v>
      </c>
      <c r="N518" s="11">
        <f t="shared" si="114"/>
        <v>17741232.34</v>
      </c>
      <c r="O518" s="11">
        <v>0</v>
      </c>
      <c r="P518" s="11">
        <v>17511223.050000001</v>
      </c>
      <c r="Q518" s="11">
        <v>0</v>
      </c>
      <c r="R518" s="11">
        <v>230009.29</v>
      </c>
      <c r="S518" s="11">
        <v>0</v>
      </c>
      <c r="T518" s="8"/>
      <c r="U518" s="8">
        <v>19543.82</v>
      </c>
      <c r="V518" s="8">
        <v>19543.82</v>
      </c>
      <c r="W518" s="3" t="s">
        <v>580</v>
      </c>
      <c r="X518" s="17">
        <f>+N518-'Приложение № 2'!E518</f>
        <v>0</v>
      </c>
      <c r="Y518" s="1">
        <v>230009.29</v>
      </c>
      <c r="Z518" s="1">
        <f>+(K518*6.45+L518*17.73)*12</f>
        <v>77608.98000000001</v>
      </c>
      <c r="AB518" s="17">
        <f>+N518-'Приложение № 2'!E518</f>
        <v>0</v>
      </c>
      <c r="AE518" s="25">
        <f>+N518-'Приложение № 2'!E518</f>
        <v>0</v>
      </c>
    </row>
    <row r="519" spans="1:31" x14ac:dyDescent="0.2">
      <c r="A519" s="9"/>
      <c r="B519" s="35" t="s">
        <v>185</v>
      </c>
      <c r="C519" s="35"/>
      <c r="D519" s="35"/>
      <c r="E519" s="29"/>
      <c r="F519" s="29"/>
      <c r="G519" s="29"/>
      <c r="H519" s="29"/>
      <c r="I519" s="29"/>
      <c r="J519" s="30">
        <f>SUBTOTAL(9,J515:J518)</f>
        <v>3101.6000000000004</v>
      </c>
      <c r="K519" s="30">
        <f t="shared" ref="K519:N519" si="117">SUBTOTAL(9,K515:K518)</f>
        <v>2583.1499999999996</v>
      </c>
      <c r="L519" s="30">
        <f t="shared" si="117"/>
        <v>0</v>
      </c>
      <c r="M519" s="30">
        <f t="shared" si="117"/>
        <v>117</v>
      </c>
      <c r="N519" s="30">
        <f t="shared" si="117"/>
        <v>42293023.552486718</v>
      </c>
      <c r="O519" s="30">
        <v>0</v>
      </c>
      <c r="P519" s="30">
        <v>40310448.422486722</v>
      </c>
      <c r="Q519" s="30">
        <v>0</v>
      </c>
      <c r="R519" s="30">
        <v>759306.83000000007</v>
      </c>
      <c r="S519" s="30">
        <v>1223268.3</v>
      </c>
      <c r="T519" s="31">
        <v>0</v>
      </c>
      <c r="U519" s="31"/>
      <c r="V519" s="31"/>
      <c r="W519" s="32"/>
      <c r="X519" s="17">
        <f>+N519-'Приложение № 2'!E519</f>
        <v>0</v>
      </c>
      <c r="AB519" s="17">
        <f>+N519-'Приложение № 2'!E519</f>
        <v>0</v>
      </c>
      <c r="AE519" s="25">
        <f>+N519-'Приложение № 2'!E519</f>
        <v>0</v>
      </c>
    </row>
    <row r="520" spans="1:31" x14ac:dyDescent="0.2">
      <c r="A520" s="9">
        <f>+A518+1</f>
        <v>481</v>
      </c>
      <c r="B520" s="9">
        <v>1</v>
      </c>
      <c r="C520" s="10" t="s">
        <v>1187</v>
      </c>
      <c r="D520" s="10" t="s">
        <v>622</v>
      </c>
      <c r="E520" s="10" t="s">
        <v>140</v>
      </c>
      <c r="F520" s="10"/>
      <c r="G520" s="10" t="s">
        <v>55</v>
      </c>
      <c r="H520" s="10" t="s">
        <v>31</v>
      </c>
      <c r="I520" s="10" t="s">
        <v>31</v>
      </c>
      <c r="J520" s="11">
        <v>898.8</v>
      </c>
      <c r="K520" s="11">
        <v>806.6</v>
      </c>
      <c r="L520" s="11">
        <v>0</v>
      </c>
      <c r="M520" s="26">
        <v>47</v>
      </c>
      <c r="N520" s="11">
        <f>+P520+Q520+R520+S520+T520</f>
        <v>8748520.7200000007</v>
      </c>
      <c r="O520" s="11">
        <v>0</v>
      </c>
      <c r="P520" s="11">
        <v>6750287.0632750709</v>
      </c>
      <c r="Q520" s="11">
        <v>0</v>
      </c>
      <c r="R520" s="11">
        <v>0</v>
      </c>
      <c r="S520" s="11">
        <v>1998233.65672493</v>
      </c>
      <c r="T520" s="8"/>
      <c r="U520" s="8">
        <v>4018.93</v>
      </c>
      <c r="V520" s="8">
        <v>4018.93</v>
      </c>
      <c r="W520" s="3" t="s">
        <v>580</v>
      </c>
      <c r="X520" s="17">
        <f>+N520-'Приложение № 2'!E520</f>
        <v>0</v>
      </c>
      <c r="Z520" s="1">
        <f>+(K520*9.1+L520*18.19)*12</f>
        <v>88080.72</v>
      </c>
      <c r="AB520" s="17">
        <f>+N520-'Приложение № 2'!E520</f>
        <v>0</v>
      </c>
      <c r="AE520" s="25">
        <f>+N520-'Приложение № 2'!E520</f>
        <v>0</v>
      </c>
    </row>
    <row r="521" spans="1:31" x14ac:dyDescent="0.2">
      <c r="A521" s="9"/>
      <c r="B521" s="35" t="s">
        <v>623</v>
      </c>
      <c r="C521" s="35"/>
      <c r="D521" s="35"/>
      <c r="E521" s="29"/>
      <c r="F521" s="29"/>
      <c r="G521" s="29"/>
      <c r="H521" s="29"/>
      <c r="I521" s="29"/>
      <c r="J521" s="30">
        <f>SUBTOTAL(9,J520)</f>
        <v>898.8</v>
      </c>
      <c r="K521" s="30">
        <f t="shared" ref="K521:N521" si="118">SUBTOTAL(9,K520)</f>
        <v>806.6</v>
      </c>
      <c r="L521" s="30">
        <f t="shared" si="118"/>
        <v>0</v>
      </c>
      <c r="M521" s="30">
        <f t="shared" si="118"/>
        <v>47</v>
      </c>
      <c r="N521" s="30">
        <f t="shared" si="118"/>
        <v>8748520.7200000007</v>
      </c>
      <c r="O521" s="30">
        <v>0</v>
      </c>
      <c r="P521" s="30">
        <v>6750287.0632750709</v>
      </c>
      <c r="Q521" s="30">
        <v>0</v>
      </c>
      <c r="R521" s="30">
        <v>0</v>
      </c>
      <c r="S521" s="30">
        <v>1998233.65672493</v>
      </c>
      <c r="T521" s="31">
        <v>0</v>
      </c>
      <c r="U521" s="31"/>
      <c r="V521" s="31"/>
      <c r="W521" s="32"/>
      <c r="X521" s="17">
        <f>+N521-'Приложение № 2'!E521</f>
        <v>0</v>
      </c>
      <c r="AB521" s="17">
        <f>+N521-'Приложение № 2'!E521</f>
        <v>0</v>
      </c>
      <c r="AE521" s="25">
        <f>+N521-'Приложение № 2'!E521</f>
        <v>0</v>
      </c>
    </row>
    <row r="522" spans="1:31" x14ac:dyDescent="0.2">
      <c r="A522" s="9">
        <f>+A520+1</f>
        <v>482</v>
      </c>
      <c r="B522" s="9">
        <v>1</v>
      </c>
      <c r="C522" s="10" t="s">
        <v>1154</v>
      </c>
      <c r="D522" s="10" t="s">
        <v>187</v>
      </c>
      <c r="E522" s="10" t="s">
        <v>188</v>
      </c>
      <c r="F522" s="10"/>
      <c r="G522" s="10" t="s">
        <v>59</v>
      </c>
      <c r="H522" s="10" t="s">
        <v>31</v>
      </c>
      <c r="I522" s="10" t="s">
        <v>31</v>
      </c>
      <c r="J522" s="11">
        <v>518</v>
      </c>
      <c r="K522" s="11">
        <v>496.2</v>
      </c>
      <c r="L522" s="11">
        <v>0</v>
      </c>
      <c r="M522" s="26">
        <v>35</v>
      </c>
      <c r="N522" s="11">
        <f>+P522+Q522+R522+S522+T522</f>
        <v>2671455.3646809598</v>
      </c>
      <c r="O522" s="11">
        <v>0</v>
      </c>
      <c r="P522" s="11">
        <v>2287396.56468096</v>
      </c>
      <c r="Q522" s="11">
        <v>0</v>
      </c>
      <c r="R522" s="11">
        <v>0</v>
      </c>
      <c r="S522" s="11">
        <v>384058.80000000005</v>
      </c>
      <c r="T522" s="8"/>
      <c r="U522" s="8">
        <v>88.82</v>
      </c>
      <c r="V522" s="8">
        <v>88.82</v>
      </c>
      <c r="W522" s="3" t="s">
        <v>580</v>
      </c>
      <c r="X522" s="17">
        <f>+N522-'Приложение № 2'!E522</f>
        <v>0</v>
      </c>
      <c r="Z522" s="1">
        <f>+(K522*6.45+L522*17.73)*12</f>
        <v>38405.880000000005</v>
      </c>
      <c r="AB522" s="17">
        <f>+N522-'Приложение № 2'!E522</f>
        <v>0</v>
      </c>
      <c r="AE522" s="25">
        <f>+N522-'Приложение № 2'!E522</f>
        <v>0</v>
      </c>
    </row>
    <row r="523" spans="1:31" x14ac:dyDescent="0.2">
      <c r="A523" s="9"/>
      <c r="B523" s="35" t="s">
        <v>191</v>
      </c>
      <c r="C523" s="35"/>
      <c r="D523" s="35"/>
      <c r="E523" s="29"/>
      <c r="F523" s="29"/>
      <c r="G523" s="29"/>
      <c r="H523" s="29"/>
      <c r="I523" s="29"/>
      <c r="J523" s="30">
        <f>SUBTOTAL(9,J522)</f>
        <v>518</v>
      </c>
      <c r="K523" s="30">
        <f t="shared" ref="K523:N523" si="119">SUBTOTAL(9,K522)</f>
        <v>496.2</v>
      </c>
      <c r="L523" s="30">
        <f t="shared" si="119"/>
        <v>0</v>
      </c>
      <c r="M523" s="30">
        <f t="shared" si="119"/>
        <v>35</v>
      </c>
      <c r="N523" s="30">
        <f t="shared" si="119"/>
        <v>2671455.3646809598</v>
      </c>
      <c r="O523" s="30">
        <v>0</v>
      </c>
      <c r="P523" s="30">
        <v>2287396.56468096</v>
      </c>
      <c r="Q523" s="30">
        <v>0</v>
      </c>
      <c r="R523" s="30">
        <v>0</v>
      </c>
      <c r="S523" s="30">
        <v>384058.80000000005</v>
      </c>
      <c r="T523" s="31">
        <v>0</v>
      </c>
      <c r="U523" s="31"/>
      <c r="V523" s="31"/>
      <c r="W523" s="32"/>
      <c r="X523" s="17">
        <f>+N523-'Приложение № 2'!E523</f>
        <v>0</v>
      </c>
      <c r="AB523" s="17">
        <f>+N523-'Приложение № 2'!E523</f>
        <v>0</v>
      </c>
      <c r="AE523" s="25">
        <f>+N523-'Приложение № 2'!E523</f>
        <v>0</v>
      </c>
    </row>
    <row r="524" spans="1:31" ht="25.5" x14ac:dyDescent="0.2">
      <c r="A524" s="9">
        <f>+A522+1</f>
        <v>483</v>
      </c>
      <c r="B524" s="9">
        <v>1</v>
      </c>
      <c r="C524" s="10" t="s">
        <v>1206</v>
      </c>
      <c r="D524" s="10" t="s">
        <v>624</v>
      </c>
      <c r="E524" s="10" t="s">
        <v>286</v>
      </c>
      <c r="F524" s="10"/>
      <c r="G524" s="10" t="s">
        <v>194</v>
      </c>
      <c r="H524" s="10" t="s">
        <v>38</v>
      </c>
      <c r="I524" s="10" t="s">
        <v>35</v>
      </c>
      <c r="J524" s="11">
        <v>17927.330000000002</v>
      </c>
      <c r="K524" s="11">
        <v>15173.93</v>
      </c>
      <c r="L524" s="11">
        <v>0</v>
      </c>
      <c r="M524" s="26">
        <v>571</v>
      </c>
      <c r="N524" s="11">
        <f t="shared" ref="N524:N580" si="120">+P524+Q524+R524+S524+T524</f>
        <v>21548160</v>
      </c>
      <c r="O524" s="11">
        <v>0</v>
      </c>
      <c r="P524" s="11">
        <v>0</v>
      </c>
      <c r="Q524" s="11">
        <v>0</v>
      </c>
      <c r="R524" s="11">
        <v>0</v>
      </c>
      <c r="S524" s="11">
        <v>21548160</v>
      </c>
      <c r="T524" s="8"/>
      <c r="U524" s="8">
        <f t="shared" ref="U524:U525" si="121">N524/K524</f>
        <v>1420.0777254145762</v>
      </c>
      <c r="V524" s="8">
        <v>1172.2830200640003</v>
      </c>
      <c r="W524" s="3" t="s">
        <v>580</v>
      </c>
      <c r="X524" s="17">
        <f>+N524-'Приложение № 2'!E524</f>
        <v>0</v>
      </c>
      <c r="Y524" s="1">
        <v>7106067.9400000004</v>
      </c>
      <c r="Z524" s="1">
        <f>+(K524*12.08+L524*20.47)*12</f>
        <v>2199612.8928</v>
      </c>
      <c r="AB524" s="17">
        <f>+N524-'Приложение № 2'!E524</f>
        <v>0</v>
      </c>
      <c r="AE524" s="25">
        <f>+N524-'Приложение № 2'!E524</f>
        <v>0</v>
      </c>
    </row>
    <row r="525" spans="1:31" ht="25.5" x14ac:dyDescent="0.2">
      <c r="A525" s="9">
        <f>+A524+1</f>
        <v>484</v>
      </c>
      <c r="B525" s="9">
        <f>+B524+1</f>
        <v>2</v>
      </c>
      <c r="C525" s="10" t="s">
        <v>1206</v>
      </c>
      <c r="D525" s="10" t="s">
        <v>625</v>
      </c>
      <c r="E525" s="10" t="s">
        <v>286</v>
      </c>
      <c r="F525" s="10"/>
      <c r="G525" s="10" t="s">
        <v>194</v>
      </c>
      <c r="H525" s="10" t="s">
        <v>38</v>
      </c>
      <c r="I525" s="10" t="s">
        <v>33</v>
      </c>
      <c r="J525" s="11">
        <v>11180.28</v>
      </c>
      <c r="K525" s="11">
        <v>9264.3799999999992</v>
      </c>
      <c r="L525" s="11">
        <v>0</v>
      </c>
      <c r="M525" s="26">
        <v>347</v>
      </c>
      <c r="N525" s="11">
        <f t="shared" si="120"/>
        <v>14365440</v>
      </c>
      <c r="O525" s="11">
        <v>0</v>
      </c>
      <c r="P525" s="11">
        <v>0</v>
      </c>
      <c r="Q525" s="11">
        <v>0</v>
      </c>
      <c r="R525" s="11">
        <v>0</v>
      </c>
      <c r="S525" s="11">
        <v>14365440</v>
      </c>
      <c r="T525" s="8"/>
      <c r="U525" s="8">
        <f t="shared" si="121"/>
        <v>1550.6099706618254</v>
      </c>
      <c r="V525" s="8">
        <v>1172.2830200640003</v>
      </c>
      <c r="W525" s="3" t="s">
        <v>580</v>
      </c>
      <c r="X525" s="17">
        <f>+N525-'Приложение № 2'!E525</f>
        <v>0</v>
      </c>
      <c r="Y525" s="1">
        <v>4241666.0199999996</v>
      </c>
      <c r="Z525" s="1">
        <f>+(K525*12.08+L525*20.47)*12</f>
        <v>1342964.5248</v>
      </c>
      <c r="AB525" s="17">
        <f>+N525-'Приложение № 2'!E525</f>
        <v>0</v>
      </c>
      <c r="AE525" s="25">
        <f>+N525-'Приложение № 2'!E525</f>
        <v>0</v>
      </c>
    </row>
    <row r="526" spans="1:31" x14ac:dyDescent="0.2">
      <c r="A526" s="9">
        <f t="shared" ref="A526:A589" si="122">+A525+1</f>
        <v>485</v>
      </c>
      <c r="B526" s="9">
        <f t="shared" ref="B526:B589" si="123">+B525+1</f>
        <v>3</v>
      </c>
      <c r="C526" s="10" t="s">
        <v>1206</v>
      </c>
      <c r="D526" s="10" t="s">
        <v>626</v>
      </c>
      <c r="E526" s="10" t="s">
        <v>196</v>
      </c>
      <c r="F526" s="10"/>
      <c r="G526" s="10" t="s">
        <v>59</v>
      </c>
      <c r="H526" s="10" t="s">
        <v>31</v>
      </c>
      <c r="I526" s="10" t="s">
        <v>30</v>
      </c>
      <c r="J526" s="11">
        <v>352.5</v>
      </c>
      <c r="K526" s="11">
        <v>275.2</v>
      </c>
      <c r="L526" s="11">
        <v>0</v>
      </c>
      <c r="M526" s="26">
        <v>16</v>
      </c>
      <c r="N526" s="11">
        <f t="shared" si="120"/>
        <v>823934.47598719993</v>
      </c>
      <c r="O526" s="11">
        <v>0</v>
      </c>
      <c r="P526" s="11">
        <v>555240.8259871999</v>
      </c>
      <c r="Q526" s="11">
        <v>0</v>
      </c>
      <c r="R526" s="11">
        <v>55688.850000000006</v>
      </c>
      <c r="S526" s="11">
        <v>213004.79999999999</v>
      </c>
      <c r="T526" s="8"/>
      <c r="U526" s="8">
        <v>2599.2199999999998</v>
      </c>
      <c r="V526" s="8">
        <v>2599.2199999999998</v>
      </c>
      <c r="W526" s="3" t="s">
        <v>580</v>
      </c>
      <c r="X526" s="17">
        <f>+N526-'Приложение № 2'!E526</f>
        <v>0</v>
      </c>
      <c r="Y526" s="1">
        <v>34388.370000000003</v>
      </c>
      <c r="Z526" s="1">
        <f t="shared" ref="Z526:Z546" si="124">+(K526*6.45+L526*17.73)*12</f>
        <v>21300.48</v>
      </c>
      <c r="AB526" s="17">
        <f>+N526-'Приложение № 2'!E526</f>
        <v>0</v>
      </c>
      <c r="AE526" s="25">
        <f>+N526-'Приложение № 2'!E526</f>
        <v>0</v>
      </c>
    </row>
    <row r="527" spans="1:31" x14ac:dyDescent="0.2">
      <c r="A527" s="9">
        <f t="shared" si="122"/>
        <v>486</v>
      </c>
      <c r="B527" s="9">
        <f t="shared" si="123"/>
        <v>4</v>
      </c>
      <c r="C527" s="10" t="s">
        <v>1206</v>
      </c>
      <c r="D527" s="10" t="s">
        <v>627</v>
      </c>
      <c r="E527" s="10" t="s">
        <v>196</v>
      </c>
      <c r="F527" s="10"/>
      <c r="G527" s="10" t="s">
        <v>59</v>
      </c>
      <c r="H527" s="10" t="s">
        <v>31</v>
      </c>
      <c r="I527" s="10" t="s">
        <v>30</v>
      </c>
      <c r="J527" s="11">
        <v>352.6</v>
      </c>
      <c r="K527" s="11">
        <v>275.39999999999998</v>
      </c>
      <c r="L527" s="11">
        <v>0</v>
      </c>
      <c r="M527" s="26">
        <v>19</v>
      </c>
      <c r="N527" s="11">
        <f t="shared" si="120"/>
        <v>1542220.1495744004</v>
      </c>
      <c r="O527" s="11">
        <v>0</v>
      </c>
      <c r="P527" s="11">
        <v>1269595.6295744004</v>
      </c>
      <c r="Q527" s="11">
        <v>0</v>
      </c>
      <c r="R527" s="11">
        <v>59464.92</v>
      </c>
      <c r="S527" s="11">
        <v>213159.59999999998</v>
      </c>
      <c r="T527" s="8"/>
      <c r="U527" s="8">
        <v>5473.87</v>
      </c>
      <c r="V527" s="8">
        <v>5473.87</v>
      </c>
      <c r="W527" s="3" t="s">
        <v>580</v>
      </c>
      <c r="X527" s="17">
        <f>+N527-'Приложение № 2'!E527</f>
        <v>0</v>
      </c>
      <c r="Y527" s="1">
        <v>38148.959999999999</v>
      </c>
      <c r="Z527" s="1">
        <f t="shared" si="124"/>
        <v>21315.96</v>
      </c>
      <c r="AB527" s="17">
        <f>+N527-'Приложение № 2'!E527</f>
        <v>0</v>
      </c>
      <c r="AE527" s="25">
        <f>+N527-'Приложение № 2'!E527</f>
        <v>0</v>
      </c>
    </row>
    <row r="528" spans="1:31" x14ac:dyDescent="0.2">
      <c r="A528" s="9">
        <f t="shared" si="122"/>
        <v>487</v>
      </c>
      <c r="B528" s="9">
        <f t="shared" si="123"/>
        <v>5</v>
      </c>
      <c r="C528" s="10" t="s">
        <v>1206</v>
      </c>
      <c r="D528" s="10" t="s">
        <v>628</v>
      </c>
      <c r="E528" s="10" t="s">
        <v>196</v>
      </c>
      <c r="F528" s="10"/>
      <c r="G528" s="10" t="s">
        <v>59</v>
      </c>
      <c r="H528" s="10" t="s">
        <v>31</v>
      </c>
      <c r="I528" s="10" t="s">
        <v>30</v>
      </c>
      <c r="J528" s="11">
        <v>351.5</v>
      </c>
      <c r="K528" s="11">
        <v>274.7</v>
      </c>
      <c r="L528" s="11">
        <v>0</v>
      </c>
      <c r="M528" s="26">
        <v>16</v>
      </c>
      <c r="N528" s="11">
        <f t="shared" si="120"/>
        <v>1160881.6370192</v>
      </c>
      <c r="O528" s="11">
        <v>0</v>
      </c>
      <c r="P528" s="11">
        <v>887620.56701919995</v>
      </c>
      <c r="Q528" s="11">
        <v>0</v>
      </c>
      <c r="R528" s="11">
        <v>60643.27</v>
      </c>
      <c r="S528" s="11">
        <v>212617.8</v>
      </c>
      <c r="T528" s="8"/>
      <c r="U528" s="8">
        <v>3939.56</v>
      </c>
      <c r="V528" s="8">
        <v>3939.56</v>
      </c>
      <c r="W528" s="3" t="s">
        <v>580</v>
      </c>
      <c r="X528" s="17">
        <f>+N528-'Приложение № 2'!E528</f>
        <v>0</v>
      </c>
      <c r="Y528" s="1">
        <v>39381.49</v>
      </c>
      <c r="Z528" s="1">
        <f t="shared" si="124"/>
        <v>21261.78</v>
      </c>
      <c r="AB528" s="17">
        <f>+N528-'Приложение № 2'!E528</f>
        <v>0</v>
      </c>
      <c r="AE528" s="25">
        <f>+N528-'Приложение № 2'!E528</f>
        <v>0</v>
      </c>
    </row>
    <row r="529" spans="1:31" x14ac:dyDescent="0.2">
      <c r="A529" s="9">
        <f t="shared" si="122"/>
        <v>488</v>
      </c>
      <c r="B529" s="9">
        <f t="shared" si="123"/>
        <v>6</v>
      </c>
      <c r="C529" s="10" t="s">
        <v>1206</v>
      </c>
      <c r="D529" s="10" t="s">
        <v>629</v>
      </c>
      <c r="E529" s="10" t="s">
        <v>196</v>
      </c>
      <c r="F529" s="10"/>
      <c r="G529" s="10" t="s">
        <v>59</v>
      </c>
      <c r="H529" s="10" t="s">
        <v>31</v>
      </c>
      <c r="I529" s="10" t="s">
        <v>30</v>
      </c>
      <c r="J529" s="11">
        <v>352.5</v>
      </c>
      <c r="K529" s="11">
        <v>274.89999999999998</v>
      </c>
      <c r="L529" s="11">
        <v>0</v>
      </c>
      <c r="M529" s="26">
        <v>19</v>
      </c>
      <c r="N529" s="11">
        <f t="shared" si="120"/>
        <v>823036.2906064</v>
      </c>
      <c r="O529" s="11">
        <v>0</v>
      </c>
      <c r="P529" s="11">
        <v>550692.70060640003</v>
      </c>
      <c r="Q529" s="11">
        <v>0</v>
      </c>
      <c r="R529" s="11">
        <v>59570.990000000005</v>
      </c>
      <c r="S529" s="11">
        <v>212772.59999999998</v>
      </c>
      <c r="T529" s="8"/>
      <c r="U529" s="8">
        <v>2599.2199999999998</v>
      </c>
      <c r="V529" s="8">
        <v>2599.2199999999998</v>
      </c>
      <c r="W529" s="3" t="s">
        <v>580</v>
      </c>
      <c r="X529" s="17">
        <f>+N529-'Приложение № 2'!E529</f>
        <v>0</v>
      </c>
      <c r="Y529" s="1">
        <v>38293.730000000003</v>
      </c>
      <c r="Z529" s="1">
        <f t="shared" si="124"/>
        <v>21277.26</v>
      </c>
      <c r="AB529" s="17">
        <f>+N529-'Приложение № 2'!E529</f>
        <v>0</v>
      </c>
      <c r="AE529" s="25">
        <f>+N529-'Приложение № 2'!E529</f>
        <v>0</v>
      </c>
    </row>
    <row r="530" spans="1:31" x14ac:dyDescent="0.2">
      <c r="A530" s="9">
        <f t="shared" si="122"/>
        <v>489</v>
      </c>
      <c r="B530" s="9">
        <f t="shared" si="123"/>
        <v>7</v>
      </c>
      <c r="C530" s="10" t="s">
        <v>1206</v>
      </c>
      <c r="D530" s="10" t="s">
        <v>630</v>
      </c>
      <c r="E530" s="10" t="s">
        <v>196</v>
      </c>
      <c r="F530" s="10"/>
      <c r="G530" s="10" t="s">
        <v>59</v>
      </c>
      <c r="H530" s="10" t="s">
        <v>31</v>
      </c>
      <c r="I530" s="10" t="s">
        <v>30</v>
      </c>
      <c r="J530" s="11">
        <v>353.3</v>
      </c>
      <c r="K530" s="11">
        <v>275.8</v>
      </c>
      <c r="L530" s="11">
        <v>0</v>
      </c>
      <c r="M530" s="26">
        <v>20</v>
      </c>
      <c r="N530" s="11">
        <f t="shared" si="120"/>
        <v>825730.83674880001</v>
      </c>
      <c r="O530" s="11">
        <v>0</v>
      </c>
      <c r="P530" s="11">
        <v>567023.94674880011</v>
      </c>
      <c r="Q530" s="11">
        <v>0</v>
      </c>
      <c r="R530" s="11">
        <v>45237.69</v>
      </c>
      <c r="S530" s="11">
        <v>213469.2</v>
      </c>
      <c r="T530" s="8"/>
      <c r="U530" s="8">
        <v>2599.2199999999998</v>
      </c>
      <c r="V530" s="8">
        <v>2599.2199999999998</v>
      </c>
      <c r="W530" s="3" t="s">
        <v>580</v>
      </c>
      <c r="X530" s="17">
        <f>+N530-'Приложение № 2'!E530</f>
        <v>0</v>
      </c>
      <c r="Y530" s="1">
        <v>23890.77</v>
      </c>
      <c r="Z530" s="1">
        <f t="shared" si="124"/>
        <v>21346.920000000002</v>
      </c>
      <c r="AB530" s="17">
        <f>+N530-'Приложение № 2'!E530</f>
        <v>0</v>
      </c>
      <c r="AE530" s="25">
        <f>+N530-'Приложение № 2'!E530</f>
        <v>0</v>
      </c>
    </row>
    <row r="531" spans="1:31" x14ac:dyDescent="0.2">
      <c r="A531" s="9">
        <f t="shared" si="122"/>
        <v>490</v>
      </c>
      <c r="B531" s="9">
        <f t="shared" si="123"/>
        <v>8</v>
      </c>
      <c r="C531" s="10" t="s">
        <v>1206</v>
      </c>
      <c r="D531" s="10" t="s">
        <v>631</v>
      </c>
      <c r="E531" s="10" t="s">
        <v>196</v>
      </c>
      <c r="F531" s="10"/>
      <c r="G531" s="10" t="s">
        <v>59</v>
      </c>
      <c r="H531" s="10" t="s">
        <v>31</v>
      </c>
      <c r="I531" s="10" t="s">
        <v>30</v>
      </c>
      <c r="J531" s="11">
        <v>313.3</v>
      </c>
      <c r="K531" s="11">
        <v>274.39999999999998</v>
      </c>
      <c r="L531" s="11">
        <v>0</v>
      </c>
      <c r="M531" s="26">
        <v>17</v>
      </c>
      <c r="N531" s="11">
        <f t="shared" si="120"/>
        <v>1536620.2216384001</v>
      </c>
      <c r="O531" s="11">
        <v>0</v>
      </c>
      <c r="P531" s="11">
        <v>1260246.7516383999</v>
      </c>
      <c r="Q531" s="11">
        <v>0</v>
      </c>
      <c r="R531" s="11">
        <v>63987.869999999995</v>
      </c>
      <c r="S531" s="11">
        <v>212385.59999999998</v>
      </c>
      <c r="T531" s="8"/>
      <c r="U531" s="8">
        <v>5473.87</v>
      </c>
      <c r="V531" s="8">
        <v>5473.87</v>
      </c>
      <c r="W531" s="3" t="s">
        <v>580</v>
      </c>
      <c r="X531" s="17">
        <f>+N531-'Приложение № 2'!E531</f>
        <v>0</v>
      </c>
      <c r="Y531" s="1">
        <v>42749.31</v>
      </c>
      <c r="Z531" s="1">
        <f t="shared" si="124"/>
        <v>21238.559999999998</v>
      </c>
      <c r="AB531" s="17">
        <f>+N531-'Приложение № 2'!E531</f>
        <v>0</v>
      </c>
      <c r="AE531" s="25">
        <f>+N531-'Приложение № 2'!E531</f>
        <v>0</v>
      </c>
    </row>
    <row r="532" spans="1:31" x14ac:dyDescent="0.2">
      <c r="A532" s="9">
        <f t="shared" si="122"/>
        <v>491</v>
      </c>
      <c r="B532" s="9">
        <f t="shared" si="123"/>
        <v>9</v>
      </c>
      <c r="C532" s="10" t="s">
        <v>1206</v>
      </c>
      <c r="D532" s="10" t="s">
        <v>632</v>
      </c>
      <c r="E532" s="10" t="s">
        <v>196</v>
      </c>
      <c r="F532" s="10"/>
      <c r="G532" s="10" t="s">
        <v>59</v>
      </c>
      <c r="H532" s="10" t="s">
        <v>31</v>
      </c>
      <c r="I532" s="10" t="s">
        <v>30</v>
      </c>
      <c r="J532" s="11">
        <v>313</v>
      </c>
      <c r="K532" s="11">
        <v>274.10000000000002</v>
      </c>
      <c r="L532" s="11">
        <v>0</v>
      </c>
      <c r="M532" s="26">
        <v>18</v>
      </c>
      <c r="N532" s="11">
        <f t="shared" si="120"/>
        <v>820641.12625760015</v>
      </c>
      <c r="O532" s="11">
        <v>0</v>
      </c>
      <c r="P532" s="11">
        <v>550211.65625760006</v>
      </c>
      <c r="Q532" s="11">
        <v>0</v>
      </c>
      <c r="R532" s="11">
        <v>58276.070000000007</v>
      </c>
      <c r="S532" s="11">
        <v>212153.40000000002</v>
      </c>
      <c r="T532" s="8"/>
      <c r="U532" s="8">
        <v>2599.2199999999998</v>
      </c>
      <c r="V532" s="8">
        <v>2599.2199999999998</v>
      </c>
      <c r="W532" s="3" t="s">
        <v>580</v>
      </c>
      <c r="X532" s="17">
        <f>+N532-'Приложение № 2'!E532</f>
        <v>0</v>
      </c>
      <c r="Y532" s="1">
        <v>37060.730000000003</v>
      </c>
      <c r="Z532" s="1">
        <f t="shared" si="124"/>
        <v>21215.340000000004</v>
      </c>
      <c r="AB532" s="17">
        <f>+N532-'Приложение № 2'!E532</f>
        <v>0</v>
      </c>
      <c r="AE532" s="25">
        <f>+N532-'Приложение № 2'!E532</f>
        <v>0</v>
      </c>
    </row>
    <row r="533" spans="1:31" x14ac:dyDescent="0.2">
      <c r="A533" s="9">
        <f t="shared" si="122"/>
        <v>492</v>
      </c>
      <c r="B533" s="9">
        <f t="shared" si="123"/>
        <v>10</v>
      </c>
      <c r="C533" s="10" t="s">
        <v>1206</v>
      </c>
      <c r="D533" s="10" t="s">
        <v>633</v>
      </c>
      <c r="E533" s="10" t="s">
        <v>196</v>
      </c>
      <c r="F533" s="10"/>
      <c r="G533" s="10" t="s">
        <v>59</v>
      </c>
      <c r="H533" s="10" t="s">
        <v>31</v>
      </c>
      <c r="I533" s="10" t="s">
        <v>30</v>
      </c>
      <c r="J533" s="11">
        <v>314.60000000000002</v>
      </c>
      <c r="K533" s="11">
        <v>275.7</v>
      </c>
      <c r="L533" s="11">
        <v>0</v>
      </c>
      <c r="M533" s="26">
        <v>23</v>
      </c>
      <c r="N533" s="11">
        <f t="shared" si="120"/>
        <v>825431.44495520019</v>
      </c>
      <c r="O533" s="11">
        <v>0</v>
      </c>
      <c r="P533" s="11">
        <v>554595.41495520016</v>
      </c>
      <c r="Q533" s="11">
        <v>0</v>
      </c>
      <c r="R533" s="11">
        <v>57444.23</v>
      </c>
      <c r="S533" s="11">
        <v>213391.8</v>
      </c>
      <c r="T533" s="8"/>
      <c r="U533" s="8">
        <v>2599.2199999999998</v>
      </c>
      <c r="V533" s="8">
        <v>2599.2199999999998</v>
      </c>
      <c r="W533" s="3" t="s">
        <v>580</v>
      </c>
      <c r="X533" s="17">
        <f>+N533-'Приложение № 2'!E533</f>
        <v>0</v>
      </c>
      <c r="Y533" s="1">
        <v>36105.050000000003</v>
      </c>
      <c r="Z533" s="1">
        <f t="shared" si="124"/>
        <v>21339.18</v>
      </c>
      <c r="AB533" s="17">
        <f>+N533-'Приложение № 2'!E533</f>
        <v>0</v>
      </c>
      <c r="AE533" s="25">
        <f>+N533-'Приложение № 2'!E533</f>
        <v>0</v>
      </c>
    </row>
    <row r="534" spans="1:31" x14ac:dyDescent="0.2">
      <c r="A534" s="9">
        <f t="shared" si="122"/>
        <v>493</v>
      </c>
      <c r="B534" s="9">
        <f t="shared" si="123"/>
        <v>11</v>
      </c>
      <c r="C534" s="10" t="s">
        <v>1206</v>
      </c>
      <c r="D534" s="10" t="s">
        <v>634</v>
      </c>
      <c r="E534" s="10" t="s">
        <v>196</v>
      </c>
      <c r="F534" s="10"/>
      <c r="G534" s="10" t="s">
        <v>59</v>
      </c>
      <c r="H534" s="10" t="s">
        <v>31</v>
      </c>
      <c r="I534" s="10" t="s">
        <v>30</v>
      </c>
      <c r="J534" s="11">
        <v>313.2</v>
      </c>
      <c r="K534" s="11">
        <v>274.3</v>
      </c>
      <c r="L534" s="11">
        <v>0</v>
      </c>
      <c r="M534" s="26">
        <v>17</v>
      </c>
      <c r="N534" s="11">
        <f t="shared" si="120"/>
        <v>1536060.2398448002</v>
      </c>
      <c r="O534" s="11">
        <v>0</v>
      </c>
      <c r="P534" s="11">
        <v>1280226.6198448003</v>
      </c>
      <c r="Q534" s="11">
        <v>0</v>
      </c>
      <c r="R534" s="11">
        <v>43525.42</v>
      </c>
      <c r="S534" s="11">
        <v>212308.2</v>
      </c>
      <c r="T534" s="8"/>
      <c r="U534" s="8">
        <v>5473.87</v>
      </c>
      <c r="V534" s="8">
        <v>5473.87</v>
      </c>
      <c r="W534" s="3" t="s">
        <v>580</v>
      </c>
      <c r="X534" s="17">
        <f>+N534-'Приложение № 2'!E534</f>
        <v>0</v>
      </c>
      <c r="Y534" s="1">
        <v>22294.6</v>
      </c>
      <c r="Z534" s="1">
        <f t="shared" si="124"/>
        <v>21230.82</v>
      </c>
      <c r="AB534" s="17">
        <f>+N534-'Приложение № 2'!E534</f>
        <v>0</v>
      </c>
      <c r="AE534" s="25">
        <f>+N534-'Приложение № 2'!E534</f>
        <v>0</v>
      </c>
    </row>
    <row r="535" spans="1:31" x14ac:dyDescent="0.2">
      <c r="A535" s="9">
        <f t="shared" si="122"/>
        <v>494</v>
      </c>
      <c r="B535" s="9">
        <f t="shared" si="123"/>
        <v>12</v>
      </c>
      <c r="C535" s="10" t="s">
        <v>1206</v>
      </c>
      <c r="D535" s="10" t="s">
        <v>635</v>
      </c>
      <c r="E535" s="10" t="s">
        <v>196</v>
      </c>
      <c r="F535" s="10"/>
      <c r="G535" s="10" t="s">
        <v>59</v>
      </c>
      <c r="H535" s="10" t="s">
        <v>31</v>
      </c>
      <c r="I535" s="10" t="s">
        <v>30</v>
      </c>
      <c r="J535" s="11">
        <v>313.8</v>
      </c>
      <c r="K535" s="11">
        <v>274.89999999999998</v>
      </c>
      <c r="L535" s="11">
        <v>0</v>
      </c>
      <c r="M535" s="26">
        <v>15</v>
      </c>
      <c r="N535" s="11">
        <f t="shared" si="120"/>
        <v>823036.29060640011</v>
      </c>
      <c r="O535" s="11">
        <v>0</v>
      </c>
      <c r="P535" s="11">
        <v>555588.13060640008</v>
      </c>
      <c r="Q535" s="11">
        <v>0</v>
      </c>
      <c r="R535" s="11">
        <v>54675.56</v>
      </c>
      <c r="S535" s="11">
        <v>212772.59999999998</v>
      </c>
      <c r="T535" s="8"/>
      <c r="U535" s="8">
        <v>2599.2199999999998</v>
      </c>
      <c r="V535" s="8">
        <v>2599.2199999999998</v>
      </c>
      <c r="W535" s="3" t="s">
        <v>580</v>
      </c>
      <c r="X535" s="17">
        <f>+N535-'Приложение № 2'!E535</f>
        <v>0</v>
      </c>
      <c r="Y535" s="1">
        <v>33398.300000000003</v>
      </c>
      <c r="Z535" s="1">
        <f t="shared" si="124"/>
        <v>21277.26</v>
      </c>
      <c r="AB535" s="17">
        <f>+N535-'Приложение № 2'!E535</f>
        <v>0</v>
      </c>
      <c r="AE535" s="25">
        <f>+N535-'Приложение № 2'!E535</f>
        <v>0</v>
      </c>
    </row>
    <row r="536" spans="1:31" x14ac:dyDescent="0.2">
      <c r="A536" s="9">
        <f t="shared" si="122"/>
        <v>495</v>
      </c>
      <c r="B536" s="9">
        <f t="shared" si="123"/>
        <v>13</v>
      </c>
      <c r="C536" s="10" t="s">
        <v>1206</v>
      </c>
      <c r="D536" s="10" t="s">
        <v>636</v>
      </c>
      <c r="E536" s="10" t="s">
        <v>196</v>
      </c>
      <c r="F536" s="10"/>
      <c r="G536" s="10" t="s">
        <v>59</v>
      </c>
      <c r="H536" s="10" t="s">
        <v>31</v>
      </c>
      <c r="I536" s="10" t="s">
        <v>30</v>
      </c>
      <c r="J536" s="11">
        <v>314.60000000000002</v>
      </c>
      <c r="K536" s="11">
        <v>275.7</v>
      </c>
      <c r="L536" s="11">
        <v>0</v>
      </c>
      <c r="M536" s="26">
        <v>23</v>
      </c>
      <c r="N536" s="11">
        <f t="shared" si="120"/>
        <v>825431.44495520019</v>
      </c>
      <c r="O536" s="11">
        <v>0</v>
      </c>
      <c r="P536" s="11">
        <v>554787.15495520015</v>
      </c>
      <c r="Q536" s="11">
        <v>0</v>
      </c>
      <c r="R536" s="11">
        <v>57252.49</v>
      </c>
      <c r="S536" s="11">
        <v>213391.8</v>
      </c>
      <c r="T536" s="8"/>
      <c r="U536" s="8">
        <v>2599.2199999999998</v>
      </c>
      <c r="V536" s="8">
        <v>2599.2199999999998</v>
      </c>
      <c r="W536" s="3" t="s">
        <v>580</v>
      </c>
      <c r="X536" s="17">
        <f>+N536-'Приложение № 2'!E536</f>
        <v>0</v>
      </c>
      <c r="Y536" s="1">
        <v>35913.31</v>
      </c>
      <c r="Z536" s="1">
        <f t="shared" si="124"/>
        <v>21339.18</v>
      </c>
      <c r="AB536" s="17">
        <f>+N536-'Приложение № 2'!E536</f>
        <v>0</v>
      </c>
      <c r="AE536" s="25">
        <f>+N536-'Приложение № 2'!E536</f>
        <v>0</v>
      </c>
    </row>
    <row r="537" spans="1:31" x14ac:dyDescent="0.2">
      <c r="A537" s="9">
        <f t="shared" si="122"/>
        <v>496</v>
      </c>
      <c r="B537" s="9">
        <f t="shared" si="123"/>
        <v>14</v>
      </c>
      <c r="C537" s="10" t="s">
        <v>1206</v>
      </c>
      <c r="D537" s="10" t="s">
        <v>637</v>
      </c>
      <c r="E537" s="10" t="s">
        <v>196</v>
      </c>
      <c r="F537" s="10"/>
      <c r="G537" s="10" t="s">
        <v>59</v>
      </c>
      <c r="H537" s="10" t="s">
        <v>31</v>
      </c>
      <c r="I537" s="10" t="s">
        <v>30</v>
      </c>
      <c r="J537" s="11">
        <v>314.10000000000002</v>
      </c>
      <c r="K537" s="11">
        <v>275.2</v>
      </c>
      <c r="L537" s="11">
        <v>0</v>
      </c>
      <c r="M537" s="26">
        <v>22</v>
      </c>
      <c r="N537" s="11">
        <f t="shared" si="120"/>
        <v>823934.47598719993</v>
      </c>
      <c r="O537" s="11">
        <v>0</v>
      </c>
      <c r="P537" s="11">
        <v>551455.21598719992</v>
      </c>
      <c r="Q537" s="11">
        <v>0</v>
      </c>
      <c r="R537" s="11">
        <v>59474.460000000006</v>
      </c>
      <c r="S537" s="11">
        <v>213004.79999999999</v>
      </c>
      <c r="T537" s="8"/>
      <c r="U537" s="8">
        <v>2599.2199999999998</v>
      </c>
      <c r="V537" s="8">
        <v>2599.2199999999998</v>
      </c>
      <c r="W537" s="3" t="s">
        <v>580</v>
      </c>
      <c r="X537" s="17">
        <f>+N537-'Приложение № 2'!E537</f>
        <v>0</v>
      </c>
      <c r="Y537" s="1">
        <v>38173.980000000003</v>
      </c>
      <c r="Z537" s="1">
        <f t="shared" si="124"/>
        <v>21300.48</v>
      </c>
      <c r="AB537" s="17">
        <f>+N537-'Приложение № 2'!E537</f>
        <v>0</v>
      </c>
      <c r="AE537" s="25">
        <f>+N537-'Приложение № 2'!E537</f>
        <v>0</v>
      </c>
    </row>
    <row r="538" spans="1:31" x14ac:dyDescent="0.2">
      <c r="A538" s="9">
        <f t="shared" si="122"/>
        <v>497</v>
      </c>
      <c r="B538" s="9">
        <f t="shared" si="123"/>
        <v>15</v>
      </c>
      <c r="C538" s="10" t="s">
        <v>1206</v>
      </c>
      <c r="D538" s="10" t="s">
        <v>638</v>
      </c>
      <c r="E538" s="10" t="s">
        <v>196</v>
      </c>
      <c r="F538" s="10"/>
      <c r="G538" s="10" t="s">
        <v>59</v>
      </c>
      <c r="H538" s="10" t="s">
        <v>31</v>
      </c>
      <c r="I538" s="10" t="s">
        <v>30</v>
      </c>
      <c r="J538" s="11">
        <v>314.3</v>
      </c>
      <c r="K538" s="11">
        <v>275.39999999999998</v>
      </c>
      <c r="L538" s="11">
        <v>0</v>
      </c>
      <c r="M538" s="26">
        <v>23</v>
      </c>
      <c r="N538" s="11">
        <f t="shared" si="120"/>
        <v>1542220.1495743999</v>
      </c>
      <c r="O538" s="11">
        <v>0</v>
      </c>
      <c r="P538" s="11">
        <v>1262513.6695743999</v>
      </c>
      <c r="Q538" s="11">
        <v>0</v>
      </c>
      <c r="R538" s="11">
        <v>66546.880000000005</v>
      </c>
      <c r="S538" s="11">
        <v>213159.59999999998</v>
      </c>
      <c r="T538" s="8"/>
      <c r="U538" s="8">
        <v>5473.87</v>
      </c>
      <c r="V538" s="8">
        <v>5473.87</v>
      </c>
      <c r="W538" s="3" t="s">
        <v>580</v>
      </c>
      <c r="X538" s="17">
        <f>+N538-'Приложение № 2'!E538</f>
        <v>0</v>
      </c>
      <c r="Y538" s="1">
        <v>45230.92</v>
      </c>
      <c r="Z538" s="1">
        <f t="shared" si="124"/>
        <v>21315.96</v>
      </c>
      <c r="AB538" s="17">
        <f>+N538-'Приложение № 2'!E538</f>
        <v>0</v>
      </c>
      <c r="AE538" s="25">
        <f>+N538-'Приложение № 2'!E538</f>
        <v>0</v>
      </c>
    </row>
    <row r="539" spans="1:31" x14ac:dyDescent="0.2">
      <c r="A539" s="9">
        <f t="shared" si="122"/>
        <v>498</v>
      </c>
      <c r="B539" s="9">
        <f t="shared" si="123"/>
        <v>16</v>
      </c>
      <c r="C539" s="10" t="s">
        <v>1206</v>
      </c>
      <c r="D539" s="10" t="s">
        <v>639</v>
      </c>
      <c r="E539" s="10" t="s">
        <v>196</v>
      </c>
      <c r="F539" s="10"/>
      <c r="G539" s="10" t="s">
        <v>59</v>
      </c>
      <c r="H539" s="10" t="s">
        <v>31</v>
      </c>
      <c r="I539" s="10" t="s">
        <v>30</v>
      </c>
      <c r="J539" s="11">
        <v>313.39999999999998</v>
      </c>
      <c r="K539" s="11">
        <v>274.5</v>
      </c>
      <c r="L539" s="11">
        <v>0</v>
      </c>
      <c r="M539" s="26">
        <v>18</v>
      </c>
      <c r="N539" s="11">
        <f t="shared" si="120"/>
        <v>821838.7134319999</v>
      </c>
      <c r="O539" s="11">
        <v>0</v>
      </c>
      <c r="P539" s="11">
        <v>552276.31343199988</v>
      </c>
      <c r="Q539" s="11">
        <v>0</v>
      </c>
      <c r="R539" s="11">
        <v>57099.4</v>
      </c>
      <c r="S539" s="11">
        <v>212463.00000000003</v>
      </c>
      <c r="T539" s="8"/>
      <c r="U539" s="8">
        <v>2599.2199999999998</v>
      </c>
      <c r="V539" s="8">
        <v>2599.2199999999998</v>
      </c>
      <c r="W539" s="3" t="s">
        <v>580</v>
      </c>
      <c r="X539" s="17">
        <f>+N539-'Приложение № 2'!E539</f>
        <v>0</v>
      </c>
      <c r="Y539" s="1">
        <v>35853.1</v>
      </c>
      <c r="Z539" s="1">
        <f t="shared" si="124"/>
        <v>21246.300000000003</v>
      </c>
      <c r="AB539" s="17">
        <f>+N539-'Приложение № 2'!E539</f>
        <v>0</v>
      </c>
      <c r="AE539" s="25">
        <f>+N539-'Приложение № 2'!E539</f>
        <v>0</v>
      </c>
    </row>
    <row r="540" spans="1:31" x14ac:dyDescent="0.2">
      <c r="A540" s="9">
        <f t="shared" si="122"/>
        <v>499</v>
      </c>
      <c r="B540" s="9">
        <f t="shared" si="123"/>
        <v>17</v>
      </c>
      <c r="C540" s="10" t="s">
        <v>1206</v>
      </c>
      <c r="D540" s="10" t="s">
        <v>640</v>
      </c>
      <c r="E540" s="10" t="s">
        <v>196</v>
      </c>
      <c r="F540" s="10"/>
      <c r="G540" s="10" t="s">
        <v>59</v>
      </c>
      <c r="H540" s="10" t="s">
        <v>31</v>
      </c>
      <c r="I540" s="10" t="s">
        <v>30</v>
      </c>
      <c r="J540" s="11">
        <v>314.3</v>
      </c>
      <c r="K540" s="11">
        <v>275.39999999999998</v>
      </c>
      <c r="L540" s="11">
        <v>0</v>
      </c>
      <c r="M540" s="26">
        <v>17</v>
      </c>
      <c r="N540" s="11">
        <f t="shared" si="120"/>
        <v>1542220.1495743999</v>
      </c>
      <c r="O540" s="11">
        <v>0</v>
      </c>
      <c r="P540" s="11">
        <v>1270247.0895743999</v>
      </c>
      <c r="Q540" s="11">
        <v>0</v>
      </c>
      <c r="R540" s="11">
        <v>58813.46</v>
      </c>
      <c r="S540" s="11">
        <v>213159.59999999998</v>
      </c>
      <c r="T540" s="8"/>
      <c r="U540" s="8">
        <v>5473.87</v>
      </c>
      <c r="V540" s="8">
        <v>5473.87</v>
      </c>
      <c r="W540" s="3" t="s">
        <v>580</v>
      </c>
      <c r="X540" s="17">
        <f>+N540-'Приложение № 2'!E540</f>
        <v>0</v>
      </c>
      <c r="Y540" s="1">
        <v>37497.5</v>
      </c>
      <c r="Z540" s="1">
        <f t="shared" si="124"/>
        <v>21315.96</v>
      </c>
      <c r="AB540" s="17">
        <f>+N540-'Приложение № 2'!E540</f>
        <v>0</v>
      </c>
      <c r="AE540" s="25">
        <f>+N540-'Приложение № 2'!E540</f>
        <v>0</v>
      </c>
    </row>
    <row r="541" spans="1:31" x14ac:dyDescent="0.2">
      <c r="A541" s="9">
        <f t="shared" si="122"/>
        <v>500</v>
      </c>
      <c r="B541" s="9">
        <f t="shared" si="123"/>
        <v>18</v>
      </c>
      <c r="C541" s="10" t="s">
        <v>1206</v>
      </c>
      <c r="D541" s="10" t="s">
        <v>641</v>
      </c>
      <c r="E541" s="10" t="s">
        <v>196</v>
      </c>
      <c r="F541" s="10"/>
      <c r="G541" s="10" t="s">
        <v>59</v>
      </c>
      <c r="H541" s="10" t="s">
        <v>31</v>
      </c>
      <c r="I541" s="10" t="s">
        <v>30</v>
      </c>
      <c r="J541" s="11">
        <v>313.89999999999998</v>
      </c>
      <c r="K541" s="11">
        <v>275</v>
      </c>
      <c r="L541" s="11">
        <v>0</v>
      </c>
      <c r="M541" s="26">
        <v>22</v>
      </c>
      <c r="N541" s="11">
        <f t="shared" si="120"/>
        <v>823335.68240000005</v>
      </c>
      <c r="O541" s="11">
        <v>0</v>
      </c>
      <c r="P541" s="11">
        <v>551502.72240000009</v>
      </c>
      <c r="Q541" s="11">
        <v>0</v>
      </c>
      <c r="R541" s="11">
        <v>58982.96</v>
      </c>
      <c r="S541" s="11">
        <v>212850</v>
      </c>
      <c r="T541" s="8"/>
      <c r="U541" s="8">
        <v>2599.2199999999998</v>
      </c>
      <c r="V541" s="8">
        <v>2599.2199999999998</v>
      </c>
      <c r="W541" s="3" t="s">
        <v>580</v>
      </c>
      <c r="X541" s="17">
        <f>+N541-'Приложение № 2'!E541</f>
        <v>0</v>
      </c>
      <c r="Y541" s="1">
        <v>37697.96</v>
      </c>
      <c r="Z541" s="1">
        <f t="shared" si="124"/>
        <v>21285</v>
      </c>
      <c r="AB541" s="17">
        <f>+N541-'Приложение № 2'!E541</f>
        <v>0</v>
      </c>
      <c r="AE541" s="25">
        <f>+N541-'Приложение № 2'!E541</f>
        <v>0</v>
      </c>
    </row>
    <row r="542" spans="1:31" x14ac:dyDescent="0.2">
      <c r="A542" s="9">
        <f t="shared" si="122"/>
        <v>501</v>
      </c>
      <c r="B542" s="9">
        <f t="shared" si="123"/>
        <v>19</v>
      </c>
      <c r="C542" s="10" t="s">
        <v>1206</v>
      </c>
      <c r="D542" s="10" t="s">
        <v>642</v>
      </c>
      <c r="E542" s="10" t="s">
        <v>196</v>
      </c>
      <c r="F542" s="10"/>
      <c r="G542" s="10" t="s">
        <v>59</v>
      </c>
      <c r="H542" s="10" t="s">
        <v>31</v>
      </c>
      <c r="I542" s="10" t="s">
        <v>30</v>
      </c>
      <c r="J542" s="11">
        <v>313.60000000000002</v>
      </c>
      <c r="K542" s="11">
        <v>274.7</v>
      </c>
      <c r="L542" s="11">
        <v>0</v>
      </c>
      <c r="M542" s="26">
        <v>21</v>
      </c>
      <c r="N542" s="11">
        <f t="shared" si="120"/>
        <v>822437.49701920012</v>
      </c>
      <c r="O542" s="11">
        <v>0</v>
      </c>
      <c r="P542" s="11">
        <v>551046.63701920002</v>
      </c>
      <c r="Q542" s="11">
        <v>0</v>
      </c>
      <c r="R542" s="11">
        <v>58773.06</v>
      </c>
      <c r="S542" s="11">
        <v>212617.8</v>
      </c>
      <c r="T542" s="8"/>
      <c r="U542" s="8">
        <v>2599.2199999999998</v>
      </c>
      <c r="V542" s="8">
        <v>2599.2199999999998</v>
      </c>
      <c r="W542" s="3" t="s">
        <v>580</v>
      </c>
      <c r="X542" s="17">
        <f>+N542-'Приложение № 2'!E542</f>
        <v>0</v>
      </c>
      <c r="Y542" s="1">
        <v>37511.279999999999</v>
      </c>
      <c r="Z542" s="1">
        <f t="shared" si="124"/>
        <v>21261.78</v>
      </c>
      <c r="AB542" s="17">
        <f>+N542-'Приложение № 2'!E542</f>
        <v>0</v>
      </c>
      <c r="AE542" s="25">
        <f>+N542-'Приложение № 2'!E542</f>
        <v>0</v>
      </c>
    </row>
    <row r="543" spans="1:31" x14ac:dyDescent="0.2">
      <c r="A543" s="9">
        <f t="shared" si="122"/>
        <v>502</v>
      </c>
      <c r="B543" s="9">
        <f t="shared" si="123"/>
        <v>20</v>
      </c>
      <c r="C543" s="10" t="s">
        <v>1206</v>
      </c>
      <c r="D543" s="10" t="s">
        <v>643</v>
      </c>
      <c r="E543" s="10" t="s">
        <v>196</v>
      </c>
      <c r="F543" s="10"/>
      <c r="G543" s="10" t="s">
        <v>59</v>
      </c>
      <c r="H543" s="10" t="s">
        <v>31</v>
      </c>
      <c r="I543" s="10" t="s">
        <v>30</v>
      </c>
      <c r="J543" s="11">
        <v>352.6</v>
      </c>
      <c r="K543" s="11">
        <v>313.7</v>
      </c>
      <c r="L543" s="11">
        <v>0</v>
      </c>
      <c r="M543" s="26">
        <v>16</v>
      </c>
      <c r="N543" s="11">
        <f t="shared" si="120"/>
        <v>939201.46652320004</v>
      </c>
      <c r="O543" s="11">
        <v>0</v>
      </c>
      <c r="P543" s="11">
        <v>629032.51652319997</v>
      </c>
      <c r="Q543" s="11">
        <v>0</v>
      </c>
      <c r="R543" s="11">
        <v>67365.149999999994</v>
      </c>
      <c r="S543" s="11">
        <v>242803.80000000002</v>
      </c>
      <c r="T543" s="8"/>
      <c r="U543" s="8">
        <v>2599.2199999999998</v>
      </c>
      <c r="V543" s="8">
        <v>2599.2199999999998</v>
      </c>
      <c r="W543" s="3" t="s">
        <v>580</v>
      </c>
      <c r="X543" s="17">
        <f>+N543-'Приложение № 2'!E543</f>
        <v>0</v>
      </c>
      <c r="Y543" s="1">
        <v>43084.77</v>
      </c>
      <c r="Z543" s="1">
        <f t="shared" si="124"/>
        <v>24280.38</v>
      </c>
      <c r="AB543" s="17">
        <f>+N543-'Приложение № 2'!E543</f>
        <v>0</v>
      </c>
      <c r="AE543" s="25">
        <f>+N543-'Приложение № 2'!E543</f>
        <v>0</v>
      </c>
    </row>
    <row r="544" spans="1:31" x14ac:dyDescent="0.2">
      <c r="A544" s="9">
        <f t="shared" si="122"/>
        <v>503</v>
      </c>
      <c r="B544" s="9">
        <f t="shared" si="123"/>
        <v>21</v>
      </c>
      <c r="C544" s="10" t="s">
        <v>1206</v>
      </c>
      <c r="D544" s="10" t="s">
        <v>644</v>
      </c>
      <c r="E544" s="10" t="s">
        <v>196</v>
      </c>
      <c r="F544" s="10"/>
      <c r="G544" s="10" t="s">
        <v>59</v>
      </c>
      <c r="H544" s="10" t="s">
        <v>31</v>
      </c>
      <c r="I544" s="10" t="s">
        <v>30</v>
      </c>
      <c r="J544" s="11">
        <v>313.8</v>
      </c>
      <c r="K544" s="11">
        <v>274.89999999999998</v>
      </c>
      <c r="L544" s="11">
        <v>0</v>
      </c>
      <c r="M544" s="26">
        <v>23</v>
      </c>
      <c r="N544" s="11">
        <f t="shared" si="120"/>
        <v>823036.2906064</v>
      </c>
      <c r="O544" s="11">
        <v>0</v>
      </c>
      <c r="P544" s="11">
        <v>560783.36060640006</v>
      </c>
      <c r="Q544" s="11">
        <v>0</v>
      </c>
      <c r="R544" s="11">
        <v>49480.33</v>
      </c>
      <c r="S544" s="11">
        <v>212772.59999999998</v>
      </c>
      <c r="T544" s="8"/>
      <c r="U544" s="8">
        <v>2599.2199999999998</v>
      </c>
      <c r="V544" s="8">
        <v>2599.2199999999998</v>
      </c>
      <c r="W544" s="3" t="s">
        <v>580</v>
      </c>
      <c r="X544" s="17">
        <f>+N544-'Приложение № 2'!E544</f>
        <v>0</v>
      </c>
      <c r="Y544" s="1">
        <v>28203.07</v>
      </c>
      <c r="Z544" s="1">
        <f t="shared" si="124"/>
        <v>21277.26</v>
      </c>
      <c r="AB544" s="17">
        <f>+N544-'Приложение № 2'!E544</f>
        <v>0</v>
      </c>
      <c r="AE544" s="25">
        <f>+N544-'Приложение № 2'!E544</f>
        <v>0</v>
      </c>
    </row>
    <row r="545" spans="1:31" x14ac:dyDescent="0.2">
      <c r="A545" s="9">
        <f t="shared" si="122"/>
        <v>504</v>
      </c>
      <c r="B545" s="9">
        <f t="shared" si="123"/>
        <v>22</v>
      </c>
      <c r="C545" s="10" t="s">
        <v>1206</v>
      </c>
      <c r="D545" s="10" t="s">
        <v>645</v>
      </c>
      <c r="E545" s="10" t="s">
        <v>196</v>
      </c>
      <c r="F545" s="10"/>
      <c r="G545" s="10" t="s">
        <v>59</v>
      </c>
      <c r="H545" s="10" t="s">
        <v>31</v>
      </c>
      <c r="I545" s="10" t="s">
        <v>30</v>
      </c>
      <c r="J545" s="11">
        <v>314.3</v>
      </c>
      <c r="K545" s="11">
        <v>275.39999999999998</v>
      </c>
      <c r="L545" s="11">
        <v>0</v>
      </c>
      <c r="M545" s="26">
        <v>16</v>
      </c>
      <c r="N545" s="11">
        <f t="shared" si="120"/>
        <v>824533.25957439991</v>
      </c>
      <c r="O545" s="11">
        <v>0</v>
      </c>
      <c r="P545" s="11">
        <v>547359.04957439995</v>
      </c>
      <c r="Q545" s="11">
        <v>0</v>
      </c>
      <c r="R545" s="11">
        <v>64014.61</v>
      </c>
      <c r="S545" s="11">
        <v>213159.59999999998</v>
      </c>
      <c r="T545" s="8"/>
      <c r="U545" s="8">
        <v>2599.2199999999998</v>
      </c>
      <c r="V545" s="8">
        <v>2599.2199999999998</v>
      </c>
      <c r="W545" s="3" t="s">
        <v>580</v>
      </c>
      <c r="X545" s="17">
        <f>+N545-'Приложение № 2'!E545</f>
        <v>0</v>
      </c>
      <c r="Y545" s="1">
        <v>42698.65</v>
      </c>
      <c r="Z545" s="1">
        <f t="shared" si="124"/>
        <v>21315.96</v>
      </c>
      <c r="AB545" s="17">
        <f>+N545-'Приложение № 2'!E545</f>
        <v>0</v>
      </c>
      <c r="AE545" s="25">
        <f>+N545-'Приложение № 2'!E545</f>
        <v>0</v>
      </c>
    </row>
    <row r="546" spans="1:31" x14ac:dyDescent="0.2">
      <c r="A546" s="9">
        <f t="shared" si="122"/>
        <v>505</v>
      </c>
      <c r="B546" s="9">
        <f t="shared" si="123"/>
        <v>23</v>
      </c>
      <c r="C546" s="10" t="s">
        <v>1206</v>
      </c>
      <c r="D546" s="10" t="s">
        <v>646</v>
      </c>
      <c r="E546" s="10" t="s">
        <v>196</v>
      </c>
      <c r="F546" s="10"/>
      <c r="G546" s="10" t="s">
        <v>59</v>
      </c>
      <c r="H546" s="10" t="s">
        <v>31</v>
      </c>
      <c r="I546" s="10" t="s">
        <v>30</v>
      </c>
      <c r="J546" s="11">
        <v>314.5</v>
      </c>
      <c r="K546" s="11">
        <v>275.60000000000002</v>
      </c>
      <c r="L546" s="11">
        <v>0</v>
      </c>
      <c r="M546" s="26">
        <v>22</v>
      </c>
      <c r="N546" s="11">
        <f t="shared" si="120"/>
        <v>825132.05316160002</v>
      </c>
      <c r="O546" s="11">
        <v>0</v>
      </c>
      <c r="P546" s="11">
        <v>557419.67316160002</v>
      </c>
      <c r="Q546" s="11">
        <v>0</v>
      </c>
      <c r="R546" s="11">
        <v>54397.98</v>
      </c>
      <c r="S546" s="11">
        <v>213314.40000000002</v>
      </c>
      <c r="T546" s="8"/>
      <c r="U546" s="8">
        <v>2599.2199999999998</v>
      </c>
      <c r="V546" s="8">
        <v>2599.2199999999998</v>
      </c>
      <c r="W546" s="3" t="s">
        <v>580</v>
      </c>
      <c r="X546" s="17">
        <f>+N546-'Приложение № 2'!E546</f>
        <v>0</v>
      </c>
      <c r="Y546" s="1">
        <v>33066.54</v>
      </c>
      <c r="Z546" s="1">
        <f t="shared" si="124"/>
        <v>21331.440000000002</v>
      </c>
      <c r="AB546" s="17">
        <f>+N546-'Приложение № 2'!E546</f>
        <v>0</v>
      </c>
      <c r="AE546" s="25">
        <f>+N546-'Приложение № 2'!E546</f>
        <v>0</v>
      </c>
    </row>
    <row r="547" spans="1:31" x14ac:dyDescent="0.2">
      <c r="A547" s="9">
        <f t="shared" si="122"/>
        <v>506</v>
      </c>
      <c r="B547" s="9">
        <f t="shared" si="123"/>
        <v>24</v>
      </c>
      <c r="C547" s="10" t="s">
        <v>1206</v>
      </c>
      <c r="D547" s="10" t="s">
        <v>647</v>
      </c>
      <c r="E547" s="10" t="s">
        <v>648</v>
      </c>
      <c r="F547" s="10"/>
      <c r="G547" s="10" t="s">
        <v>55</v>
      </c>
      <c r="H547" s="10" t="s">
        <v>34</v>
      </c>
      <c r="I547" s="10" t="s">
        <v>30</v>
      </c>
      <c r="J547" s="11">
        <v>4136.47</v>
      </c>
      <c r="K547" s="11">
        <v>3308.76</v>
      </c>
      <c r="L547" s="11">
        <v>0</v>
      </c>
      <c r="M547" s="26">
        <v>305</v>
      </c>
      <c r="N547" s="11">
        <f t="shared" si="120"/>
        <v>50088886.234283648</v>
      </c>
      <c r="O547" s="11">
        <v>0</v>
      </c>
      <c r="P547" s="11">
        <v>37979525.38228365</v>
      </c>
      <c r="Q547" s="11">
        <v>0</v>
      </c>
      <c r="R547" s="11">
        <v>1269863.0919999999</v>
      </c>
      <c r="S547" s="11">
        <v>10839497.76</v>
      </c>
      <c r="T547" s="8"/>
      <c r="U547" s="8">
        <v>6270.26</v>
      </c>
      <c r="V547" s="8">
        <v>6270.26</v>
      </c>
      <c r="W547" s="3" t="s">
        <v>580</v>
      </c>
      <c r="X547" s="17">
        <f>+N547-'Приложение № 2'!E547</f>
        <v>0</v>
      </c>
      <c r="Y547" s="1">
        <v>908546.5</v>
      </c>
      <c r="Z547" s="1">
        <f>+(K547*9.1+L547*18.19)*12</f>
        <v>361316.592</v>
      </c>
      <c r="AB547" s="17">
        <f>+N547-'Приложение № 2'!E547</f>
        <v>0</v>
      </c>
      <c r="AE547" s="25">
        <f>+N547-'Приложение № 2'!E547</f>
        <v>0</v>
      </c>
    </row>
    <row r="548" spans="1:31" x14ac:dyDescent="0.2">
      <c r="A548" s="9">
        <f t="shared" si="122"/>
        <v>507</v>
      </c>
      <c r="B548" s="9">
        <f t="shared" si="123"/>
        <v>25</v>
      </c>
      <c r="C548" s="10" t="s">
        <v>1206</v>
      </c>
      <c r="D548" s="10" t="s">
        <v>649</v>
      </c>
      <c r="E548" s="10" t="s">
        <v>650</v>
      </c>
      <c r="F548" s="10"/>
      <c r="G548" s="10" t="s">
        <v>55</v>
      </c>
      <c r="H548" s="10" t="s">
        <v>33</v>
      </c>
      <c r="I548" s="10" t="s">
        <v>31</v>
      </c>
      <c r="J548" s="11">
        <v>1673.85</v>
      </c>
      <c r="K548" s="11">
        <v>1473.85</v>
      </c>
      <c r="L548" s="11">
        <v>0</v>
      </c>
      <c r="M548" s="26">
        <v>37</v>
      </c>
      <c r="N548" s="11">
        <f t="shared" si="120"/>
        <v>12806747.15414048</v>
      </c>
      <c r="O548" s="11">
        <v>0</v>
      </c>
      <c r="P548" s="11">
        <v>6964599.6441404801</v>
      </c>
      <c r="Q548" s="11">
        <v>0</v>
      </c>
      <c r="R548" s="11">
        <v>1013814.9099999999</v>
      </c>
      <c r="S548" s="11">
        <v>4828332.5999999996</v>
      </c>
      <c r="T548" s="8"/>
      <c r="U548" s="8">
        <v>3770.13</v>
      </c>
      <c r="V548" s="8">
        <v>3770.13</v>
      </c>
      <c r="W548" s="3" t="s">
        <v>580</v>
      </c>
      <c r="X548" s="17">
        <f>+N548-'Приложение № 2'!E548</f>
        <v>0</v>
      </c>
      <c r="Y548" s="1">
        <v>852870.49</v>
      </c>
      <c r="Z548" s="1">
        <f>+(K548*9.1+L548*18.19)*12</f>
        <v>160944.41999999998</v>
      </c>
      <c r="AB548" s="17">
        <f>+N548-'Приложение № 2'!E548</f>
        <v>0</v>
      </c>
      <c r="AE548" s="25">
        <f>+N548-'Приложение № 2'!E548</f>
        <v>0</v>
      </c>
    </row>
    <row r="549" spans="1:31" x14ac:dyDescent="0.2">
      <c r="A549" s="9">
        <f t="shared" si="122"/>
        <v>508</v>
      </c>
      <c r="B549" s="9">
        <f t="shared" si="123"/>
        <v>26</v>
      </c>
      <c r="C549" s="10" t="s">
        <v>1206</v>
      </c>
      <c r="D549" s="10" t="s">
        <v>212</v>
      </c>
      <c r="E549" s="10" t="s">
        <v>210</v>
      </c>
      <c r="F549" s="10"/>
      <c r="G549" s="10" t="s">
        <v>55</v>
      </c>
      <c r="H549" s="10" t="s">
        <v>33</v>
      </c>
      <c r="I549" s="10" t="s">
        <v>32</v>
      </c>
      <c r="J549" s="11">
        <v>1913.5</v>
      </c>
      <c r="K549" s="11">
        <v>1720</v>
      </c>
      <c r="L549" s="11">
        <v>0</v>
      </c>
      <c r="M549" s="26">
        <v>74</v>
      </c>
      <c r="N549" s="11">
        <f t="shared" si="120"/>
        <v>9302654.3999999985</v>
      </c>
      <c r="O549" s="11">
        <v>0</v>
      </c>
      <c r="P549" s="11">
        <v>9302654.3999999985</v>
      </c>
      <c r="Q549" s="11">
        <v>0</v>
      </c>
      <c r="R549" s="11">
        <v>0</v>
      </c>
      <c r="S549" s="11">
        <v>0</v>
      </c>
      <c r="T549" s="8"/>
      <c r="U549" s="8">
        <v>1733.5</v>
      </c>
      <c r="V549" s="8">
        <v>1733.5</v>
      </c>
      <c r="W549" s="3" t="s">
        <v>580</v>
      </c>
      <c r="X549" s="17">
        <f>+N549-'Приложение № 2'!E549</f>
        <v>0</v>
      </c>
      <c r="Y549" s="1">
        <v>337981.63</v>
      </c>
      <c r="Z549" s="1">
        <f>+(K549*9.1+L549*18.19)*12</f>
        <v>187824</v>
      </c>
      <c r="AB549" s="17">
        <f>+N549-'Приложение № 2'!E549</f>
        <v>0</v>
      </c>
      <c r="AE549" s="25">
        <f>+N549-'Приложение № 2'!E549</f>
        <v>0</v>
      </c>
    </row>
    <row r="550" spans="1:31" x14ac:dyDescent="0.2">
      <c r="A550" s="9">
        <f t="shared" si="122"/>
        <v>509</v>
      </c>
      <c r="B550" s="9">
        <f t="shared" si="123"/>
        <v>27</v>
      </c>
      <c r="C550" s="10" t="s">
        <v>1206</v>
      </c>
      <c r="D550" s="10" t="s">
        <v>217</v>
      </c>
      <c r="E550" s="10" t="s">
        <v>96</v>
      </c>
      <c r="F550" s="10"/>
      <c r="G550" s="10" t="s">
        <v>55</v>
      </c>
      <c r="H550" s="10" t="s">
        <v>33</v>
      </c>
      <c r="I550" s="10" t="s">
        <v>33</v>
      </c>
      <c r="J550" s="11">
        <v>2667.1</v>
      </c>
      <c r="K550" s="11">
        <v>1967.6</v>
      </c>
      <c r="L550" s="11">
        <v>0</v>
      </c>
      <c r="M550" s="26">
        <v>96</v>
      </c>
      <c r="N550" s="11">
        <f t="shared" si="120"/>
        <v>20392816.350000001</v>
      </c>
      <c r="O550" s="11">
        <v>0</v>
      </c>
      <c r="P550" s="11">
        <v>19731360.510000002</v>
      </c>
      <c r="Q550" s="11">
        <v>0</v>
      </c>
      <c r="R550" s="11">
        <v>661455.84</v>
      </c>
      <c r="S550" s="11">
        <v>0</v>
      </c>
      <c r="T550" s="8"/>
      <c r="U550" s="8">
        <v>3805.05</v>
      </c>
      <c r="V550" s="8">
        <v>3805.05</v>
      </c>
      <c r="W550" s="3" t="s">
        <v>580</v>
      </c>
      <c r="X550" s="17">
        <f>+N550-'Приложение № 2'!E550</f>
        <v>0</v>
      </c>
      <c r="Y550" s="1">
        <v>754329.79</v>
      </c>
      <c r="Z550" s="1">
        <f>+(K550*9.1+L550*18.19)*12</f>
        <v>214861.91999999998</v>
      </c>
      <c r="AB550" s="17">
        <f>+N550-'Приложение № 2'!E550</f>
        <v>0</v>
      </c>
      <c r="AE550" s="25">
        <f>+N550-'Приложение № 2'!E550</f>
        <v>0</v>
      </c>
    </row>
    <row r="551" spans="1:31" x14ac:dyDescent="0.2">
      <c r="A551" s="9">
        <f t="shared" si="122"/>
        <v>510</v>
      </c>
      <c r="B551" s="9">
        <f t="shared" si="123"/>
        <v>28</v>
      </c>
      <c r="C551" s="10" t="s">
        <v>1206</v>
      </c>
      <c r="D551" s="10" t="s">
        <v>651</v>
      </c>
      <c r="E551" s="10" t="s">
        <v>152</v>
      </c>
      <c r="F551" s="10"/>
      <c r="G551" s="10" t="s">
        <v>59</v>
      </c>
      <c r="H551" s="10" t="s">
        <v>31</v>
      </c>
      <c r="I551" s="10" t="s">
        <v>32</v>
      </c>
      <c r="J551" s="11">
        <v>1187.9000000000001</v>
      </c>
      <c r="K551" s="11">
        <v>1137.5</v>
      </c>
      <c r="L551" s="11">
        <v>0</v>
      </c>
      <c r="M551" s="26">
        <v>46</v>
      </c>
      <c r="N551" s="11">
        <f t="shared" si="120"/>
        <v>6369918.0422</v>
      </c>
      <c r="O551" s="11">
        <v>0</v>
      </c>
      <c r="P551" s="11">
        <v>5170732.8521999996</v>
      </c>
      <c r="Q551" s="11">
        <v>0</v>
      </c>
      <c r="R551" s="11">
        <v>318760.19</v>
      </c>
      <c r="S551" s="11">
        <v>880425</v>
      </c>
      <c r="T551" s="8"/>
      <c r="U551" s="8">
        <v>5473.87</v>
      </c>
      <c r="V551" s="8">
        <v>5473.87</v>
      </c>
      <c r="W551" s="3" t="s">
        <v>580</v>
      </c>
      <c r="X551" s="17">
        <f>+N551-'Приложение № 2'!E551</f>
        <v>0</v>
      </c>
      <c r="Y551" s="1">
        <v>230717.69</v>
      </c>
      <c r="Z551" s="1">
        <f>+(K551*6.45+L551*17.73)*12</f>
        <v>88042.5</v>
      </c>
      <c r="AB551" s="17">
        <f>+N551-'Приложение № 2'!E551</f>
        <v>0</v>
      </c>
      <c r="AE551" s="25">
        <f>+N551-'Приложение № 2'!E551</f>
        <v>0</v>
      </c>
    </row>
    <row r="552" spans="1:31" x14ac:dyDescent="0.2">
      <c r="A552" s="9">
        <f t="shared" si="122"/>
        <v>511</v>
      </c>
      <c r="B552" s="9">
        <f t="shared" si="123"/>
        <v>29</v>
      </c>
      <c r="C552" s="10" t="s">
        <v>1206</v>
      </c>
      <c r="D552" s="10" t="s">
        <v>652</v>
      </c>
      <c r="E552" s="10" t="s">
        <v>324</v>
      </c>
      <c r="F552" s="10"/>
      <c r="G552" s="10" t="s">
        <v>59</v>
      </c>
      <c r="H552" s="10" t="s">
        <v>31</v>
      </c>
      <c r="I552" s="10" t="s">
        <v>30</v>
      </c>
      <c r="J552" s="11">
        <v>720.2</v>
      </c>
      <c r="K552" s="11">
        <v>628.9</v>
      </c>
      <c r="L552" s="11">
        <v>0</v>
      </c>
      <c r="M552" s="26">
        <v>26</v>
      </c>
      <c r="N552" s="11">
        <f t="shared" si="120"/>
        <v>1885385.6</v>
      </c>
      <c r="O552" s="11">
        <v>0</v>
      </c>
      <c r="P552" s="11">
        <v>1201135.1000000001</v>
      </c>
      <c r="Q552" s="11">
        <v>0</v>
      </c>
      <c r="R552" s="11">
        <v>197481.90000000002</v>
      </c>
      <c r="S552" s="11">
        <v>486768.6</v>
      </c>
      <c r="T552" s="8"/>
      <c r="U552" s="8">
        <v>3232.56</v>
      </c>
      <c r="V552" s="8">
        <v>3232.56</v>
      </c>
      <c r="W552" s="3" t="s">
        <v>580</v>
      </c>
      <c r="X552" s="17">
        <f>+N552-'Приложение № 2'!E552</f>
        <v>0</v>
      </c>
      <c r="Y552" s="1">
        <v>148805.04</v>
      </c>
      <c r="Z552" s="1">
        <f>+(K552*6.45+L552*17.73)*12</f>
        <v>48676.86</v>
      </c>
      <c r="AB552" s="17">
        <f>+N552-'Приложение № 2'!E552</f>
        <v>0</v>
      </c>
      <c r="AE552" s="25">
        <f>+N552-'Приложение № 2'!E552</f>
        <v>0</v>
      </c>
    </row>
    <row r="553" spans="1:31" x14ac:dyDescent="0.2">
      <c r="A553" s="9">
        <f t="shared" si="122"/>
        <v>512</v>
      </c>
      <c r="B553" s="9">
        <f t="shared" si="123"/>
        <v>30</v>
      </c>
      <c r="C553" s="10" t="s">
        <v>1206</v>
      </c>
      <c r="D553" s="10" t="s">
        <v>653</v>
      </c>
      <c r="E553" s="10" t="s">
        <v>64</v>
      </c>
      <c r="F553" s="10"/>
      <c r="G553" s="10" t="s">
        <v>55</v>
      </c>
      <c r="H553" s="10" t="s">
        <v>34</v>
      </c>
      <c r="I553" s="10" t="s">
        <v>33</v>
      </c>
      <c r="J553" s="11">
        <v>4021.68</v>
      </c>
      <c r="K553" s="11">
        <v>3419.8</v>
      </c>
      <c r="L553" s="11">
        <v>0</v>
      </c>
      <c r="M553" s="26">
        <v>152</v>
      </c>
      <c r="N553" s="11">
        <f t="shared" si="120"/>
        <v>37259456.808583044</v>
      </c>
      <c r="O553" s="11">
        <v>0</v>
      </c>
      <c r="P553" s="11">
        <v>24324646.878583044</v>
      </c>
      <c r="Q553" s="11">
        <v>0</v>
      </c>
      <c r="R553" s="11">
        <v>1731545.13</v>
      </c>
      <c r="S553" s="11">
        <v>11203264.800000001</v>
      </c>
      <c r="T553" s="8"/>
      <c r="U553" s="8">
        <v>5080.8900000000003</v>
      </c>
      <c r="V553" s="8">
        <v>5080.8900000000003</v>
      </c>
      <c r="W553" s="3" t="s">
        <v>580</v>
      </c>
      <c r="X553" s="17">
        <f>+N553-'Приложение № 2'!E553</f>
        <v>0</v>
      </c>
      <c r="Y553" s="1">
        <v>1358102.97</v>
      </c>
      <c r="Z553" s="1">
        <f t="shared" ref="Z553:Z558" si="125">+(K553*9.1+L553*18.19)*12</f>
        <v>373442.16000000003</v>
      </c>
      <c r="AB553" s="17">
        <f>+N553-'Приложение № 2'!E553</f>
        <v>0</v>
      </c>
      <c r="AE553" s="25">
        <f>+N553-'Приложение № 2'!E553</f>
        <v>0</v>
      </c>
    </row>
    <row r="554" spans="1:31" x14ac:dyDescent="0.2">
      <c r="A554" s="9">
        <f t="shared" si="122"/>
        <v>513</v>
      </c>
      <c r="B554" s="9">
        <f t="shared" si="123"/>
        <v>31</v>
      </c>
      <c r="C554" s="10" t="s">
        <v>1206</v>
      </c>
      <c r="D554" s="10" t="s">
        <v>654</v>
      </c>
      <c r="E554" s="10" t="s">
        <v>91</v>
      </c>
      <c r="F554" s="10"/>
      <c r="G554" s="10" t="s">
        <v>55</v>
      </c>
      <c r="H554" s="10" t="s">
        <v>33</v>
      </c>
      <c r="I554" s="10" t="s">
        <v>33</v>
      </c>
      <c r="J554" s="11">
        <v>3917</v>
      </c>
      <c r="K554" s="11">
        <v>3435.5</v>
      </c>
      <c r="L554" s="11">
        <v>0</v>
      </c>
      <c r="M554" s="26">
        <v>163</v>
      </c>
      <c r="N554" s="11">
        <f t="shared" si="120"/>
        <v>20404895.173670396</v>
      </c>
      <c r="O554" s="11">
        <v>0</v>
      </c>
      <c r="P554" s="11">
        <v>10600457.093670394</v>
      </c>
      <c r="Q554" s="11">
        <v>0</v>
      </c>
      <c r="R554" s="11">
        <v>394724.44900000002</v>
      </c>
      <c r="S554" s="11">
        <v>9409713.631000001</v>
      </c>
      <c r="T554" s="8"/>
      <c r="U554" s="8">
        <v>3620.87</v>
      </c>
      <c r="V554" s="8">
        <v>3620.87</v>
      </c>
      <c r="W554" s="3" t="s">
        <v>580</v>
      </c>
      <c r="X554" s="17">
        <f>+N554-'Приложение № 2'!E554</f>
        <v>0</v>
      </c>
      <c r="Y554" s="1">
        <v>1264923.19</v>
      </c>
      <c r="Z554" s="1">
        <f t="shared" si="125"/>
        <v>375156.6</v>
      </c>
      <c r="AB554" s="17">
        <f>+N554-'Приложение № 2'!E554</f>
        <v>0</v>
      </c>
      <c r="AE554" s="25">
        <f>+N554-'Приложение № 2'!E554</f>
        <v>0</v>
      </c>
    </row>
    <row r="555" spans="1:31" x14ac:dyDescent="0.2">
      <c r="A555" s="9">
        <f t="shared" si="122"/>
        <v>514</v>
      </c>
      <c r="B555" s="9">
        <f t="shared" si="123"/>
        <v>32</v>
      </c>
      <c r="C555" s="10" t="s">
        <v>1206</v>
      </c>
      <c r="D555" s="10" t="s">
        <v>655</v>
      </c>
      <c r="E555" s="10" t="s">
        <v>648</v>
      </c>
      <c r="F555" s="10"/>
      <c r="G555" s="10" t="s">
        <v>55</v>
      </c>
      <c r="H555" s="10" t="s">
        <v>33</v>
      </c>
      <c r="I555" s="10" t="s">
        <v>33</v>
      </c>
      <c r="J555" s="11">
        <v>3131.3</v>
      </c>
      <c r="K555" s="11">
        <v>2855.5</v>
      </c>
      <c r="L555" s="11">
        <v>0</v>
      </c>
      <c r="M555" s="26">
        <v>111</v>
      </c>
      <c r="N555" s="11">
        <f t="shared" si="120"/>
        <v>24475604.160000004</v>
      </c>
      <c r="O555" s="11">
        <v>0</v>
      </c>
      <c r="P555" s="11">
        <v>13702205.280000005</v>
      </c>
      <c r="Q555" s="11">
        <v>0</v>
      </c>
      <c r="R555" s="11">
        <v>1418780.88</v>
      </c>
      <c r="S555" s="11">
        <v>9354618</v>
      </c>
      <c r="T555" s="8"/>
      <c r="U555" s="8">
        <v>3981.54</v>
      </c>
      <c r="V555" s="8">
        <v>3981.54</v>
      </c>
      <c r="W555" s="3" t="s">
        <v>580</v>
      </c>
      <c r="X555" s="17">
        <f>+N555-'Приложение № 2'!E555</f>
        <v>0</v>
      </c>
      <c r="Y555" s="1">
        <v>1106960.28</v>
      </c>
      <c r="Z555" s="1">
        <f t="shared" si="125"/>
        <v>311820.59999999998</v>
      </c>
      <c r="AB555" s="17">
        <f>+N555-'Приложение № 2'!E555</f>
        <v>0</v>
      </c>
      <c r="AE555" s="25">
        <f>+N555-'Приложение № 2'!E555</f>
        <v>0</v>
      </c>
    </row>
    <row r="556" spans="1:31" ht="25.5" x14ac:dyDescent="0.2">
      <c r="A556" s="9">
        <f t="shared" si="122"/>
        <v>515</v>
      </c>
      <c r="B556" s="9">
        <f t="shared" si="123"/>
        <v>33</v>
      </c>
      <c r="C556" s="10" t="s">
        <v>1206</v>
      </c>
      <c r="D556" s="10" t="s">
        <v>656</v>
      </c>
      <c r="E556" s="10" t="s">
        <v>101</v>
      </c>
      <c r="F556" s="10"/>
      <c r="G556" s="10" t="s">
        <v>194</v>
      </c>
      <c r="H556" s="10" t="s">
        <v>33</v>
      </c>
      <c r="I556" s="10" t="s">
        <v>35</v>
      </c>
      <c r="J556" s="11">
        <v>5658.4</v>
      </c>
      <c r="K556" s="11">
        <v>4924.8</v>
      </c>
      <c r="L556" s="11">
        <v>0</v>
      </c>
      <c r="M556" s="26">
        <v>203</v>
      </c>
      <c r="N556" s="11">
        <f t="shared" si="120"/>
        <v>5459436.29</v>
      </c>
      <c r="O556" s="11">
        <v>0</v>
      </c>
      <c r="P556" s="11">
        <v>0</v>
      </c>
      <c r="Q556" s="11">
        <v>0</v>
      </c>
      <c r="R556" s="11">
        <v>2364282.42</v>
      </c>
      <c r="S556" s="11">
        <v>3095153.87</v>
      </c>
      <c r="T556" s="8"/>
      <c r="U556" s="8">
        <v>957.13</v>
      </c>
      <c r="V556" s="8">
        <v>957.13</v>
      </c>
      <c r="W556" s="3" t="s">
        <v>580</v>
      </c>
      <c r="X556" s="17">
        <f>+N556-'Приложение № 2'!E556</f>
        <v>0</v>
      </c>
      <c r="Y556" s="1">
        <v>1826494.26</v>
      </c>
      <c r="Z556" s="1">
        <f t="shared" si="125"/>
        <v>537788.16000000003</v>
      </c>
      <c r="AB556" s="17">
        <f>+N556-'Приложение № 2'!E556</f>
        <v>0</v>
      </c>
      <c r="AE556" s="25">
        <f>+N556-'Приложение № 2'!E556</f>
        <v>0</v>
      </c>
    </row>
    <row r="557" spans="1:31" ht="25.5" x14ac:dyDescent="0.2">
      <c r="A557" s="9">
        <f t="shared" si="122"/>
        <v>516</v>
      </c>
      <c r="B557" s="9">
        <f t="shared" si="123"/>
        <v>34</v>
      </c>
      <c r="C557" s="10" t="s">
        <v>1206</v>
      </c>
      <c r="D557" s="10" t="s">
        <v>657</v>
      </c>
      <c r="E557" s="10" t="s">
        <v>91</v>
      </c>
      <c r="F557" s="10"/>
      <c r="G557" s="10" t="s">
        <v>194</v>
      </c>
      <c r="H557" s="10" t="s">
        <v>33</v>
      </c>
      <c r="I557" s="10" t="s">
        <v>33</v>
      </c>
      <c r="J557" s="11">
        <v>4040.3</v>
      </c>
      <c r="K557" s="11">
        <v>3465.2</v>
      </c>
      <c r="L557" s="11">
        <v>0</v>
      </c>
      <c r="M557" s="26">
        <v>150</v>
      </c>
      <c r="N557" s="11">
        <f t="shared" si="120"/>
        <v>3841382.1100000003</v>
      </c>
      <c r="O557" s="11">
        <v>0</v>
      </c>
      <c r="P557" s="11">
        <v>0</v>
      </c>
      <c r="Q557" s="11">
        <v>0</v>
      </c>
      <c r="R557" s="11">
        <v>1078628.3289999999</v>
      </c>
      <c r="S557" s="11">
        <v>2762753.7810000004</v>
      </c>
      <c r="T557" s="8"/>
      <c r="U557" s="8">
        <v>957.13</v>
      </c>
      <c r="V557" s="8">
        <v>957.13</v>
      </c>
      <c r="W557" s="3" t="s">
        <v>580</v>
      </c>
      <c r="X557" s="17">
        <f>+N557-'Приложение № 2'!E557</f>
        <v>0</v>
      </c>
      <c r="Y557" s="1">
        <v>1285748.18</v>
      </c>
      <c r="Z557" s="1">
        <f t="shared" si="125"/>
        <v>378399.83999999997</v>
      </c>
      <c r="AB557" s="17">
        <f>+N557-'Приложение № 2'!E557</f>
        <v>0</v>
      </c>
      <c r="AE557" s="25">
        <f>+N557-'Приложение № 2'!E557</f>
        <v>0</v>
      </c>
    </row>
    <row r="558" spans="1:31" ht="25.5" x14ac:dyDescent="0.2">
      <c r="A558" s="9">
        <f t="shared" si="122"/>
        <v>517</v>
      </c>
      <c r="B558" s="9">
        <f t="shared" si="123"/>
        <v>35</v>
      </c>
      <c r="C558" s="10" t="s">
        <v>1206</v>
      </c>
      <c r="D558" s="10" t="s">
        <v>240</v>
      </c>
      <c r="E558" s="10" t="s">
        <v>101</v>
      </c>
      <c r="F558" s="10"/>
      <c r="G558" s="10" t="s">
        <v>194</v>
      </c>
      <c r="H558" s="10" t="s">
        <v>33</v>
      </c>
      <c r="I558" s="10" t="s">
        <v>33</v>
      </c>
      <c r="J558" s="11">
        <v>3893.1</v>
      </c>
      <c r="K558" s="11">
        <v>3401.8</v>
      </c>
      <c r="L558" s="11">
        <v>0</v>
      </c>
      <c r="M558" s="26">
        <v>150</v>
      </c>
      <c r="N558" s="11">
        <f t="shared" si="120"/>
        <v>48974804.611778572</v>
      </c>
      <c r="O558" s="11">
        <v>0</v>
      </c>
      <c r="P558" s="11">
        <v>48328714.631778568</v>
      </c>
      <c r="Q558" s="11">
        <v>0</v>
      </c>
      <c r="R558" s="11">
        <v>0</v>
      </c>
      <c r="S558" s="11">
        <v>646089.98000000045</v>
      </c>
      <c r="T558" s="8"/>
      <c r="U558" s="8">
        <v>7335.86</v>
      </c>
      <c r="V558" s="8">
        <v>7335.86</v>
      </c>
      <c r="W558" s="3" t="s">
        <v>580</v>
      </c>
      <c r="X558" s="17">
        <f>+N558-'Приложение № 2'!E558</f>
        <v>0</v>
      </c>
      <c r="Y558" s="1">
        <v>609180.44999999995</v>
      </c>
      <c r="Z558" s="1">
        <f t="shared" si="125"/>
        <v>371476.56</v>
      </c>
      <c r="AB558" s="17">
        <f>+N558-'Приложение № 2'!E558</f>
        <v>0</v>
      </c>
      <c r="AE558" s="25">
        <f>+N558-'Приложение № 2'!E558</f>
        <v>0</v>
      </c>
    </row>
    <row r="559" spans="1:31" x14ac:dyDescent="0.2">
      <c r="A559" s="9">
        <f t="shared" si="122"/>
        <v>518</v>
      </c>
      <c r="B559" s="9">
        <f t="shared" si="123"/>
        <v>36</v>
      </c>
      <c r="C559" s="10" t="s">
        <v>1206</v>
      </c>
      <c r="D559" s="10" t="s">
        <v>658</v>
      </c>
      <c r="E559" s="10" t="s">
        <v>138</v>
      </c>
      <c r="F559" s="10"/>
      <c r="G559" s="10" t="s">
        <v>59</v>
      </c>
      <c r="H559" s="10" t="s">
        <v>31</v>
      </c>
      <c r="I559" s="10" t="s">
        <v>30</v>
      </c>
      <c r="J559" s="11">
        <v>696.3</v>
      </c>
      <c r="K559" s="11">
        <v>617.1</v>
      </c>
      <c r="L559" s="11">
        <v>0</v>
      </c>
      <c r="M559" s="26">
        <v>24</v>
      </c>
      <c r="N559" s="11">
        <f t="shared" si="120"/>
        <v>11705682.2383056</v>
      </c>
      <c r="O559" s="11">
        <v>0</v>
      </c>
      <c r="P559" s="11">
        <v>11031486.128305599</v>
      </c>
      <c r="Q559" s="11">
        <v>0</v>
      </c>
      <c r="R559" s="11">
        <v>196560.71000000002</v>
      </c>
      <c r="S559" s="11">
        <v>477635.4</v>
      </c>
      <c r="T559" s="8"/>
      <c r="U559" s="8">
        <v>19678.88</v>
      </c>
      <c r="V559" s="8">
        <v>19678.88</v>
      </c>
      <c r="W559" s="3" t="s">
        <v>580</v>
      </c>
      <c r="X559" s="17">
        <f>+N559-'Приложение № 2'!E559</f>
        <v>0</v>
      </c>
      <c r="Y559" s="1">
        <v>148797.17000000001</v>
      </c>
      <c r="Z559" s="1">
        <f>+(K559*6.45+L559*17.73)*12</f>
        <v>47763.54</v>
      </c>
      <c r="AB559" s="17">
        <f>+N559-'Приложение № 2'!E559</f>
        <v>0</v>
      </c>
      <c r="AE559" s="25">
        <f>+N559-'Приложение № 2'!E559</f>
        <v>0</v>
      </c>
    </row>
    <row r="560" spans="1:31" x14ac:dyDescent="0.2">
      <c r="A560" s="9">
        <f t="shared" si="122"/>
        <v>519</v>
      </c>
      <c r="B560" s="9">
        <f t="shared" si="123"/>
        <v>37</v>
      </c>
      <c r="C560" s="10" t="s">
        <v>1206</v>
      </c>
      <c r="D560" s="10" t="s">
        <v>659</v>
      </c>
      <c r="E560" s="10" t="s">
        <v>64</v>
      </c>
      <c r="F560" s="10"/>
      <c r="G560" s="10" t="s">
        <v>55</v>
      </c>
      <c r="H560" s="10" t="s">
        <v>31</v>
      </c>
      <c r="I560" s="10" t="s">
        <v>31</v>
      </c>
      <c r="J560" s="11">
        <v>777.8</v>
      </c>
      <c r="K560" s="11">
        <v>732</v>
      </c>
      <c r="L560" s="11">
        <v>0</v>
      </c>
      <c r="M560" s="26">
        <v>33</v>
      </c>
      <c r="N560" s="11">
        <f t="shared" si="120"/>
        <v>25351322.342054397</v>
      </c>
      <c r="O560" s="11">
        <v>0</v>
      </c>
      <c r="P560" s="11">
        <v>22635428.422054395</v>
      </c>
      <c r="Q560" s="11">
        <v>0</v>
      </c>
      <c r="R560" s="11">
        <v>317861.92</v>
      </c>
      <c r="S560" s="11">
        <v>2398032</v>
      </c>
      <c r="T560" s="8"/>
      <c r="U560" s="8">
        <v>15202.87</v>
      </c>
      <c r="V560" s="8">
        <v>15202.87</v>
      </c>
      <c r="W560" s="3" t="s">
        <v>580</v>
      </c>
      <c r="X560" s="17">
        <f>+N560-'Приложение № 2'!E560</f>
        <v>0</v>
      </c>
      <c r="Y560" s="1">
        <v>237927.52</v>
      </c>
      <c r="Z560" s="1">
        <f t="shared" ref="Z560:Z565" si="126">+(K560*9.1+L560*18.19)*12</f>
        <v>79934.399999999994</v>
      </c>
      <c r="AB560" s="17">
        <f>+N560-'Приложение № 2'!E560</f>
        <v>0</v>
      </c>
      <c r="AE560" s="25">
        <f>+N560-'Приложение № 2'!E560</f>
        <v>0</v>
      </c>
    </row>
    <row r="561" spans="1:31" ht="25.5" x14ac:dyDescent="0.2">
      <c r="A561" s="9">
        <f t="shared" si="122"/>
        <v>520</v>
      </c>
      <c r="B561" s="9">
        <f t="shared" si="123"/>
        <v>38</v>
      </c>
      <c r="C561" s="10" t="s">
        <v>1206</v>
      </c>
      <c r="D561" s="10" t="s">
        <v>660</v>
      </c>
      <c r="E561" s="10" t="s">
        <v>228</v>
      </c>
      <c r="F561" s="10"/>
      <c r="G561" s="10" t="s">
        <v>194</v>
      </c>
      <c r="H561" s="10" t="s">
        <v>33</v>
      </c>
      <c r="I561" s="10" t="s">
        <v>33</v>
      </c>
      <c r="J561" s="11">
        <v>3933.9</v>
      </c>
      <c r="K561" s="11">
        <v>3431.9</v>
      </c>
      <c r="L561" s="11">
        <v>0</v>
      </c>
      <c r="M561" s="26">
        <v>160</v>
      </c>
      <c r="N561" s="11">
        <f t="shared" si="120"/>
        <v>31677912.719999999</v>
      </c>
      <c r="O561" s="11">
        <v>0</v>
      </c>
      <c r="P561" s="11">
        <v>27609194.414125111</v>
      </c>
      <c r="Q561" s="11">
        <v>0</v>
      </c>
      <c r="R561" s="11">
        <v>391215.34419999993</v>
      </c>
      <c r="S561" s="11">
        <v>3677502.9616748886</v>
      </c>
      <c r="T561" s="8"/>
      <c r="U561" s="8">
        <v>4819.6499999999996</v>
      </c>
      <c r="V561" s="8">
        <v>4819.6499999999996</v>
      </c>
      <c r="W561" s="3" t="s">
        <v>580</v>
      </c>
      <c r="X561" s="17">
        <f>+N561-'Приложение № 2'!E561</f>
        <v>0</v>
      </c>
      <c r="Y561" s="1">
        <v>1303393.05</v>
      </c>
      <c r="Z561" s="1">
        <f t="shared" si="126"/>
        <v>374763.48</v>
      </c>
      <c r="AB561" s="17">
        <f>+N561-'Приложение № 2'!E561</f>
        <v>0</v>
      </c>
      <c r="AE561" s="25">
        <f>+N561-'Приложение № 2'!E561</f>
        <v>0</v>
      </c>
    </row>
    <row r="562" spans="1:31" ht="25.5" x14ac:dyDescent="0.2">
      <c r="A562" s="9">
        <f t="shared" si="122"/>
        <v>521</v>
      </c>
      <c r="B562" s="9">
        <f t="shared" si="123"/>
        <v>39</v>
      </c>
      <c r="C562" s="10" t="s">
        <v>1206</v>
      </c>
      <c r="D562" s="10" t="s">
        <v>661</v>
      </c>
      <c r="E562" s="10" t="s">
        <v>228</v>
      </c>
      <c r="F562" s="10"/>
      <c r="G562" s="10" t="s">
        <v>194</v>
      </c>
      <c r="H562" s="10" t="s">
        <v>33</v>
      </c>
      <c r="I562" s="10" t="s">
        <v>33</v>
      </c>
      <c r="J562" s="11">
        <v>3978.4</v>
      </c>
      <c r="K562" s="11">
        <v>3499.6</v>
      </c>
      <c r="L562" s="11">
        <v>0</v>
      </c>
      <c r="M562" s="26">
        <v>156</v>
      </c>
      <c r="N562" s="11">
        <f t="shared" si="120"/>
        <v>32302812.830000006</v>
      </c>
      <c r="O562" s="11">
        <v>0</v>
      </c>
      <c r="P562" s="11">
        <v>26329004.446891841</v>
      </c>
      <c r="Q562" s="11">
        <v>0</v>
      </c>
      <c r="R562" s="11">
        <v>395981.09279999975</v>
      </c>
      <c r="S562" s="11">
        <v>5577827.2903081663</v>
      </c>
      <c r="T562" s="8"/>
      <c r="U562" s="8">
        <v>4819.6499999999996</v>
      </c>
      <c r="V562" s="8">
        <v>4819.6499999999996</v>
      </c>
      <c r="W562" s="3" t="s">
        <v>580</v>
      </c>
      <c r="X562" s="17">
        <f>+N562-'Приложение № 2'!E562</f>
        <v>0</v>
      </c>
      <c r="Y562" s="1">
        <v>1220237.42</v>
      </c>
      <c r="Z562" s="1">
        <f t="shared" si="126"/>
        <v>382156.31999999995</v>
      </c>
      <c r="AB562" s="17">
        <f>+N562-'Приложение № 2'!E562</f>
        <v>0</v>
      </c>
      <c r="AE562" s="25">
        <f>+N562-'Приложение № 2'!E562</f>
        <v>0</v>
      </c>
    </row>
    <row r="563" spans="1:31" x14ac:dyDescent="0.2">
      <c r="A563" s="9">
        <f t="shared" si="122"/>
        <v>522</v>
      </c>
      <c r="B563" s="9">
        <f t="shared" si="123"/>
        <v>40</v>
      </c>
      <c r="C563" s="10" t="s">
        <v>1206</v>
      </c>
      <c r="D563" s="10" t="s">
        <v>662</v>
      </c>
      <c r="E563" s="10" t="s">
        <v>64</v>
      </c>
      <c r="F563" s="10"/>
      <c r="G563" s="10" t="s">
        <v>55</v>
      </c>
      <c r="H563" s="10" t="s">
        <v>33</v>
      </c>
      <c r="I563" s="10" t="s">
        <v>32</v>
      </c>
      <c r="J563" s="11">
        <v>1681.47</v>
      </c>
      <c r="K563" s="11">
        <v>1519.87</v>
      </c>
      <c r="L563" s="11">
        <v>0</v>
      </c>
      <c r="M563" s="26">
        <v>43</v>
      </c>
      <c r="N563" s="11">
        <f t="shared" si="120"/>
        <v>8220247.2899999991</v>
      </c>
      <c r="O563" s="11">
        <v>0</v>
      </c>
      <c r="P563" s="11">
        <v>4451954.5813358519</v>
      </c>
      <c r="Q563" s="11">
        <v>0</v>
      </c>
      <c r="R563" s="11">
        <v>251819.87265999999</v>
      </c>
      <c r="S563" s="11">
        <v>3516472.8360041478</v>
      </c>
      <c r="T563" s="8"/>
      <c r="U563" s="8">
        <v>1961.28</v>
      </c>
      <c r="V563" s="8">
        <v>1961.28</v>
      </c>
      <c r="W563" s="3" t="s">
        <v>580</v>
      </c>
      <c r="X563" s="17">
        <f>+N563-'Приложение № 2'!E563</f>
        <v>0</v>
      </c>
      <c r="Y563" s="1">
        <v>906108.73</v>
      </c>
      <c r="Z563" s="1">
        <f t="shared" si="126"/>
        <v>165969.804</v>
      </c>
      <c r="AB563" s="17">
        <f>+N563-'Приложение № 2'!E563</f>
        <v>0</v>
      </c>
      <c r="AE563" s="25">
        <f>+N563-'Приложение № 2'!E563</f>
        <v>0</v>
      </c>
    </row>
    <row r="564" spans="1:31" ht="25.5" x14ac:dyDescent="0.2">
      <c r="A564" s="9">
        <f t="shared" si="122"/>
        <v>523</v>
      </c>
      <c r="B564" s="9">
        <f t="shared" si="123"/>
        <v>41</v>
      </c>
      <c r="C564" s="10" t="s">
        <v>1206</v>
      </c>
      <c r="D564" s="10" t="s">
        <v>663</v>
      </c>
      <c r="E564" s="10" t="s">
        <v>91</v>
      </c>
      <c r="F564" s="10"/>
      <c r="G564" s="10" t="s">
        <v>194</v>
      </c>
      <c r="H564" s="10" t="s">
        <v>33</v>
      </c>
      <c r="I564" s="10" t="s">
        <v>35</v>
      </c>
      <c r="J564" s="11">
        <v>6570.35</v>
      </c>
      <c r="K564" s="11">
        <v>4923.8</v>
      </c>
      <c r="L564" s="11">
        <v>0</v>
      </c>
      <c r="M564" s="26">
        <v>214</v>
      </c>
      <c r="N564" s="11">
        <f t="shared" si="120"/>
        <v>45448791.230000004</v>
      </c>
      <c r="O564" s="11">
        <v>0</v>
      </c>
      <c r="P564" s="11">
        <v>45448791.230000004</v>
      </c>
      <c r="Q564" s="11">
        <v>0</v>
      </c>
      <c r="R564" s="11">
        <v>0</v>
      </c>
      <c r="S564" s="11">
        <v>0</v>
      </c>
      <c r="T564" s="8"/>
      <c r="U564" s="8">
        <v>4819.6499999999996</v>
      </c>
      <c r="V564" s="8">
        <v>4819.6499999999996</v>
      </c>
      <c r="W564" s="3" t="s">
        <v>580</v>
      </c>
      <c r="X564" s="17">
        <f>+N564-'Приложение № 2'!E564</f>
        <v>0</v>
      </c>
      <c r="Y564" s="1">
        <v>819102.16</v>
      </c>
      <c r="Z564" s="1">
        <f t="shared" si="126"/>
        <v>537678.96</v>
      </c>
      <c r="AB564" s="17">
        <f>+N564-'Приложение № 2'!E564</f>
        <v>0</v>
      </c>
      <c r="AE564" s="25">
        <f>+N564-'Приложение № 2'!E564</f>
        <v>0</v>
      </c>
    </row>
    <row r="565" spans="1:31" ht="25.5" x14ac:dyDescent="0.2">
      <c r="A565" s="9">
        <f t="shared" si="122"/>
        <v>524</v>
      </c>
      <c r="B565" s="9">
        <f t="shared" si="123"/>
        <v>42</v>
      </c>
      <c r="C565" s="10" t="s">
        <v>1206</v>
      </c>
      <c r="D565" s="10" t="s">
        <v>664</v>
      </c>
      <c r="E565" s="10" t="s">
        <v>101</v>
      </c>
      <c r="F565" s="10"/>
      <c r="G565" s="10" t="s">
        <v>194</v>
      </c>
      <c r="H565" s="10" t="s">
        <v>33</v>
      </c>
      <c r="I565" s="10" t="s">
        <v>33</v>
      </c>
      <c r="J565" s="11">
        <v>4671.96</v>
      </c>
      <c r="K565" s="11">
        <v>3440.7</v>
      </c>
      <c r="L565" s="11">
        <v>0</v>
      </c>
      <c r="M565" s="26">
        <v>128</v>
      </c>
      <c r="N565" s="11">
        <f t="shared" si="120"/>
        <v>20574869.900000002</v>
      </c>
      <c r="O565" s="11">
        <v>0</v>
      </c>
      <c r="P565" s="11">
        <v>10067998.190000003</v>
      </c>
      <c r="Q565" s="11">
        <v>0</v>
      </c>
      <c r="R565" s="11">
        <v>121553.05999999994</v>
      </c>
      <c r="S565" s="11">
        <v>10385318.649999999</v>
      </c>
      <c r="T565" s="8"/>
      <c r="U565" s="8">
        <v>2146.4299999999998</v>
      </c>
      <c r="V565" s="8">
        <v>2146.4299999999998</v>
      </c>
      <c r="W565" s="3" t="s">
        <v>580</v>
      </c>
      <c r="X565" s="17">
        <f>+N565-'Приложение № 2'!E565</f>
        <v>0</v>
      </c>
      <c r="Y565" s="1">
        <v>1272728.27</v>
      </c>
      <c r="Z565" s="1">
        <f t="shared" si="126"/>
        <v>375724.43999999994</v>
      </c>
      <c r="AB565" s="17">
        <f>+N565-'Приложение № 2'!E565</f>
        <v>0</v>
      </c>
      <c r="AE565" s="25">
        <f>+N565-'Приложение № 2'!E565</f>
        <v>0</v>
      </c>
    </row>
    <row r="566" spans="1:31" ht="12" customHeight="1" x14ac:dyDescent="0.2">
      <c r="A566" s="9">
        <f t="shared" si="122"/>
        <v>525</v>
      </c>
      <c r="B566" s="9">
        <f t="shared" si="123"/>
        <v>43</v>
      </c>
      <c r="C566" s="10" t="s">
        <v>1206</v>
      </c>
      <c r="D566" s="10" t="s">
        <v>253</v>
      </c>
      <c r="E566" s="10" t="s">
        <v>66</v>
      </c>
      <c r="F566" s="10"/>
      <c r="G566" s="10" t="s">
        <v>59</v>
      </c>
      <c r="H566" s="10" t="s">
        <v>31</v>
      </c>
      <c r="I566" s="10" t="s">
        <v>31</v>
      </c>
      <c r="J566" s="11">
        <v>544</v>
      </c>
      <c r="K566" s="11">
        <v>502.4</v>
      </c>
      <c r="L566" s="11">
        <v>0</v>
      </c>
      <c r="M566" s="26">
        <v>52</v>
      </c>
      <c r="N566" s="11">
        <f t="shared" si="120"/>
        <v>4105346.5200000005</v>
      </c>
      <c r="O566" s="11">
        <v>0</v>
      </c>
      <c r="P566" s="11">
        <v>4105346.5200000005</v>
      </c>
      <c r="Q566" s="11">
        <v>0</v>
      </c>
      <c r="R566" s="11">
        <v>0</v>
      </c>
      <c r="S566" s="11">
        <v>0</v>
      </c>
      <c r="T566" s="8"/>
      <c r="U566" s="8">
        <v>9837.75</v>
      </c>
      <c r="V566" s="8">
        <v>9837.75</v>
      </c>
      <c r="W566" s="3" t="s">
        <v>580</v>
      </c>
      <c r="X566" s="17">
        <f>+N566-'Приложение № 2'!E566</f>
        <v>0</v>
      </c>
      <c r="Y566" s="1">
        <v>47736.54</v>
      </c>
      <c r="Z566" s="1">
        <f>+(K566*6.45+L566*17.73)*12</f>
        <v>38885.760000000002</v>
      </c>
      <c r="AB566" s="17">
        <f>+N566-'Приложение № 2'!E566</f>
        <v>0</v>
      </c>
      <c r="AE566" s="25">
        <f>+N566-'Приложение № 2'!E566</f>
        <v>0</v>
      </c>
    </row>
    <row r="567" spans="1:31" x14ac:dyDescent="0.2">
      <c r="A567" s="9">
        <f t="shared" si="122"/>
        <v>526</v>
      </c>
      <c r="B567" s="9">
        <f t="shared" si="123"/>
        <v>44</v>
      </c>
      <c r="C567" s="10" t="s">
        <v>1206</v>
      </c>
      <c r="D567" s="10" t="s">
        <v>271</v>
      </c>
      <c r="E567" s="10" t="s">
        <v>79</v>
      </c>
      <c r="F567" s="10"/>
      <c r="G567" s="10" t="s">
        <v>59</v>
      </c>
      <c r="H567" s="10" t="s">
        <v>31</v>
      </c>
      <c r="I567" s="10" t="s">
        <v>31</v>
      </c>
      <c r="J567" s="11">
        <v>542.15</v>
      </c>
      <c r="K567" s="11">
        <v>494.95</v>
      </c>
      <c r="L567" s="11">
        <v>0</v>
      </c>
      <c r="M567" s="26">
        <v>34</v>
      </c>
      <c r="N567" s="11">
        <f t="shared" si="120"/>
        <v>4044469.0700000003</v>
      </c>
      <c r="O567" s="11">
        <v>0</v>
      </c>
      <c r="P567" s="11">
        <v>4044469.0700000003</v>
      </c>
      <c r="Q567" s="11">
        <v>0</v>
      </c>
      <c r="R567" s="11">
        <v>0</v>
      </c>
      <c r="S567" s="11">
        <v>0</v>
      </c>
      <c r="T567" s="8"/>
      <c r="U567" s="8">
        <v>10050.969999999999</v>
      </c>
      <c r="V567" s="8">
        <v>10050.969999999999</v>
      </c>
      <c r="W567" s="3" t="s">
        <v>580</v>
      </c>
      <c r="X567" s="17">
        <f>+N567-'Приложение № 2'!E567</f>
        <v>0</v>
      </c>
      <c r="Y567" s="1">
        <v>51096.04</v>
      </c>
      <c r="Z567" s="1">
        <f>+(K567*6.45+L567*17.73)*12</f>
        <v>38309.130000000005</v>
      </c>
      <c r="AB567" s="17">
        <f>+N567-'Приложение № 2'!E567</f>
        <v>0</v>
      </c>
      <c r="AE567" s="25">
        <f>+N567-'Приложение № 2'!E567</f>
        <v>0</v>
      </c>
    </row>
    <row r="568" spans="1:31" x14ac:dyDescent="0.2">
      <c r="A568" s="9">
        <f t="shared" si="122"/>
        <v>527</v>
      </c>
      <c r="B568" s="9">
        <f t="shared" si="123"/>
        <v>45</v>
      </c>
      <c r="C568" s="10" t="s">
        <v>1206</v>
      </c>
      <c r="D568" s="10" t="s">
        <v>272</v>
      </c>
      <c r="E568" s="10" t="s">
        <v>64</v>
      </c>
      <c r="F568" s="10"/>
      <c r="G568" s="10" t="s">
        <v>59</v>
      </c>
      <c r="H568" s="10" t="s">
        <v>31</v>
      </c>
      <c r="I568" s="10" t="s">
        <v>31</v>
      </c>
      <c r="J568" s="11">
        <v>546.4</v>
      </c>
      <c r="K568" s="11">
        <v>505.8</v>
      </c>
      <c r="L568" s="11">
        <v>0</v>
      </c>
      <c r="M568" s="26">
        <v>34</v>
      </c>
      <c r="N568" s="11">
        <f t="shared" si="120"/>
        <v>4133129.53</v>
      </c>
      <c r="O568" s="11">
        <v>0</v>
      </c>
      <c r="P568" s="11">
        <v>4133129.53</v>
      </c>
      <c r="Q568" s="11">
        <v>0</v>
      </c>
      <c r="R568" s="11">
        <v>0</v>
      </c>
      <c r="S568" s="11">
        <v>0</v>
      </c>
      <c r="T568" s="8"/>
      <c r="U568" s="8">
        <v>10050.969999999999</v>
      </c>
      <c r="V568" s="8">
        <v>10050.969999999999</v>
      </c>
      <c r="W568" s="3" t="s">
        <v>580</v>
      </c>
      <c r="X568" s="17">
        <f>+N568-'Приложение № 2'!E568</f>
        <v>0</v>
      </c>
      <c r="Y568" s="1">
        <v>64682.06</v>
      </c>
      <c r="Z568" s="1">
        <f>+(K568*6.45+L568*17.73)*12</f>
        <v>39148.920000000006</v>
      </c>
      <c r="AB568" s="17">
        <f>+N568-'Приложение № 2'!E568</f>
        <v>0</v>
      </c>
      <c r="AE568" s="25">
        <f>+N568-'Приложение № 2'!E568</f>
        <v>0</v>
      </c>
    </row>
    <row r="569" spans="1:31" x14ac:dyDescent="0.2">
      <c r="A569" s="9">
        <f t="shared" si="122"/>
        <v>528</v>
      </c>
      <c r="B569" s="9">
        <f t="shared" si="123"/>
        <v>46</v>
      </c>
      <c r="C569" s="10" t="s">
        <v>1206</v>
      </c>
      <c r="D569" s="10" t="s">
        <v>279</v>
      </c>
      <c r="E569" s="10" t="s">
        <v>66</v>
      </c>
      <c r="F569" s="10"/>
      <c r="G569" s="10" t="s">
        <v>55</v>
      </c>
      <c r="H569" s="10" t="s">
        <v>33</v>
      </c>
      <c r="I569" s="10" t="s">
        <v>33</v>
      </c>
      <c r="J569" s="11">
        <v>3051.6</v>
      </c>
      <c r="K569" s="11">
        <v>2721.6</v>
      </c>
      <c r="L569" s="11">
        <v>0</v>
      </c>
      <c r="M569" s="26">
        <v>139</v>
      </c>
      <c r="N569" s="11">
        <f t="shared" si="120"/>
        <v>28207506.089999996</v>
      </c>
      <c r="O569" s="11">
        <v>0</v>
      </c>
      <c r="P569" s="11">
        <v>28207506.089999996</v>
      </c>
      <c r="Q569" s="11">
        <v>0</v>
      </c>
      <c r="R569" s="11">
        <v>0</v>
      </c>
      <c r="S569" s="11">
        <v>0</v>
      </c>
      <c r="T569" s="8"/>
      <c r="U569" s="8">
        <v>3856.88</v>
      </c>
      <c r="V569" s="8">
        <v>3856.88</v>
      </c>
      <c r="W569" s="3" t="s">
        <v>580</v>
      </c>
      <c r="X569" s="17">
        <f>+N569-'Приложение № 2'!E569</f>
        <v>0</v>
      </c>
      <c r="Y569" s="1">
        <v>447292.8</v>
      </c>
      <c r="Z569" s="1">
        <f>+(K569*9.1+L569*18.19)*12</f>
        <v>297198.71999999997</v>
      </c>
      <c r="AB569" s="17">
        <f>+N569-'Приложение № 2'!E569</f>
        <v>0</v>
      </c>
      <c r="AE569" s="25">
        <f>+N569-'Приложение № 2'!E569</f>
        <v>0</v>
      </c>
    </row>
    <row r="570" spans="1:31" x14ac:dyDescent="0.2">
      <c r="A570" s="9">
        <f t="shared" si="122"/>
        <v>529</v>
      </c>
      <c r="B570" s="9">
        <f t="shared" si="123"/>
        <v>47</v>
      </c>
      <c r="C570" s="10" t="s">
        <v>1206</v>
      </c>
      <c r="D570" s="10" t="s">
        <v>665</v>
      </c>
      <c r="E570" s="10" t="s">
        <v>91</v>
      </c>
      <c r="F570" s="10"/>
      <c r="G570" s="10" t="s">
        <v>55</v>
      </c>
      <c r="H570" s="10" t="s">
        <v>33</v>
      </c>
      <c r="I570" s="10" t="s">
        <v>37</v>
      </c>
      <c r="J570" s="11">
        <v>5449.8</v>
      </c>
      <c r="K570" s="11">
        <v>4948.3</v>
      </c>
      <c r="L570" s="11">
        <v>0</v>
      </c>
      <c r="M570" s="26">
        <v>207</v>
      </c>
      <c r="N570" s="11">
        <f t="shared" si="120"/>
        <v>51285715.170000009</v>
      </c>
      <c r="O570" s="11">
        <v>0</v>
      </c>
      <c r="P570" s="11">
        <v>48624734.650000006</v>
      </c>
      <c r="Q570" s="11">
        <v>0</v>
      </c>
      <c r="R570" s="11">
        <v>502432.68940000026</v>
      </c>
      <c r="S570" s="11">
        <v>2158547.8306000009</v>
      </c>
      <c r="T570" s="8"/>
      <c r="U570" s="8">
        <v>3421.3</v>
      </c>
      <c r="V570" s="8">
        <v>3421.3</v>
      </c>
      <c r="W570" s="3" t="s">
        <v>580</v>
      </c>
      <c r="X570" s="17">
        <f>+N570-'Приложение № 2'!E570</f>
        <v>0</v>
      </c>
      <c r="Y570" s="1">
        <v>1757896.11</v>
      </c>
      <c r="Z570" s="1">
        <f>+(K570*9.1+L570*18.19)*12</f>
        <v>540354.36</v>
      </c>
      <c r="AB570" s="17">
        <f>+N570-'Приложение № 2'!E570</f>
        <v>0</v>
      </c>
      <c r="AE570" s="25">
        <f>+N570-'Приложение № 2'!E570</f>
        <v>0</v>
      </c>
    </row>
    <row r="571" spans="1:31" ht="25.5" x14ac:dyDescent="0.2">
      <c r="A571" s="9">
        <f t="shared" si="122"/>
        <v>530</v>
      </c>
      <c r="B571" s="9">
        <f t="shared" si="123"/>
        <v>48</v>
      </c>
      <c r="C571" s="10" t="s">
        <v>1206</v>
      </c>
      <c r="D571" s="10" t="s">
        <v>666</v>
      </c>
      <c r="E571" s="10" t="s">
        <v>648</v>
      </c>
      <c r="F571" s="10"/>
      <c r="G571" s="10" t="s">
        <v>194</v>
      </c>
      <c r="H571" s="10" t="s">
        <v>33</v>
      </c>
      <c r="I571" s="10" t="s">
        <v>35</v>
      </c>
      <c r="J571" s="11">
        <v>5761.37</v>
      </c>
      <c r="K571" s="11">
        <v>5025.37</v>
      </c>
      <c r="L571" s="11">
        <v>0</v>
      </c>
      <c r="M571" s="26">
        <v>208</v>
      </c>
      <c r="N571" s="11">
        <f t="shared" si="120"/>
        <v>13093601.539999999</v>
      </c>
      <c r="O571" s="11">
        <v>0</v>
      </c>
      <c r="P571" s="11">
        <v>3344472.6060000011</v>
      </c>
      <c r="Q571" s="11">
        <v>0</v>
      </c>
      <c r="R571" s="11">
        <v>539115.43165999977</v>
      </c>
      <c r="S571" s="11">
        <v>9210013.5023399983</v>
      </c>
      <c r="T571" s="8"/>
      <c r="U571" s="8">
        <v>944.83</v>
      </c>
      <c r="V571" s="8">
        <v>944.83</v>
      </c>
      <c r="W571" s="3" t="s">
        <v>580</v>
      </c>
      <c r="X571" s="17">
        <f>+N571-'Приложение № 2'!E571</f>
        <v>0</v>
      </c>
      <c r="Y571" s="1">
        <v>1933169.51</v>
      </c>
      <c r="Z571" s="1">
        <f>+(K571*9.1+L571*18.19)*12</f>
        <v>548770.40399999998</v>
      </c>
      <c r="AB571" s="17">
        <f>+N571-'Приложение № 2'!E571</f>
        <v>0</v>
      </c>
      <c r="AE571" s="25">
        <f>+N571-'Приложение № 2'!E571</f>
        <v>0</v>
      </c>
    </row>
    <row r="572" spans="1:31" x14ac:dyDescent="0.2">
      <c r="A572" s="9">
        <f t="shared" si="122"/>
        <v>531</v>
      </c>
      <c r="B572" s="9">
        <f t="shared" si="123"/>
        <v>49</v>
      </c>
      <c r="C572" s="10" t="s">
        <v>1206</v>
      </c>
      <c r="D572" s="10" t="s">
        <v>667</v>
      </c>
      <c r="E572" s="10" t="s">
        <v>58</v>
      </c>
      <c r="F572" s="10"/>
      <c r="G572" s="10" t="s">
        <v>55</v>
      </c>
      <c r="H572" s="10" t="s">
        <v>33</v>
      </c>
      <c r="I572" s="10" t="s">
        <v>33</v>
      </c>
      <c r="J572" s="11">
        <v>2683.3</v>
      </c>
      <c r="K572" s="11">
        <v>2486.4</v>
      </c>
      <c r="L572" s="11">
        <v>0</v>
      </c>
      <c r="M572" s="26">
        <v>101</v>
      </c>
      <c r="N572" s="11">
        <f t="shared" si="120"/>
        <v>11435898.430000002</v>
      </c>
      <c r="O572" s="11">
        <v>0</v>
      </c>
      <c r="P572" s="11">
        <v>6041538.824000001</v>
      </c>
      <c r="Q572" s="11">
        <v>0</v>
      </c>
      <c r="R572" s="11">
        <v>275878.44519999996</v>
      </c>
      <c r="S572" s="11">
        <v>5118481.1608000007</v>
      </c>
      <c r="T572" s="8"/>
      <c r="U572" s="8">
        <v>2191.9</v>
      </c>
      <c r="V572" s="8">
        <v>2191.9</v>
      </c>
      <c r="W572" s="3" t="s">
        <v>580</v>
      </c>
      <c r="X572" s="17">
        <f>+N572-'Приложение № 2'!E572</f>
        <v>0</v>
      </c>
      <c r="Y572" s="1">
        <v>947131.75</v>
      </c>
      <c r="Z572" s="1">
        <f>+(K572*9.1+L572*18.19)*12</f>
        <v>271514.88</v>
      </c>
      <c r="AB572" s="17">
        <f>+N572-'Приложение № 2'!E572</f>
        <v>0</v>
      </c>
      <c r="AE572" s="25">
        <f>+N572-'Приложение № 2'!E572</f>
        <v>0</v>
      </c>
    </row>
    <row r="573" spans="1:31" ht="25.5" x14ac:dyDescent="0.2">
      <c r="A573" s="9">
        <f t="shared" si="122"/>
        <v>532</v>
      </c>
      <c r="B573" s="9">
        <f t="shared" si="123"/>
        <v>50</v>
      </c>
      <c r="C573" s="10" t="s">
        <v>1206</v>
      </c>
      <c r="D573" s="10" t="s">
        <v>285</v>
      </c>
      <c r="E573" s="10" t="s">
        <v>286</v>
      </c>
      <c r="F573" s="10"/>
      <c r="G573" s="10" t="s">
        <v>194</v>
      </c>
      <c r="H573" s="10" t="s">
        <v>38</v>
      </c>
      <c r="I573" s="10" t="s">
        <v>33</v>
      </c>
      <c r="J573" s="11">
        <v>10278.6</v>
      </c>
      <c r="K573" s="11">
        <v>9724.2000000000007</v>
      </c>
      <c r="L573" s="11">
        <v>0</v>
      </c>
      <c r="M573" s="26">
        <v>304</v>
      </c>
      <c r="N573" s="11">
        <f t="shared" si="120"/>
        <v>14365440</v>
      </c>
      <c r="O573" s="11">
        <v>0</v>
      </c>
      <c r="P573" s="11">
        <v>0</v>
      </c>
      <c r="Q573" s="11">
        <v>0</v>
      </c>
      <c r="R573" s="11">
        <v>0</v>
      </c>
      <c r="S573" s="11">
        <v>14365440</v>
      </c>
      <c r="T573" s="8"/>
      <c r="U573" s="8">
        <f>N573/K573</f>
        <v>1477.287591781329</v>
      </c>
      <c r="V573" s="8">
        <v>1172.2830200640003</v>
      </c>
      <c r="W573" s="3" t="s">
        <v>580</v>
      </c>
      <c r="X573" s="17">
        <f>+N573-'Приложение № 2'!E573</f>
        <v>0</v>
      </c>
      <c r="Y573" s="1">
        <v>4555600.2300000004</v>
      </c>
      <c r="Z573" s="1">
        <f>+(K573*12.08+L573*20.47)*12</f>
        <v>1409620.0320000001</v>
      </c>
      <c r="AB573" s="17">
        <f>+N573-'Приложение № 2'!E573</f>
        <v>0</v>
      </c>
      <c r="AE573" s="25">
        <f>+N573-'Приложение № 2'!E573</f>
        <v>0</v>
      </c>
    </row>
    <row r="574" spans="1:31" x14ac:dyDescent="0.2">
      <c r="A574" s="9">
        <f t="shared" si="122"/>
        <v>533</v>
      </c>
      <c r="B574" s="9">
        <f t="shared" si="123"/>
        <v>51</v>
      </c>
      <c r="C574" s="10" t="s">
        <v>1206</v>
      </c>
      <c r="D574" s="10" t="s">
        <v>288</v>
      </c>
      <c r="E574" s="10" t="s">
        <v>289</v>
      </c>
      <c r="F574" s="10"/>
      <c r="G574" s="10" t="s">
        <v>55</v>
      </c>
      <c r="H574" s="10" t="s">
        <v>32</v>
      </c>
      <c r="I574" s="10" t="s">
        <v>31</v>
      </c>
      <c r="J574" s="11">
        <v>1144.0999999999999</v>
      </c>
      <c r="K574" s="11">
        <v>1054.7</v>
      </c>
      <c r="L574" s="11">
        <v>0</v>
      </c>
      <c r="M574" s="26">
        <v>26</v>
      </c>
      <c r="N574" s="11">
        <f t="shared" si="120"/>
        <v>17043287.539999999</v>
      </c>
      <c r="O574" s="11">
        <v>0</v>
      </c>
      <c r="P574" s="11">
        <v>17043287.539999999</v>
      </c>
      <c r="Q574" s="11">
        <v>0</v>
      </c>
      <c r="R574" s="11">
        <v>0</v>
      </c>
      <c r="S574" s="11">
        <v>0</v>
      </c>
      <c r="T574" s="8"/>
      <c r="U574" s="8">
        <v>6513.44</v>
      </c>
      <c r="V574" s="8">
        <v>6513.44</v>
      </c>
      <c r="W574" s="3" t="s">
        <v>580</v>
      </c>
      <c r="X574" s="17">
        <f>+N574-'Приложение № 2'!E574</f>
        <v>0</v>
      </c>
      <c r="Y574" s="1">
        <v>256283.57</v>
      </c>
      <c r="Z574" s="1">
        <f>+(K574*9.1+L574*18.19)*12</f>
        <v>115173.24</v>
      </c>
      <c r="AB574" s="17">
        <f>+N574-'Приложение № 2'!E574</f>
        <v>0</v>
      </c>
      <c r="AE574" s="25">
        <f>+N574-'Приложение № 2'!E574</f>
        <v>0</v>
      </c>
    </row>
    <row r="575" spans="1:31" x14ac:dyDescent="0.2">
      <c r="A575" s="9">
        <f t="shared" si="122"/>
        <v>534</v>
      </c>
      <c r="B575" s="9">
        <f t="shared" si="123"/>
        <v>52</v>
      </c>
      <c r="C575" s="10" t="s">
        <v>1206</v>
      </c>
      <c r="D575" s="10" t="s">
        <v>668</v>
      </c>
      <c r="E575" s="10" t="s">
        <v>215</v>
      </c>
      <c r="F575" s="10"/>
      <c r="G575" s="10" t="s">
        <v>55</v>
      </c>
      <c r="H575" s="10" t="s">
        <v>33</v>
      </c>
      <c r="I575" s="10" t="s">
        <v>33</v>
      </c>
      <c r="J575" s="11">
        <v>1678.9</v>
      </c>
      <c r="K575" s="11">
        <v>1533.7</v>
      </c>
      <c r="L575" s="11">
        <v>0</v>
      </c>
      <c r="M575" s="26">
        <v>74</v>
      </c>
      <c r="N575" s="11">
        <f t="shared" si="120"/>
        <v>8295047.1299999999</v>
      </c>
      <c r="O575" s="11">
        <v>0</v>
      </c>
      <c r="P575" s="11">
        <v>4768358.4046620531</v>
      </c>
      <c r="Q575" s="11">
        <v>0</v>
      </c>
      <c r="R575" s="11">
        <v>242662.22660000005</v>
      </c>
      <c r="S575" s="11">
        <v>3284026.4987379471</v>
      </c>
      <c r="T575" s="8"/>
      <c r="U575" s="8">
        <v>1961.28</v>
      </c>
      <c r="V575" s="8">
        <v>1961.28</v>
      </c>
      <c r="W575" s="3" t="s">
        <v>580</v>
      </c>
      <c r="X575" s="17">
        <f>+N575-'Приложение № 2'!E575</f>
        <v>0</v>
      </c>
      <c r="Y575" s="1">
        <v>771486.67</v>
      </c>
      <c r="Z575" s="1">
        <f>+(K575*9.1+L575*18.19)*12</f>
        <v>167480.04</v>
      </c>
      <c r="AB575" s="17">
        <f>+N575-'Приложение № 2'!E575</f>
        <v>0</v>
      </c>
      <c r="AE575" s="25">
        <f>+N575-'Приложение № 2'!E575</f>
        <v>0</v>
      </c>
    </row>
    <row r="576" spans="1:31" x14ac:dyDescent="0.2">
      <c r="A576" s="9">
        <f t="shared" si="122"/>
        <v>535</v>
      </c>
      <c r="B576" s="9">
        <f t="shared" si="123"/>
        <v>53</v>
      </c>
      <c r="C576" s="10" t="s">
        <v>1206</v>
      </c>
      <c r="D576" s="10" t="s">
        <v>669</v>
      </c>
      <c r="E576" s="10" t="s">
        <v>152</v>
      </c>
      <c r="F576" s="10"/>
      <c r="G576" s="10" t="s">
        <v>55</v>
      </c>
      <c r="H576" s="10" t="s">
        <v>32</v>
      </c>
      <c r="I576" s="10"/>
      <c r="J576" s="11">
        <v>1672</v>
      </c>
      <c r="K576" s="11">
        <v>1326.4</v>
      </c>
      <c r="L576" s="11">
        <v>0</v>
      </c>
      <c r="M576" s="26">
        <v>2</v>
      </c>
      <c r="N576" s="11">
        <f t="shared" si="120"/>
        <v>45146536.223066881</v>
      </c>
      <c r="O576" s="11">
        <v>0</v>
      </c>
      <c r="P576" s="11">
        <v>40647856.733066879</v>
      </c>
      <c r="Q576" s="11">
        <v>0</v>
      </c>
      <c r="R576" s="11">
        <v>153393.09</v>
      </c>
      <c r="S576" s="11">
        <v>4345286.4000000004</v>
      </c>
      <c r="T576" s="8"/>
      <c r="U576" s="8">
        <v>14862.21</v>
      </c>
      <c r="V576" s="8">
        <v>14862.21</v>
      </c>
      <c r="W576" s="3" t="s">
        <v>580</v>
      </c>
      <c r="X576" s="17">
        <f>+N576-'Приложение № 2'!E576</f>
        <v>0</v>
      </c>
      <c r="Y576" s="1">
        <v>8550.2099999999991</v>
      </c>
      <c r="Z576" s="1">
        <f>+(K576*9.1+L576*18.19)*12</f>
        <v>144842.88</v>
      </c>
      <c r="AB576" s="17">
        <f>+N576-'Приложение № 2'!E576</f>
        <v>0</v>
      </c>
      <c r="AE576" s="25">
        <f>+N576-'Приложение № 2'!E576</f>
        <v>0</v>
      </c>
    </row>
    <row r="577" spans="1:31" x14ac:dyDescent="0.2">
      <c r="A577" s="9">
        <f t="shared" si="122"/>
        <v>536</v>
      </c>
      <c r="B577" s="9">
        <f t="shared" si="123"/>
        <v>54</v>
      </c>
      <c r="C577" s="10" t="s">
        <v>1206</v>
      </c>
      <c r="D577" s="10" t="s">
        <v>670</v>
      </c>
      <c r="E577" s="10" t="s">
        <v>54</v>
      </c>
      <c r="F577" s="10"/>
      <c r="G577" s="10" t="s">
        <v>55</v>
      </c>
      <c r="H577" s="10" t="s">
        <v>33</v>
      </c>
      <c r="I577" s="10" t="s">
        <v>33</v>
      </c>
      <c r="J577" s="11">
        <v>2981.5</v>
      </c>
      <c r="K577" s="11">
        <v>2725.7</v>
      </c>
      <c r="L577" s="11">
        <v>0</v>
      </c>
      <c r="M577" s="26">
        <v>153</v>
      </c>
      <c r="N577" s="11">
        <f t="shared" si="120"/>
        <v>10687095.54169536</v>
      </c>
      <c r="O577" s="11">
        <v>0</v>
      </c>
      <c r="P577" s="11">
        <v>9252963.5516953599</v>
      </c>
      <c r="Q577" s="11">
        <v>0</v>
      </c>
      <c r="R577" s="11">
        <v>274934.79259999993</v>
      </c>
      <c r="S577" s="11">
        <v>1159197.197399999</v>
      </c>
      <c r="T577" s="8"/>
      <c r="U577" s="8">
        <v>943.55</v>
      </c>
      <c r="V577" s="8">
        <v>943.55</v>
      </c>
      <c r="W577" s="3" t="s">
        <v>580</v>
      </c>
      <c r="X577" s="17">
        <f>+N577-'Приложение № 2'!E577</f>
        <v>0</v>
      </c>
      <c r="Y577" s="1">
        <v>1006045.75</v>
      </c>
      <c r="Z577" s="1">
        <f>+(K577*9.1+L577*18.19)*12</f>
        <v>297646.44</v>
      </c>
      <c r="AB577" s="17">
        <f>+N577-'Приложение № 2'!E577</f>
        <v>0</v>
      </c>
      <c r="AE577" s="25">
        <f>+N577-'Приложение № 2'!E577</f>
        <v>0</v>
      </c>
    </row>
    <row r="578" spans="1:31" x14ac:dyDescent="0.2">
      <c r="A578" s="9">
        <f t="shared" si="122"/>
        <v>537</v>
      </c>
      <c r="B578" s="9">
        <f t="shared" si="123"/>
        <v>55</v>
      </c>
      <c r="C578" s="10" t="s">
        <v>1206</v>
      </c>
      <c r="D578" s="10" t="s">
        <v>671</v>
      </c>
      <c r="E578" s="10" t="s">
        <v>138</v>
      </c>
      <c r="F578" s="10"/>
      <c r="G578" s="10" t="s">
        <v>59</v>
      </c>
      <c r="H578" s="10" t="s">
        <v>31</v>
      </c>
      <c r="I578" s="10" t="s">
        <v>31</v>
      </c>
      <c r="J578" s="11">
        <v>919.5</v>
      </c>
      <c r="K578" s="11">
        <v>834.4</v>
      </c>
      <c r="L578" s="11">
        <v>0</v>
      </c>
      <c r="M578" s="26">
        <v>33</v>
      </c>
      <c r="N578" s="11">
        <f t="shared" si="120"/>
        <v>15827615.0557984</v>
      </c>
      <c r="O578" s="11">
        <v>0</v>
      </c>
      <c r="P578" s="11">
        <v>14934003.9957984</v>
      </c>
      <c r="Q578" s="11">
        <v>0</v>
      </c>
      <c r="R578" s="11">
        <v>247785.46</v>
      </c>
      <c r="S578" s="11">
        <v>645825.6</v>
      </c>
      <c r="T578" s="8"/>
      <c r="U578" s="8">
        <v>19678.88</v>
      </c>
      <c r="V578" s="8">
        <v>19678.88</v>
      </c>
      <c r="W578" s="3" t="s">
        <v>580</v>
      </c>
      <c r="X578" s="17">
        <f>+N578-'Приложение № 2'!E578</f>
        <v>0</v>
      </c>
      <c r="Y578" s="1">
        <v>183202.9</v>
      </c>
      <c r="Z578" s="1">
        <f>+(K578*6.45+L578*17.73)*12</f>
        <v>64582.559999999998</v>
      </c>
      <c r="AB578" s="17">
        <f>+N578-'Приложение № 2'!E578</f>
        <v>0</v>
      </c>
      <c r="AE578" s="25">
        <f>+N578-'Приложение № 2'!E578</f>
        <v>0</v>
      </c>
    </row>
    <row r="579" spans="1:31" x14ac:dyDescent="0.2">
      <c r="A579" s="9">
        <f t="shared" si="122"/>
        <v>538</v>
      </c>
      <c r="B579" s="9">
        <f t="shared" si="123"/>
        <v>56</v>
      </c>
      <c r="C579" s="10" t="s">
        <v>1206</v>
      </c>
      <c r="D579" s="10" t="s">
        <v>672</v>
      </c>
      <c r="E579" s="10" t="s">
        <v>54</v>
      </c>
      <c r="F579" s="10"/>
      <c r="G579" s="10" t="s">
        <v>59</v>
      </c>
      <c r="H579" s="10" t="s">
        <v>31</v>
      </c>
      <c r="I579" s="10" t="s">
        <v>31</v>
      </c>
      <c r="J579" s="11">
        <v>513.20000000000005</v>
      </c>
      <c r="K579" s="11">
        <v>513.20000000000005</v>
      </c>
      <c r="L579" s="11">
        <v>0</v>
      </c>
      <c r="M579" s="26">
        <v>46</v>
      </c>
      <c r="N579" s="11">
        <f t="shared" si="120"/>
        <v>9029717.0147552006</v>
      </c>
      <c r="O579" s="11">
        <v>0</v>
      </c>
      <c r="P579" s="11">
        <v>8483983.5747551993</v>
      </c>
      <c r="Q579" s="11">
        <v>0</v>
      </c>
      <c r="R579" s="11">
        <v>148516.64000000001</v>
      </c>
      <c r="S579" s="11">
        <v>397216.80000000005</v>
      </c>
      <c r="T579" s="8"/>
      <c r="U579" s="8">
        <v>18144.560000000001</v>
      </c>
      <c r="V579" s="8">
        <v>18144.560000000001</v>
      </c>
      <c r="W579" s="3" t="s">
        <v>580</v>
      </c>
      <c r="X579" s="17">
        <f>+N579-'Приложение № 2'!E579</f>
        <v>0</v>
      </c>
      <c r="Y579" s="1">
        <v>108794.96</v>
      </c>
      <c r="Z579" s="1">
        <f>+(K579*6.45+L579*17.73)*12</f>
        <v>39721.680000000008</v>
      </c>
      <c r="AB579" s="17">
        <f>+N579-'Приложение № 2'!E579</f>
        <v>0</v>
      </c>
      <c r="AE579" s="25">
        <f>+N579-'Приложение № 2'!E579</f>
        <v>0</v>
      </c>
    </row>
    <row r="580" spans="1:31" x14ac:dyDescent="0.2">
      <c r="A580" s="9">
        <f t="shared" si="122"/>
        <v>539</v>
      </c>
      <c r="B580" s="9">
        <f t="shared" si="123"/>
        <v>57</v>
      </c>
      <c r="C580" s="10" t="s">
        <v>1206</v>
      </c>
      <c r="D580" s="10" t="s">
        <v>673</v>
      </c>
      <c r="E580" s="10" t="s">
        <v>68</v>
      </c>
      <c r="F580" s="10"/>
      <c r="G580" s="10" t="s">
        <v>59</v>
      </c>
      <c r="H580" s="10" t="s">
        <v>31</v>
      </c>
      <c r="I580" s="10" t="s">
        <v>31</v>
      </c>
      <c r="J580" s="11">
        <v>477.2</v>
      </c>
      <c r="K580" s="11">
        <v>477.2</v>
      </c>
      <c r="L580" s="11">
        <v>0</v>
      </c>
      <c r="M580" s="26">
        <v>28</v>
      </c>
      <c r="N580" s="11">
        <f t="shared" si="120"/>
        <v>9051939.0090591982</v>
      </c>
      <c r="O580" s="11">
        <v>0</v>
      </c>
      <c r="P580" s="11">
        <v>8557778.979059197</v>
      </c>
      <c r="Q580" s="11">
        <v>0</v>
      </c>
      <c r="R580" s="11">
        <v>124807.23</v>
      </c>
      <c r="S580" s="11">
        <v>369352.8</v>
      </c>
      <c r="T580" s="8"/>
      <c r="U580" s="8">
        <v>19678.88</v>
      </c>
      <c r="V580" s="8">
        <v>19678.88</v>
      </c>
      <c r="W580" s="3" t="s">
        <v>580</v>
      </c>
      <c r="X580" s="17">
        <f>+N580-'Приложение № 2'!E580</f>
        <v>0</v>
      </c>
      <c r="Y580" s="1">
        <v>87871.95</v>
      </c>
      <c r="Z580" s="1">
        <f>+(K580*6.45+L580*17.73)*12</f>
        <v>36935.279999999999</v>
      </c>
      <c r="AB580" s="17">
        <f>+N580-'Приложение № 2'!E580</f>
        <v>0</v>
      </c>
      <c r="AE580" s="25">
        <f>+N580-'Приложение № 2'!E580</f>
        <v>0</v>
      </c>
    </row>
    <row r="581" spans="1:31" x14ac:dyDescent="0.2">
      <c r="A581" s="9">
        <f t="shared" si="122"/>
        <v>540</v>
      </c>
      <c r="B581" s="9">
        <f t="shared" si="123"/>
        <v>58</v>
      </c>
      <c r="C581" s="10" t="s">
        <v>1206</v>
      </c>
      <c r="D581" s="10" t="s">
        <v>674</v>
      </c>
      <c r="E581" s="10" t="s">
        <v>648</v>
      </c>
      <c r="F581" s="10"/>
      <c r="G581" s="10" t="s">
        <v>55</v>
      </c>
      <c r="H581" s="10" t="s">
        <v>34</v>
      </c>
      <c r="I581" s="10" t="s">
        <v>37</v>
      </c>
      <c r="J581" s="11">
        <v>7651.5</v>
      </c>
      <c r="K581" s="11">
        <v>6228.5</v>
      </c>
      <c r="L581" s="11">
        <v>0</v>
      </c>
      <c r="M581" s="26">
        <v>293</v>
      </c>
      <c r="N581" s="11">
        <f t="shared" ref="N581:N599" si="127">+P581+Q581+R581+S581+T581</f>
        <v>54474244.048956797</v>
      </c>
      <c r="O581" s="11">
        <v>0</v>
      </c>
      <c r="P581" s="11">
        <v>31183939.908956796</v>
      </c>
      <c r="Q581" s="11">
        <v>0</v>
      </c>
      <c r="R581" s="11">
        <v>2885738.1399999997</v>
      </c>
      <c r="S581" s="11">
        <v>20404566</v>
      </c>
      <c r="T581" s="8"/>
      <c r="U581" s="8">
        <v>4638.6000000000004</v>
      </c>
      <c r="V581" s="8">
        <v>4638.6000000000004</v>
      </c>
      <c r="W581" s="3" t="s">
        <v>580</v>
      </c>
      <c r="X581" s="17">
        <f>+N581-'Приложение № 2'!E581</f>
        <v>0</v>
      </c>
      <c r="Y581" s="1">
        <v>2205585.94</v>
      </c>
      <c r="Z581" s="1">
        <f t="shared" ref="Z581:Z591" si="128">+(K581*9.1+L581*18.19)*12</f>
        <v>680152.2</v>
      </c>
      <c r="AB581" s="17">
        <f>+N581-'Приложение № 2'!E581</f>
        <v>0</v>
      </c>
      <c r="AE581" s="25">
        <f>+N581-'Приложение № 2'!E581</f>
        <v>0</v>
      </c>
    </row>
    <row r="582" spans="1:31" x14ac:dyDescent="0.2">
      <c r="A582" s="9">
        <f t="shared" si="122"/>
        <v>541</v>
      </c>
      <c r="B582" s="9">
        <f t="shared" si="123"/>
        <v>59</v>
      </c>
      <c r="C582" s="10" t="s">
        <v>1206</v>
      </c>
      <c r="D582" s="10" t="s">
        <v>303</v>
      </c>
      <c r="E582" s="10" t="s">
        <v>54</v>
      </c>
      <c r="F582" s="10"/>
      <c r="G582" s="10" t="s">
        <v>55</v>
      </c>
      <c r="H582" s="10" t="s">
        <v>31</v>
      </c>
      <c r="I582" s="10"/>
      <c r="J582" s="11">
        <v>377.86</v>
      </c>
      <c r="K582" s="11">
        <v>357.85</v>
      </c>
      <c r="L582" s="11">
        <v>0</v>
      </c>
      <c r="M582" s="26">
        <v>2</v>
      </c>
      <c r="N582" s="11">
        <f t="shared" si="127"/>
        <v>4249486.6399999997</v>
      </c>
      <c r="O582" s="11">
        <v>0</v>
      </c>
      <c r="P582" s="11">
        <v>4249486.6399999997</v>
      </c>
      <c r="Q582" s="11">
        <v>0</v>
      </c>
      <c r="R582" s="11">
        <v>0</v>
      </c>
      <c r="S582" s="11">
        <v>0</v>
      </c>
      <c r="T582" s="8"/>
      <c r="U582" s="8">
        <v>4196.75</v>
      </c>
      <c r="V582" s="8">
        <v>4196.75</v>
      </c>
      <c r="W582" s="3" t="s">
        <v>580</v>
      </c>
      <c r="X582" s="17">
        <f>+N582-'Приложение № 2'!E582</f>
        <v>0</v>
      </c>
      <c r="Z582" s="1">
        <f t="shared" si="128"/>
        <v>39077.22</v>
      </c>
      <c r="AB582" s="17">
        <f>+N582-'Приложение № 2'!E582</f>
        <v>0</v>
      </c>
      <c r="AE582" s="25">
        <f>+N582-'Приложение № 2'!E582</f>
        <v>0</v>
      </c>
    </row>
    <row r="583" spans="1:31" x14ac:dyDescent="0.2">
      <c r="A583" s="9">
        <f t="shared" si="122"/>
        <v>542</v>
      </c>
      <c r="B583" s="9">
        <f t="shared" si="123"/>
        <v>60</v>
      </c>
      <c r="C583" s="10" t="s">
        <v>1206</v>
      </c>
      <c r="D583" s="10" t="s">
        <v>304</v>
      </c>
      <c r="E583" s="10" t="s">
        <v>215</v>
      </c>
      <c r="F583" s="10"/>
      <c r="G583" s="10" t="s">
        <v>55</v>
      </c>
      <c r="H583" s="10" t="s">
        <v>32</v>
      </c>
      <c r="I583" s="10" t="s">
        <v>31</v>
      </c>
      <c r="J583" s="11">
        <v>1050.44</v>
      </c>
      <c r="K583" s="11">
        <v>960.84</v>
      </c>
      <c r="L583" s="11">
        <v>0</v>
      </c>
      <c r="M583" s="26">
        <v>84</v>
      </c>
      <c r="N583" s="11">
        <f t="shared" si="127"/>
        <v>23029897.403008126</v>
      </c>
      <c r="O583" s="11">
        <v>0</v>
      </c>
      <c r="P583" s="11">
        <v>22876305.498368125</v>
      </c>
      <c r="Q583" s="11">
        <v>0</v>
      </c>
      <c r="R583" s="11">
        <v>74455.666319999989</v>
      </c>
      <c r="S583" s="11">
        <v>79136.238320000004</v>
      </c>
      <c r="T583" s="8"/>
      <c r="U583" s="8">
        <v>9854.1</v>
      </c>
      <c r="V583" s="8">
        <v>9854.1</v>
      </c>
      <c r="W583" s="3" t="s">
        <v>580</v>
      </c>
      <c r="X583" s="17">
        <f>+N583-'Приложение № 2'!E583</f>
        <v>0</v>
      </c>
      <c r="Y583" s="1">
        <v>136239.6</v>
      </c>
      <c r="Z583" s="1">
        <f t="shared" si="128"/>
        <v>104923.728</v>
      </c>
      <c r="AB583" s="17">
        <f>+N583-'Приложение № 2'!E583</f>
        <v>0</v>
      </c>
      <c r="AE583" s="25">
        <f>+N583-'Приложение № 2'!E583</f>
        <v>0</v>
      </c>
    </row>
    <row r="584" spans="1:31" x14ac:dyDescent="0.2">
      <c r="A584" s="9">
        <f t="shared" si="122"/>
        <v>543</v>
      </c>
      <c r="B584" s="9">
        <f t="shared" si="123"/>
        <v>61</v>
      </c>
      <c r="C584" s="10" t="s">
        <v>1206</v>
      </c>
      <c r="D584" s="10" t="s">
        <v>675</v>
      </c>
      <c r="E584" s="10" t="s">
        <v>54</v>
      </c>
      <c r="F584" s="10"/>
      <c r="G584" s="10" t="s">
        <v>55</v>
      </c>
      <c r="H584" s="10" t="s">
        <v>33</v>
      </c>
      <c r="I584" s="10" t="s">
        <v>33</v>
      </c>
      <c r="J584" s="11">
        <v>2863.1</v>
      </c>
      <c r="K584" s="11">
        <v>2466.1</v>
      </c>
      <c r="L584" s="11">
        <v>0</v>
      </c>
      <c r="M584" s="26">
        <v>127</v>
      </c>
      <c r="N584" s="11">
        <f t="shared" si="127"/>
        <v>21428720.118913285</v>
      </c>
      <c r="O584" s="11">
        <v>0</v>
      </c>
      <c r="P584" s="11">
        <v>11693148.398913283</v>
      </c>
      <c r="Q584" s="11">
        <v>0</v>
      </c>
      <c r="R584" s="11">
        <v>1656628.12</v>
      </c>
      <c r="S584" s="11">
        <v>8078943.5999999996</v>
      </c>
      <c r="T584" s="8"/>
      <c r="U584" s="8">
        <v>3770.13</v>
      </c>
      <c r="V584" s="8">
        <v>3770.13</v>
      </c>
      <c r="W584" s="3" t="s">
        <v>580</v>
      </c>
      <c r="X584" s="17">
        <f>+N584-'Приложение № 2'!E584</f>
        <v>0</v>
      </c>
      <c r="Y584" s="1">
        <v>1387330</v>
      </c>
      <c r="Z584" s="1">
        <f t="shared" si="128"/>
        <v>269298.12</v>
      </c>
      <c r="AB584" s="17">
        <f>+N584-'Приложение № 2'!E584</f>
        <v>0</v>
      </c>
      <c r="AE584" s="25">
        <f>+N584-'Приложение № 2'!E584</f>
        <v>0</v>
      </c>
    </row>
    <row r="585" spans="1:31" x14ac:dyDescent="0.2">
      <c r="A585" s="9">
        <f t="shared" si="122"/>
        <v>544</v>
      </c>
      <c r="B585" s="9">
        <f t="shared" si="123"/>
        <v>62</v>
      </c>
      <c r="C585" s="10" t="s">
        <v>1206</v>
      </c>
      <c r="D585" s="10" t="s">
        <v>676</v>
      </c>
      <c r="E585" s="10" t="s">
        <v>82</v>
      </c>
      <c r="F585" s="10"/>
      <c r="G585" s="10" t="s">
        <v>55</v>
      </c>
      <c r="H585" s="10" t="s">
        <v>33</v>
      </c>
      <c r="I585" s="10" t="s">
        <v>33</v>
      </c>
      <c r="J585" s="11">
        <v>2661.8</v>
      </c>
      <c r="K585" s="11">
        <v>2428</v>
      </c>
      <c r="L585" s="11">
        <v>0</v>
      </c>
      <c r="M585" s="26">
        <v>113</v>
      </c>
      <c r="N585" s="11">
        <f t="shared" si="127"/>
        <v>13131886.560000001</v>
      </c>
      <c r="O585" s="11">
        <v>0</v>
      </c>
      <c r="P585" s="11">
        <v>6485331.2936247811</v>
      </c>
      <c r="Q585" s="11">
        <v>0</v>
      </c>
      <c r="R585" s="11">
        <v>252340.84400000004</v>
      </c>
      <c r="S585" s="11">
        <v>6394214.4223752189</v>
      </c>
      <c r="T585" s="8"/>
      <c r="U585" s="8">
        <v>1961.28</v>
      </c>
      <c r="V585" s="8">
        <v>1961.28</v>
      </c>
      <c r="W585" s="3" t="s">
        <v>580</v>
      </c>
      <c r="X585" s="17">
        <f>+N585-'Приложение № 2'!E585</f>
        <v>0</v>
      </c>
      <c r="Y585" s="1">
        <v>895783.85</v>
      </c>
      <c r="Z585" s="1">
        <f t="shared" si="128"/>
        <v>265137.59999999998</v>
      </c>
      <c r="AB585" s="17">
        <f>+N585-'Приложение № 2'!E585</f>
        <v>0</v>
      </c>
      <c r="AE585" s="25">
        <f>+N585-'Приложение № 2'!E585</f>
        <v>0</v>
      </c>
    </row>
    <row r="586" spans="1:31" x14ac:dyDescent="0.2">
      <c r="A586" s="9">
        <f t="shared" si="122"/>
        <v>545</v>
      </c>
      <c r="B586" s="9">
        <f t="shared" si="123"/>
        <v>63</v>
      </c>
      <c r="C586" s="10" t="s">
        <v>1206</v>
      </c>
      <c r="D586" s="10" t="s">
        <v>677</v>
      </c>
      <c r="E586" s="10" t="s">
        <v>91</v>
      </c>
      <c r="F586" s="10"/>
      <c r="G586" s="10" t="s">
        <v>55</v>
      </c>
      <c r="H586" s="10" t="s">
        <v>33</v>
      </c>
      <c r="I586" s="10" t="s">
        <v>33</v>
      </c>
      <c r="J586" s="11">
        <v>2630.5</v>
      </c>
      <c r="K586" s="11">
        <v>2407.5</v>
      </c>
      <c r="L586" s="11">
        <v>0</v>
      </c>
      <c r="M586" s="26">
        <v>122</v>
      </c>
      <c r="N586" s="11">
        <f t="shared" si="127"/>
        <v>11931064.43</v>
      </c>
      <c r="O586" s="11">
        <v>0</v>
      </c>
      <c r="P586" s="11">
        <v>3259158.1199999996</v>
      </c>
      <c r="Q586" s="11">
        <v>0</v>
      </c>
      <c r="R586" s="11">
        <v>784936.31</v>
      </c>
      <c r="S586" s="11">
        <v>7886970</v>
      </c>
      <c r="T586" s="8"/>
      <c r="U586" s="8">
        <v>1460.02</v>
      </c>
      <c r="V586" s="8">
        <v>1460.02</v>
      </c>
      <c r="W586" s="3" t="s">
        <v>580</v>
      </c>
      <c r="X586" s="17">
        <f>+N586-'Приложение № 2'!E586</f>
        <v>0</v>
      </c>
      <c r="Y586" s="1">
        <v>898574.26</v>
      </c>
      <c r="Z586" s="1">
        <f t="shared" si="128"/>
        <v>262899</v>
      </c>
      <c r="AB586" s="17">
        <f>+N586-'Приложение № 2'!E586</f>
        <v>0</v>
      </c>
      <c r="AE586" s="25">
        <f>+N586-'Приложение № 2'!E586</f>
        <v>0</v>
      </c>
    </row>
    <row r="587" spans="1:31" x14ac:dyDescent="0.2">
      <c r="A587" s="9">
        <f t="shared" si="122"/>
        <v>546</v>
      </c>
      <c r="B587" s="9">
        <f t="shared" si="123"/>
        <v>64</v>
      </c>
      <c r="C587" s="10" t="s">
        <v>1206</v>
      </c>
      <c r="D587" s="10" t="s">
        <v>678</v>
      </c>
      <c r="E587" s="10" t="s">
        <v>101</v>
      </c>
      <c r="F587" s="10"/>
      <c r="G587" s="10" t="s">
        <v>55</v>
      </c>
      <c r="H587" s="10" t="s">
        <v>33</v>
      </c>
      <c r="I587" s="10" t="s">
        <v>32</v>
      </c>
      <c r="J587" s="11">
        <v>2329.6</v>
      </c>
      <c r="K587" s="11">
        <v>2185.6</v>
      </c>
      <c r="L587" s="11">
        <v>0</v>
      </c>
      <c r="M587" s="26">
        <v>86</v>
      </c>
      <c r="N587" s="11">
        <f t="shared" si="127"/>
        <v>24802068.950186886</v>
      </c>
      <c r="O587" s="11">
        <v>0</v>
      </c>
      <c r="P587" s="11">
        <v>15544592.390186884</v>
      </c>
      <c r="Q587" s="11">
        <v>0</v>
      </c>
      <c r="R587" s="11">
        <v>2097450.96</v>
      </c>
      <c r="S587" s="11">
        <v>7160025.5999999996</v>
      </c>
      <c r="T587" s="8"/>
      <c r="U587" s="8">
        <v>5582.16</v>
      </c>
      <c r="V587" s="8">
        <v>5582.16</v>
      </c>
      <c r="W587" s="3" t="s">
        <v>580</v>
      </c>
      <c r="X587" s="17">
        <f>+N587-'Приложение № 2'!E587</f>
        <v>0</v>
      </c>
      <c r="Y587" s="1">
        <v>1858783.44</v>
      </c>
      <c r="Z587" s="1">
        <f t="shared" si="128"/>
        <v>238667.51999999999</v>
      </c>
      <c r="AB587" s="17">
        <f>+N587-'Приложение № 2'!E587</f>
        <v>0</v>
      </c>
      <c r="AE587" s="25">
        <f>+N587-'Приложение № 2'!E587</f>
        <v>0</v>
      </c>
    </row>
    <row r="588" spans="1:31" x14ac:dyDescent="0.2">
      <c r="A588" s="9">
        <f t="shared" si="122"/>
        <v>547</v>
      </c>
      <c r="B588" s="9">
        <f t="shared" si="123"/>
        <v>65</v>
      </c>
      <c r="C588" s="10" t="s">
        <v>1206</v>
      </c>
      <c r="D588" s="10" t="s">
        <v>679</v>
      </c>
      <c r="E588" s="10" t="s">
        <v>66</v>
      </c>
      <c r="F588" s="10"/>
      <c r="G588" s="10" t="s">
        <v>55</v>
      </c>
      <c r="H588" s="10" t="s">
        <v>34</v>
      </c>
      <c r="I588" s="10" t="s">
        <v>33</v>
      </c>
      <c r="J588" s="11">
        <v>2698.8</v>
      </c>
      <c r="K588" s="11">
        <v>2463.6</v>
      </c>
      <c r="L588" s="11">
        <v>0</v>
      </c>
      <c r="M588" s="26">
        <v>156</v>
      </c>
      <c r="N588" s="11">
        <f t="shared" si="127"/>
        <v>33755644.016001284</v>
      </c>
      <c r="O588" s="11">
        <v>0</v>
      </c>
      <c r="P588" s="11">
        <v>23840405.796001282</v>
      </c>
      <c r="Q588" s="11">
        <v>0</v>
      </c>
      <c r="R588" s="11">
        <v>1844484.62</v>
      </c>
      <c r="S588" s="11">
        <v>8070753.5999999996</v>
      </c>
      <c r="T588" s="8"/>
      <c r="U588" s="8">
        <v>6098.62</v>
      </c>
      <c r="V588" s="8">
        <v>6098.62</v>
      </c>
      <c r="W588" s="3" t="s">
        <v>580</v>
      </c>
      <c r="X588" s="17">
        <f>+N588-'Приложение № 2'!E588</f>
        <v>0</v>
      </c>
      <c r="Y588" s="1">
        <v>1575459.5</v>
      </c>
      <c r="Z588" s="1">
        <f t="shared" si="128"/>
        <v>269025.12</v>
      </c>
      <c r="AB588" s="17">
        <f>+N588-'Приложение № 2'!E588</f>
        <v>0</v>
      </c>
      <c r="AE588" s="25">
        <f>+N588-'Приложение № 2'!E588</f>
        <v>0</v>
      </c>
    </row>
    <row r="589" spans="1:31" ht="25.5" x14ac:dyDescent="0.2">
      <c r="A589" s="9">
        <f t="shared" si="122"/>
        <v>548</v>
      </c>
      <c r="B589" s="9">
        <f t="shared" si="123"/>
        <v>66</v>
      </c>
      <c r="C589" s="10" t="s">
        <v>1206</v>
      </c>
      <c r="D589" s="10" t="s">
        <v>680</v>
      </c>
      <c r="E589" s="10" t="s">
        <v>188</v>
      </c>
      <c r="F589" s="10"/>
      <c r="G589" s="10" t="s">
        <v>194</v>
      </c>
      <c r="H589" s="10" t="s">
        <v>33</v>
      </c>
      <c r="I589" s="10" t="s">
        <v>33</v>
      </c>
      <c r="J589" s="11">
        <v>3950.89</v>
      </c>
      <c r="K589" s="11">
        <v>3455.99</v>
      </c>
      <c r="L589" s="11">
        <v>0</v>
      </c>
      <c r="M589" s="26">
        <v>153</v>
      </c>
      <c r="N589" s="11">
        <f t="shared" si="127"/>
        <v>58958023.002210207</v>
      </c>
      <c r="O589" s="11">
        <v>0</v>
      </c>
      <c r="P589" s="11">
        <v>45995161.504210204</v>
      </c>
      <c r="Q589" s="11">
        <v>0</v>
      </c>
      <c r="R589" s="11">
        <v>1641038.2579999999</v>
      </c>
      <c r="S589" s="11">
        <v>11321823.24</v>
      </c>
      <c r="T589" s="8"/>
      <c r="U589" s="8">
        <v>9389.2000000000007</v>
      </c>
      <c r="V589" s="8">
        <v>9389.2000000000007</v>
      </c>
      <c r="W589" s="3" t="s">
        <v>580</v>
      </c>
      <c r="X589" s="17">
        <f>+N589-'Приложение № 2'!E589</f>
        <v>0</v>
      </c>
      <c r="Y589" s="1">
        <v>1263644.1499999999</v>
      </c>
      <c r="Z589" s="1">
        <f t="shared" si="128"/>
        <v>377394.10800000001</v>
      </c>
      <c r="AB589" s="17">
        <f>+N589-'Приложение № 2'!E589</f>
        <v>0</v>
      </c>
      <c r="AE589" s="25">
        <f>+N589-'Приложение № 2'!E589</f>
        <v>0</v>
      </c>
    </row>
    <row r="590" spans="1:31" ht="25.5" x14ac:dyDescent="0.2">
      <c r="A590" s="9">
        <f t="shared" ref="A590:A599" si="129">+A589+1</f>
        <v>549</v>
      </c>
      <c r="B590" s="9">
        <f t="shared" ref="B590:B599" si="130">+B589+1</f>
        <v>67</v>
      </c>
      <c r="C590" s="10" t="s">
        <v>1206</v>
      </c>
      <c r="D590" s="10" t="s">
        <v>681</v>
      </c>
      <c r="E590" s="10" t="s">
        <v>188</v>
      </c>
      <c r="F590" s="10"/>
      <c r="G590" s="10" t="s">
        <v>194</v>
      </c>
      <c r="H590" s="10" t="s">
        <v>33</v>
      </c>
      <c r="I590" s="10" t="s">
        <v>35</v>
      </c>
      <c r="J590" s="11">
        <v>5751.1</v>
      </c>
      <c r="K590" s="11">
        <v>4987.1000000000004</v>
      </c>
      <c r="L590" s="11">
        <v>0</v>
      </c>
      <c r="M590" s="26">
        <v>221</v>
      </c>
      <c r="N590" s="11">
        <f t="shared" si="127"/>
        <v>47427483.083760329</v>
      </c>
      <c r="O590" s="11">
        <v>0</v>
      </c>
      <c r="P590" s="11">
        <v>28717721.143760327</v>
      </c>
      <c r="Q590" s="11">
        <v>0</v>
      </c>
      <c r="R590" s="11">
        <v>2372022.34</v>
      </c>
      <c r="S590" s="11">
        <v>16337739.600000001</v>
      </c>
      <c r="T590" s="8"/>
      <c r="U590" s="8">
        <v>4995.47</v>
      </c>
      <c r="V590" s="8">
        <v>4995.47</v>
      </c>
      <c r="W590" s="3" t="s">
        <v>580</v>
      </c>
      <c r="X590" s="17">
        <f>+N590-'Приложение № 2'!E590</f>
        <v>0</v>
      </c>
      <c r="Y590" s="1">
        <v>1827431.02</v>
      </c>
      <c r="Z590" s="1">
        <f t="shared" si="128"/>
        <v>544591.32000000007</v>
      </c>
      <c r="AB590" s="17">
        <f>+N590-'Приложение № 2'!E590</f>
        <v>0</v>
      </c>
      <c r="AE590" s="25">
        <f>+N590-'Приложение № 2'!E590</f>
        <v>0</v>
      </c>
    </row>
    <row r="591" spans="1:31" x14ac:dyDescent="0.2">
      <c r="A591" s="9">
        <f t="shared" si="129"/>
        <v>550</v>
      </c>
      <c r="B591" s="9">
        <f t="shared" si="130"/>
        <v>68</v>
      </c>
      <c r="C591" s="10" t="s">
        <v>1206</v>
      </c>
      <c r="D591" s="10" t="s">
        <v>682</v>
      </c>
      <c r="E591" s="10" t="s">
        <v>82</v>
      </c>
      <c r="F591" s="10"/>
      <c r="G591" s="10" t="s">
        <v>55</v>
      </c>
      <c r="H591" s="10" t="s">
        <v>33</v>
      </c>
      <c r="I591" s="10" t="s">
        <v>32</v>
      </c>
      <c r="J591" s="11">
        <v>2488.5</v>
      </c>
      <c r="K591" s="11">
        <v>2255.6</v>
      </c>
      <c r="L591" s="11">
        <v>0</v>
      </c>
      <c r="M591" s="26">
        <v>56</v>
      </c>
      <c r="N591" s="11">
        <f t="shared" si="127"/>
        <v>12199457.709999999</v>
      </c>
      <c r="O591" s="11">
        <v>0</v>
      </c>
      <c r="P591" s="11">
        <v>6969559.8358175037</v>
      </c>
      <c r="Q591" s="11">
        <v>0</v>
      </c>
      <c r="R591" s="11">
        <v>301288.53080000007</v>
      </c>
      <c r="S591" s="11">
        <v>4928609.3433824955</v>
      </c>
      <c r="T591" s="8"/>
      <c r="U591" s="8">
        <v>1961.28</v>
      </c>
      <c r="V591" s="8">
        <v>1961.28</v>
      </c>
      <c r="W591" s="3" t="s">
        <v>580</v>
      </c>
      <c r="X591" s="17">
        <f>+N591-'Приложение № 2'!E591</f>
        <v>0</v>
      </c>
      <c r="Y591" s="1">
        <v>982204.18</v>
      </c>
      <c r="Z591" s="1">
        <f t="shared" si="128"/>
        <v>246311.52</v>
      </c>
      <c r="AB591" s="17">
        <f>+N591-'Приложение № 2'!E591</f>
        <v>0</v>
      </c>
      <c r="AE591" s="25">
        <f>+N591-'Приложение № 2'!E591</f>
        <v>0</v>
      </c>
    </row>
    <row r="592" spans="1:31" x14ac:dyDescent="0.2">
      <c r="A592" s="9">
        <f t="shared" si="129"/>
        <v>551</v>
      </c>
      <c r="B592" s="9">
        <f t="shared" si="130"/>
        <v>69</v>
      </c>
      <c r="C592" s="10" t="s">
        <v>1206</v>
      </c>
      <c r="D592" s="10" t="s">
        <v>683</v>
      </c>
      <c r="E592" s="10" t="s">
        <v>64</v>
      </c>
      <c r="F592" s="10"/>
      <c r="G592" s="10" t="s">
        <v>55</v>
      </c>
      <c r="H592" s="10" t="s">
        <v>33</v>
      </c>
      <c r="I592" s="10" t="s">
        <v>33</v>
      </c>
      <c r="J592" s="11">
        <v>2960.3</v>
      </c>
      <c r="K592" s="11">
        <v>2715.5</v>
      </c>
      <c r="L592" s="11">
        <v>0</v>
      </c>
      <c r="M592" s="26">
        <v>121</v>
      </c>
      <c r="N592" s="11">
        <f t="shared" si="127"/>
        <v>17851669.849999998</v>
      </c>
      <c r="O592" s="11">
        <v>0</v>
      </c>
      <c r="P592" s="11">
        <v>7625735.7199999979</v>
      </c>
      <c r="Q592" s="11">
        <v>0</v>
      </c>
      <c r="R592" s="11">
        <v>1329956.1299999999</v>
      </c>
      <c r="S592" s="11">
        <v>8895978</v>
      </c>
      <c r="T592" s="8"/>
      <c r="U592" s="8">
        <v>2733.2</v>
      </c>
      <c r="V592" s="8">
        <v>2733.2</v>
      </c>
      <c r="W592" s="3" t="s">
        <v>580</v>
      </c>
      <c r="X592" s="17">
        <f>+N592-'Приложение № 2'!E592</f>
        <v>0</v>
      </c>
      <c r="Y592" s="1">
        <v>1033423.53</v>
      </c>
      <c r="Z592" s="1">
        <f>+(K592*9.1+L592*18.19)*12</f>
        <v>296532.59999999998</v>
      </c>
      <c r="AB592" s="17">
        <f>+N592-'Приложение № 2'!E592</f>
        <v>0</v>
      </c>
      <c r="AE592" s="25">
        <f>+N592-'Приложение № 2'!E592</f>
        <v>0</v>
      </c>
    </row>
    <row r="593" spans="1:31" x14ac:dyDescent="0.2">
      <c r="A593" s="9">
        <f t="shared" si="129"/>
        <v>552</v>
      </c>
      <c r="B593" s="9">
        <f t="shared" si="130"/>
        <v>70</v>
      </c>
      <c r="C593" s="10" t="s">
        <v>1206</v>
      </c>
      <c r="D593" s="10" t="s">
        <v>684</v>
      </c>
      <c r="E593" s="10" t="s">
        <v>237</v>
      </c>
      <c r="F593" s="10"/>
      <c r="G593" s="10" t="s">
        <v>55</v>
      </c>
      <c r="H593" s="10" t="s">
        <v>34</v>
      </c>
      <c r="I593" s="10" t="s">
        <v>33</v>
      </c>
      <c r="J593" s="11">
        <v>2793.1</v>
      </c>
      <c r="K593" s="11">
        <v>2478.8000000000002</v>
      </c>
      <c r="L593" s="11">
        <v>0</v>
      </c>
      <c r="M593" s="26">
        <v>97</v>
      </c>
      <c r="N593" s="11">
        <f t="shared" si="127"/>
        <v>13406639.369999999</v>
      </c>
      <c r="O593" s="11">
        <v>0</v>
      </c>
      <c r="P593" s="11">
        <v>7826757.419999999</v>
      </c>
      <c r="Q593" s="11">
        <v>0</v>
      </c>
      <c r="R593" s="11">
        <v>576227.11999999988</v>
      </c>
      <c r="S593" s="11">
        <v>5003654.83</v>
      </c>
      <c r="T593" s="8"/>
      <c r="U593" s="8">
        <v>1961.28</v>
      </c>
      <c r="V593" s="8">
        <v>1961.28</v>
      </c>
      <c r="W593" s="3" t="s">
        <v>580</v>
      </c>
      <c r="X593" s="17">
        <f>+N593-'Приложение № 2'!E593</f>
        <v>0</v>
      </c>
      <c r="Y593" s="1">
        <v>828198.71</v>
      </c>
      <c r="Z593" s="1">
        <f>+(K593*9.1+L593*18.19)*12</f>
        <v>270684.96000000002</v>
      </c>
      <c r="AB593" s="17">
        <f>+N593-'Приложение № 2'!E593</f>
        <v>0</v>
      </c>
      <c r="AE593" s="25">
        <f>+N593-'Приложение № 2'!E593</f>
        <v>0</v>
      </c>
    </row>
    <row r="594" spans="1:31" x14ac:dyDescent="0.2">
      <c r="A594" s="9">
        <f t="shared" si="129"/>
        <v>553</v>
      </c>
      <c r="B594" s="9">
        <f t="shared" si="130"/>
        <v>71</v>
      </c>
      <c r="C594" s="10" t="s">
        <v>1206</v>
      </c>
      <c r="D594" s="10" t="s">
        <v>685</v>
      </c>
      <c r="E594" s="10" t="s">
        <v>54</v>
      </c>
      <c r="F594" s="10"/>
      <c r="G594" s="10" t="s">
        <v>59</v>
      </c>
      <c r="H594" s="10" t="s">
        <v>31</v>
      </c>
      <c r="I594" s="10" t="s">
        <v>31</v>
      </c>
      <c r="J594" s="11">
        <v>557.5</v>
      </c>
      <c r="K594" s="11">
        <v>510.7</v>
      </c>
      <c r="L594" s="11">
        <v>0</v>
      </c>
      <c r="M594" s="26">
        <v>41</v>
      </c>
      <c r="N594" s="11">
        <f t="shared" si="127"/>
        <v>8852380.8199151997</v>
      </c>
      <c r="O594" s="11">
        <v>0</v>
      </c>
      <c r="P594" s="11">
        <v>8334228.2999151992</v>
      </c>
      <c r="Q594" s="11">
        <v>0</v>
      </c>
      <c r="R594" s="11">
        <v>122870.72</v>
      </c>
      <c r="S594" s="11">
        <v>395281.8</v>
      </c>
      <c r="T594" s="8"/>
      <c r="U594" s="8">
        <v>17822.64</v>
      </c>
      <c r="V594" s="8">
        <v>17822.64</v>
      </c>
      <c r="W594" s="3" t="s">
        <v>580</v>
      </c>
      <c r="X594" s="17">
        <f>+N594-'Приложение № 2'!E594</f>
        <v>0</v>
      </c>
      <c r="Y594" s="1">
        <v>83342.539999999994</v>
      </c>
      <c r="Z594" s="1">
        <f t="shared" ref="Z594:Z598" si="131">+(K594*6.45+L594*17.73)*12</f>
        <v>39528.18</v>
      </c>
      <c r="AB594" s="17">
        <f>+N594-'Приложение № 2'!E594</f>
        <v>0</v>
      </c>
      <c r="AE594" s="25">
        <f>+N594-'Приложение № 2'!E594</f>
        <v>0</v>
      </c>
    </row>
    <row r="595" spans="1:31" x14ac:dyDescent="0.2">
      <c r="A595" s="9">
        <f t="shared" si="129"/>
        <v>554</v>
      </c>
      <c r="B595" s="9">
        <f t="shared" si="130"/>
        <v>72</v>
      </c>
      <c r="C595" s="10" t="s">
        <v>1206</v>
      </c>
      <c r="D595" s="10" t="s">
        <v>686</v>
      </c>
      <c r="E595" s="10" t="s">
        <v>64</v>
      </c>
      <c r="F595" s="10"/>
      <c r="G595" s="10" t="s">
        <v>59</v>
      </c>
      <c r="H595" s="10" t="s">
        <v>31</v>
      </c>
      <c r="I595" s="10" t="s">
        <v>31</v>
      </c>
      <c r="J595" s="11">
        <v>561.70000000000005</v>
      </c>
      <c r="K595" s="11">
        <v>520.1</v>
      </c>
      <c r="L595" s="11">
        <v>0</v>
      </c>
      <c r="M595" s="26">
        <v>47</v>
      </c>
      <c r="N595" s="11">
        <f t="shared" si="127"/>
        <v>8300737.7185135987</v>
      </c>
      <c r="O595" s="11">
        <v>0</v>
      </c>
      <c r="P595" s="11">
        <v>7798879.8785135979</v>
      </c>
      <c r="Q595" s="11">
        <v>0</v>
      </c>
      <c r="R595" s="11">
        <v>99300.44</v>
      </c>
      <c r="S595" s="11">
        <v>402557.4</v>
      </c>
      <c r="T595" s="8"/>
      <c r="U595" s="8">
        <v>16288.32</v>
      </c>
      <c r="V595" s="8">
        <v>16288.32</v>
      </c>
      <c r="W595" s="3" t="s">
        <v>580</v>
      </c>
      <c r="X595" s="17">
        <f>+N595-'Приложение № 2'!E595</f>
        <v>0</v>
      </c>
      <c r="Y595" s="1">
        <v>59044.7</v>
      </c>
      <c r="Z595" s="1">
        <f t="shared" si="131"/>
        <v>40255.740000000005</v>
      </c>
      <c r="AB595" s="17">
        <f>+N595-'Приложение № 2'!E595</f>
        <v>0</v>
      </c>
      <c r="AE595" s="25">
        <f>+N595-'Приложение № 2'!E595</f>
        <v>0</v>
      </c>
    </row>
    <row r="596" spans="1:31" x14ac:dyDescent="0.2">
      <c r="A596" s="9">
        <f t="shared" si="129"/>
        <v>555</v>
      </c>
      <c r="B596" s="9">
        <f t="shared" si="130"/>
        <v>73</v>
      </c>
      <c r="C596" s="10" t="s">
        <v>1206</v>
      </c>
      <c r="D596" s="10" t="s">
        <v>687</v>
      </c>
      <c r="E596" s="10" t="s">
        <v>125</v>
      </c>
      <c r="F596" s="10"/>
      <c r="G596" s="10" t="s">
        <v>59</v>
      </c>
      <c r="H596" s="10" t="s">
        <v>30</v>
      </c>
      <c r="I596" s="10" t="s">
        <v>32</v>
      </c>
      <c r="J596" s="11">
        <v>245.8</v>
      </c>
      <c r="K596" s="11">
        <v>212.4</v>
      </c>
      <c r="L596" s="11">
        <v>0</v>
      </c>
      <c r="M596" s="26">
        <v>18</v>
      </c>
      <c r="N596" s="11">
        <f t="shared" si="127"/>
        <v>4670480.1596063999</v>
      </c>
      <c r="O596" s="11">
        <v>0</v>
      </c>
      <c r="P596" s="11">
        <v>4461914.7796064001</v>
      </c>
      <c r="Q596" s="11">
        <v>0</v>
      </c>
      <c r="R596" s="11">
        <v>44167.78</v>
      </c>
      <c r="S596" s="11">
        <v>164397.60000000003</v>
      </c>
      <c r="T596" s="8"/>
      <c r="U596" s="8">
        <v>23206.93</v>
      </c>
      <c r="V596" s="8">
        <v>23206.93</v>
      </c>
      <c r="W596" s="3" t="s">
        <v>580</v>
      </c>
      <c r="X596" s="17">
        <f>+N596-'Приложение № 2'!E596</f>
        <v>0</v>
      </c>
      <c r="Y596" s="1">
        <v>27728.02</v>
      </c>
      <c r="Z596" s="1">
        <f t="shared" si="131"/>
        <v>16439.760000000002</v>
      </c>
      <c r="AB596" s="17">
        <f>+N596-'Приложение № 2'!E596</f>
        <v>0</v>
      </c>
      <c r="AE596" s="25">
        <f>+N596-'Приложение № 2'!E596</f>
        <v>0</v>
      </c>
    </row>
    <row r="597" spans="1:31" x14ac:dyDescent="0.2">
      <c r="A597" s="9">
        <f t="shared" si="129"/>
        <v>556</v>
      </c>
      <c r="B597" s="9">
        <f t="shared" si="130"/>
        <v>74</v>
      </c>
      <c r="C597" s="10" t="s">
        <v>1206</v>
      </c>
      <c r="D597" s="10" t="s">
        <v>688</v>
      </c>
      <c r="E597" s="10" t="s">
        <v>91</v>
      </c>
      <c r="F597" s="10"/>
      <c r="G597" s="10" t="s">
        <v>59</v>
      </c>
      <c r="H597" s="10" t="s">
        <v>31</v>
      </c>
      <c r="I597" s="10" t="s">
        <v>31</v>
      </c>
      <c r="J597" s="11">
        <v>537.20000000000005</v>
      </c>
      <c r="K597" s="11">
        <v>495.8</v>
      </c>
      <c r="L597" s="11">
        <v>0</v>
      </c>
      <c r="M597" s="26">
        <v>40</v>
      </c>
      <c r="N597" s="11">
        <f t="shared" si="127"/>
        <v>8353753.0126687996</v>
      </c>
      <c r="O597" s="11">
        <v>0</v>
      </c>
      <c r="P597" s="11">
        <v>7796560.5126687996</v>
      </c>
      <c r="Q597" s="11">
        <v>0</v>
      </c>
      <c r="R597" s="11">
        <v>173443.30000000002</v>
      </c>
      <c r="S597" s="11">
        <v>383749.20000000007</v>
      </c>
      <c r="T597" s="8"/>
      <c r="U597" s="8">
        <v>17255.62</v>
      </c>
      <c r="V597" s="8">
        <v>17255.62</v>
      </c>
      <c r="W597" s="3" t="s">
        <v>580</v>
      </c>
      <c r="X597" s="17">
        <f>+N597-'Приложение № 2'!E597</f>
        <v>0</v>
      </c>
      <c r="Y597" s="1">
        <v>135068.38</v>
      </c>
      <c r="Z597" s="1">
        <f t="shared" si="131"/>
        <v>38374.920000000006</v>
      </c>
      <c r="AB597" s="17">
        <f>+N597-'Приложение № 2'!E597</f>
        <v>0</v>
      </c>
      <c r="AE597" s="25">
        <f>+N597-'Приложение № 2'!E597</f>
        <v>0</v>
      </c>
    </row>
    <row r="598" spans="1:31" x14ac:dyDescent="0.2">
      <c r="A598" s="9">
        <f t="shared" si="129"/>
        <v>557</v>
      </c>
      <c r="B598" s="9">
        <f t="shared" si="130"/>
        <v>75</v>
      </c>
      <c r="C598" s="10" t="s">
        <v>1206</v>
      </c>
      <c r="D598" s="10" t="s">
        <v>689</v>
      </c>
      <c r="E598" s="10" t="s">
        <v>58</v>
      </c>
      <c r="F598" s="10"/>
      <c r="G598" s="10" t="s">
        <v>59</v>
      </c>
      <c r="H598" s="10" t="s">
        <v>31</v>
      </c>
      <c r="I598" s="10" t="s">
        <v>30</v>
      </c>
      <c r="J598" s="11">
        <v>384.5</v>
      </c>
      <c r="K598" s="11">
        <v>355.5</v>
      </c>
      <c r="L598" s="11">
        <v>0</v>
      </c>
      <c r="M598" s="26">
        <v>21</v>
      </c>
      <c r="N598" s="11">
        <f t="shared" si="127"/>
        <v>4607983.1662479993</v>
      </c>
      <c r="O598" s="11">
        <v>0</v>
      </c>
      <c r="P598" s="11">
        <v>4221090.0062479991</v>
      </c>
      <c r="Q598" s="11">
        <v>0</v>
      </c>
      <c r="R598" s="11">
        <v>111736.16</v>
      </c>
      <c r="S598" s="11">
        <v>275157</v>
      </c>
      <c r="T598" s="8"/>
      <c r="U598" s="8">
        <v>13055.77</v>
      </c>
      <c r="V598" s="8">
        <v>13055.77</v>
      </c>
      <c r="W598" s="3" t="s">
        <v>580</v>
      </c>
      <c r="X598" s="17">
        <f>+N598-'Приложение № 2'!E598</f>
        <v>0</v>
      </c>
      <c r="Y598" s="1">
        <v>84220.46</v>
      </c>
      <c r="Z598" s="1">
        <f t="shared" si="131"/>
        <v>27515.699999999997</v>
      </c>
      <c r="AB598" s="17">
        <f>+N598-'Приложение № 2'!E598</f>
        <v>0</v>
      </c>
      <c r="AE598" s="25">
        <f>+N598-'Приложение № 2'!E598</f>
        <v>0</v>
      </c>
    </row>
    <row r="599" spans="1:31" ht="25.5" x14ac:dyDescent="0.2">
      <c r="A599" s="9">
        <f t="shared" si="129"/>
        <v>558</v>
      </c>
      <c r="B599" s="9">
        <f t="shared" si="130"/>
        <v>76</v>
      </c>
      <c r="C599" s="10" t="s">
        <v>1206</v>
      </c>
      <c r="D599" s="10" t="s">
        <v>690</v>
      </c>
      <c r="E599" s="10" t="s">
        <v>128</v>
      </c>
      <c r="F599" s="10"/>
      <c r="G599" s="10" t="s">
        <v>194</v>
      </c>
      <c r="H599" s="10" t="s">
        <v>31</v>
      </c>
      <c r="I599" s="10" t="s">
        <v>32</v>
      </c>
      <c r="J599" s="11">
        <v>1010.3</v>
      </c>
      <c r="K599" s="11">
        <v>556.1</v>
      </c>
      <c r="L599" s="11">
        <v>0</v>
      </c>
      <c r="M599" s="26">
        <v>60</v>
      </c>
      <c r="N599" s="11">
        <f t="shared" si="127"/>
        <v>1448918.5500000003</v>
      </c>
      <c r="O599" s="11">
        <v>0</v>
      </c>
      <c r="P599" s="11">
        <v>187828.87800000014</v>
      </c>
      <c r="Q599" s="11">
        <v>0</v>
      </c>
      <c r="R599" s="11">
        <v>47223.529800000018</v>
      </c>
      <c r="S599" s="11">
        <v>1213866.1422000001</v>
      </c>
      <c r="T599" s="8"/>
      <c r="U599" s="8">
        <v>944.83</v>
      </c>
      <c r="V599" s="8">
        <v>944.83</v>
      </c>
      <c r="W599" s="3" t="s">
        <v>580</v>
      </c>
      <c r="X599" s="17">
        <f>+N599-'Приложение № 2'!E599</f>
        <v>0</v>
      </c>
      <c r="Y599" s="1">
        <v>207033.64</v>
      </c>
      <c r="Z599" s="1">
        <f>+(K599*9.1+L599*18.19)*12</f>
        <v>60726.12</v>
      </c>
      <c r="AB599" s="17">
        <f>+N599-'Приложение № 2'!E599</f>
        <v>0</v>
      </c>
      <c r="AE599" s="25">
        <f>+N599-'Приложение № 2'!E599</f>
        <v>0</v>
      </c>
    </row>
    <row r="600" spans="1:31" x14ac:dyDescent="0.2">
      <c r="A600" s="9"/>
      <c r="B600" s="35" t="s">
        <v>335</v>
      </c>
      <c r="C600" s="35"/>
      <c r="D600" s="35"/>
      <c r="E600" s="29"/>
      <c r="F600" s="29"/>
      <c r="G600" s="29"/>
      <c r="H600" s="29"/>
      <c r="I600" s="29"/>
      <c r="J600" s="30">
        <f>SUBTOTAL(9,J524:J599)</f>
        <v>176950.40000000002</v>
      </c>
      <c r="K600" s="30">
        <f>SUBTOTAL(9,K524:K599)</f>
        <v>153073.28999999998</v>
      </c>
      <c r="L600" s="30">
        <f>SUBTOTAL(9,L524:L599)</f>
        <v>0</v>
      </c>
      <c r="M600" s="30">
        <f>SUBTOTAL(9,M524:M599)</f>
        <v>6891</v>
      </c>
      <c r="N600" s="30">
        <f>SUBTOTAL(9,N524:N599)</f>
        <v>1092421021.8554265</v>
      </c>
      <c r="O600" s="30">
        <v>0</v>
      </c>
      <c r="P600" s="30">
        <f t="shared" ref="P600:T600" si="132">SUBTOTAL(9,P524:P599)</f>
        <v>791756590.9252435</v>
      </c>
      <c r="Q600" s="30">
        <f t="shared" si="132"/>
        <v>0</v>
      </c>
      <c r="R600" s="30">
        <f t="shared" si="132"/>
        <v>32259879.764040012</v>
      </c>
      <c r="S600" s="30">
        <f t="shared" si="132"/>
        <v>268404551.16614291</v>
      </c>
      <c r="T600" s="30">
        <f t="shared" si="132"/>
        <v>0</v>
      </c>
      <c r="U600" s="30"/>
      <c r="V600" s="31"/>
      <c r="W600" s="32"/>
      <c r="X600" s="17">
        <f>+N600-'Приложение № 2'!E600</f>
        <v>0</v>
      </c>
      <c r="AB600" s="17">
        <f>+N600-'Приложение № 2'!E600</f>
        <v>0</v>
      </c>
      <c r="AE600" s="25">
        <f>+N600-'Приложение № 2'!E600</f>
        <v>0</v>
      </c>
    </row>
    <row r="601" spans="1:31" x14ac:dyDescent="0.2">
      <c r="A601" s="9">
        <f>+A599+1</f>
        <v>559</v>
      </c>
      <c r="B601" s="9">
        <v>1</v>
      </c>
      <c r="C601" s="10" t="s">
        <v>1207</v>
      </c>
      <c r="D601" s="10" t="s">
        <v>691</v>
      </c>
      <c r="E601" s="10" t="s">
        <v>148</v>
      </c>
      <c r="F601" s="10"/>
      <c r="G601" s="10" t="s">
        <v>55</v>
      </c>
      <c r="H601" s="10" t="s">
        <v>34</v>
      </c>
      <c r="I601" s="10" t="s">
        <v>33</v>
      </c>
      <c r="J601" s="11">
        <v>3877.3</v>
      </c>
      <c r="K601" s="11">
        <v>3542.6</v>
      </c>
      <c r="L601" s="11">
        <v>0</v>
      </c>
      <c r="M601" s="26">
        <v>183</v>
      </c>
      <c r="N601" s="11">
        <f t="shared" ref="N601:N602" si="133">+P601+Q601+R601+S601+T601</f>
        <v>57757612.188820466</v>
      </c>
      <c r="O601" s="11">
        <v>0</v>
      </c>
      <c r="P601" s="11">
        <v>44374424.568820469</v>
      </c>
      <c r="Q601" s="11">
        <v>0</v>
      </c>
      <c r="R601" s="11">
        <v>1777630.02</v>
      </c>
      <c r="S601" s="11">
        <v>11605557.599999998</v>
      </c>
      <c r="T601" s="8"/>
      <c r="U601" s="8">
        <v>7042.17</v>
      </c>
      <c r="V601" s="8">
        <v>7042.17</v>
      </c>
      <c r="W601" s="3" t="s">
        <v>580</v>
      </c>
      <c r="X601" s="17">
        <f>+N601-'Приложение № 2'!E601</f>
        <v>0</v>
      </c>
      <c r="Y601" s="1">
        <v>1390778.1</v>
      </c>
      <c r="Z601" s="1">
        <f>+(K601*9.1+L601*18.19)*12</f>
        <v>386851.91999999993</v>
      </c>
      <c r="AB601" s="17">
        <f>+N601-'Приложение № 2'!E601</f>
        <v>0</v>
      </c>
      <c r="AE601" s="25">
        <f>+N601-'Приложение № 2'!E601</f>
        <v>0</v>
      </c>
    </row>
    <row r="602" spans="1:31" x14ac:dyDescent="0.2">
      <c r="A602" s="9">
        <f>+A601+1</f>
        <v>560</v>
      </c>
      <c r="B602" s="9">
        <f>+B601+1</f>
        <v>2</v>
      </c>
      <c r="C602" s="10" t="s">
        <v>1207</v>
      </c>
      <c r="D602" s="10" t="s">
        <v>338</v>
      </c>
      <c r="E602" s="10" t="s">
        <v>228</v>
      </c>
      <c r="F602" s="10"/>
      <c r="G602" s="10" t="s">
        <v>55</v>
      </c>
      <c r="H602" s="10" t="s">
        <v>33</v>
      </c>
      <c r="I602" s="10" t="s">
        <v>35</v>
      </c>
      <c r="J602" s="11">
        <v>3954.3</v>
      </c>
      <c r="K602" s="11">
        <v>3614.5</v>
      </c>
      <c r="L602" s="11">
        <v>0</v>
      </c>
      <c r="M602" s="26">
        <v>169</v>
      </c>
      <c r="N602" s="11">
        <f t="shared" si="133"/>
        <v>10144238.83</v>
      </c>
      <c r="O602" s="11">
        <v>0</v>
      </c>
      <c r="P602" s="11">
        <v>10144238.83</v>
      </c>
      <c r="Q602" s="11">
        <v>0</v>
      </c>
      <c r="R602" s="11">
        <v>0</v>
      </c>
      <c r="S602" s="11">
        <v>0</v>
      </c>
      <c r="T602" s="8"/>
      <c r="U602" s="8">
        <v>1562.9</v>
      </c>
      <c r="V602" s="8">
        <v>1562.9</v>
      </c>
      <c r="W602" s="3" t="s">
        <v>580</v>
      </c>
      <c r="X602" s="17">
        <f>+N602-'Приложение № 2'!E602</f>
        <v>0</v>
      </c>
      <c r="Y602" s="1">
        <v>1368247.05</v>
      </c>
      <c r="Z602" s="1">
        <f>+(K602*9.1+L602*18.19)*12</f>
        <v>394703.39999999997</v>
      </c>
      <c r="AB602" s="17">
        <f>+N602-'Приложение № 2'!E602</f>
        <v>0</v>
      </c>
      <c r="AE602" s="25">
        <f>+N602-'Приложение № 2'!E602</f>
        <v>0</v>
      </c>
    </row>
    <row r="603" spans="1:31" x14ac:dyDescent="0.2">
      <c r="A603" s="9"/>
      <c r="B603" s="35" t="s">
        <v>339</v>
      </c>
      <c r="C603" s="35"/>
      <c r="D603" s="35"/>
      <c r="E603" s="29"/>
      <c r="F603" s="29"/>
      <c r="G603" s="29"/>
      <c r="H603" s="29"/>
      <c r="I603" s="29"/>
      <c r="J603" s="30">
        <f>SUBTOTAL(9,J601:J602)</f>
        <v>7831.6</v>
      </c>
      <c r="K603" s="30">
        <f t="shared" ref="K603:N603" si="134">SUBTOTAL(9,K601:K602)</f>
        <v>7157.1</v>
      </c>
      <c r="L603" s="30">
        <f t="shared" si="134"/>
        <v>0</v>
      </c>
      <c r="M603" s="30">
        <f t="shared" si="134"/>
        <v>352</v>
      </c>
      <c r="N603" s="30">
        <f t="shared" si="134"/>
        <v>67901851.018820465</v>
      </c>
      <c r="O603" s="30">
        <v>0</v>
      </c>
      <c r="P603" s="30">
        <v>54518663.398820467</v>
      </c>
      <c r="Q603" s="30">
        <v>0</v>
      </c>
      <c r="R603" s="30">
        <v>1777630.02</v>
      </c>
      <c r="S603" s="30">
        <v>11605557.599999998</v>
      </c>
      <c r="T603" s="31">
        <v>0</v>
      </c>
      <c r="U603" s="31"/>
      <c r="V603" s="31"/>
      <c r="W603" s="32"/>
      <c r="X603" s="17">
        <f>+N603-'Приложение № 2'!E603</f>
        <v>0</v>
      </c>
      <c r="AB603" s="17">
        <f>+N603-'Приложение № 2'!E603</f>
        <v>0</v>
      </c>
      <c r="AE603" s="25">
        <f>+N603-'Приложение № 2'!E603</f>
        <v>0</v>
      </c>
    </row>
    <row r="604" spans="1:31" ht="25.5" x14ac:dyDescent="0.2">
      <c r="A604" s="9">
        <f>+A602+1</f>
        <v>561</v>
      </c>
      <c r="B604" s="9">
        <v>1</v>
      </c>
      <c r="C604" s="10" t="s">
        <v>1188</v>
      </c>
      <c r="D604" s="10" t="s">
        <v>693</v>
      </c>
      <c r="E604" s="10" t="s">
        <v>648</v>
      </c>
      <c r="F604" s="10"/>
      <c r="G604" s="10" t="s">
        <v>59</v>
      </c>
      <c r="H604" s="10" t="s">
        <v>31</v>
      </c>
      <c r="I604" s="10" t="s">
        <v>30</v>
      </c>
      <c r="J604" s="11">
        <v>523.70000000000005</v>
      </c>
      <c r="K604" s="11">
        <v>486.5</v>
      </c>
      <c r="L604" s="11">
        <v>0</v>
      </c>
      <c r="M604" s="26">
        <v>36</v>
      </c>
      <c r="N604" s="11">
        <f>+P604+Q604+R604+S604+T604</f>
        <v>8680775.6097680014</v>
      </c>
      <c r="O604" s="11">
        <v>0</v>
      </c>
      <c r="P604" s="11">
        <v>8141457.4497680012</v>
      </c>
      <c r="Q604" s="11">
        <v>0</v>
      </c>
      <c r="R604" s="11">
        <v>162767.16</v>
      </c>
      <c r="S604" s="11">
        <v>376551.00000000006</v>
      </c>
      <c r="T604" s="8"/>
      <c r="U604" s="8">
        <v>18213.03</v>
      </c>
      <c r="V604" s="8">
        <v>18213.03</v>
      </c>
      <c r="W604" s="3" t="s">
        <v>580</v>
      </c>
      <c r="X604" s="17">
        <f>+N604-'Приложение № 2'!E604</f>
        <v>0</v>
      </c>
      <c r="Y604" s="1">
        <v>125112.06</v>
      </c>
      <c r="Z604" s="1">
        <f>+(K604*6.45+L604*17.73)*12</f>
        <v>37655.100000000006</v>
      </c>
      <c r="AB604" s="17">
        <f>+N604-'Приложение № 2'!E604</f>
        <v>0</v>
      </c>
      <c r="AE604" s="25">
        <f>+N604-'Приложение № 2'!E604</f>
        <v>0</v>
      </c>
    </row>
    <row r="605" spans="1:31" x14ac:dyDescent="0.2">
      <c r="A605" s="9"/>
      <c r="B605" s="35" t="s">
        <v>694</v>
      </c>
      <c r="C605" s="35"/>
      <c r="D605" s="35"/>
      <c r="E605" s="29"/>
      <c r="F605" s="29"/>
      <c r="G605" s="29"/>
      <c r="H605" s="29"/>
      <c r="I605" s="29"/>
      <c r="J605" s="30">
        <f>SUBTOTAL(9,J604)</f>
        <v>523.70000000000005</v>
      </c>
      <c r="K605" s="30">
        <f t="shared" ref="K605:N605" si="135">SUBTOTAL(9,K604)</f>
        <v>486.5</v>
      </c>
      <c r="L605" s="30">
        <f t="shared" si="135"/>
        <v>0</v>
      </c>
      <c r="M605" s="30">
        <f t="shared" si="135"/>
        <v>36</v>
      </c>
      <c r="N605" s="30">
        <f t="shared" si="135"/>
        <v>8680775.6097680014</v>
      </c>
      <c r="O605" s="30">
        <v>0</v>
      </c>
      <c r="P605" s="30">
        <v>8141457.4497680012</v>
      </c>
      <c r="Q605" s="30">
        <v>0</v>
      </c>
      <c r="R605" s="30">
        <v>162767.16</v>
      </c>
      <c r="S605" s="30">
        <v>376551.00000000006</v>
      </c>
      <c r="T605" s="31">
        <v>0</v>
      </c>
      <c r="U605" s="31"/>
      <c r="V605" s="31"/>
      <c r="W605" s="32"/>
      <c r="X605" s="17">
        <f>+N605-'Приложение № 2'!E605</f>
        <v>0</v>
      </c>
      <c r="AB605" s="17">
        <f>+N605-'Приложение № 2'!E605</f>
        <v>0</v>
      </c>
      <c r="AE605" s="25">
        <f>+N605-'Приложение № 2'!E605</f>
        <v>0</v>
      </c>
    </row>
    <row r="606" spans="1:31" x14ac:dyDescent="0.2">
      <c r="A606" s="9">
        <f>+A604+1</f>
        <v>562</v>
      </c>
      <c r="B606" s="9">
        <v>1</v>
      </c>
      <c r="C606" s="10" t="s">
        <v>1157</v>
      </c>
      <c r="D606" s="10" t="s">
        <v>695</v>
      </c>
      <c r="E606" s="10" t="s">
        <v>58</v>
      </c>
      <c r="F606" s="10"/>
      <c r="G606" s="10" t="s">
        <v>55</v>
      </c>
      <c r="H606" s="10" t="s">
        <v>32</v>
      </c>
      <c r="I606" s="10" t="s">
        <v>32</v>
      </c>
      <c r="J606" s="11">
        <v>977.7</v>
      </c>
      <c r="K606" s="11">
        <v>821.5</v>
      </c>
      <c r="L606" s="11">
        <v>156.19999999999999</v>
      </c>
      <c r="M606" s="26">
        <v>40</v>
      </c>
      <c r="N606" s="11">
        <f t="shared" ref="N606:N617" si="136">+P606+Q606+R606+S606+T606</f>
        <v>2280739.4500000007</v>
      </c>
      <c r="O606" s="11">
        <v>0</v>
      </c>
      <c r="P606" s="11">
        <v>962673.4040000008</v>
      </c>
      <c r="Q606" s="11">
        <v>0</v>
      </c>
      <c r="R606" s="11">
        <v>73147.655599999998</v>
      </c>
      <c r="S606" s="11">
        <v>1244918.3903999999</v>
      </c>
      <c r="T606" s="8"/>
      <c r="U606" s="8">
        <v>1035.83</v>
      </c>
      <c r="V606" s="8">
        <v>1035.83</v>
      </c>
      <c r="W606" s="3" t="s">
        <v>580</v>
      </c>
      <c r="X606" s="17">
        <f>+N606-'Приложение № 2'!E606</f>
        <v>0</v>
      </c>
      <c r="Y606" s="1">
        <v>239696.68</v>
      </c>
      <c r="Z606" s="1">
        <f>+(K606*9.1+L606*18.19)*12</f>
        <v>123803.136</v>
      </c>
      <c r="AB606" s="17">
        <f>+N606-'Приложение № 2'!E606</f>
        <v>0</v>
      </c>
      <c r="AE606" s="25">
        <f>+N606-'Приложение № 2'!E606</f>
        <v>0</v>
      </c>
    </row>
    <row r="607" spans="1:31" x14ac:dyDescent="0.2">
      <c r="A607" s="9">
        <f>+A606+1</f>
        <v>563</v>
      </c>
      <c r="B607" s="9">
        <f>+B606+1</f>
        <v>2</v>
      </c>
      <c r="C607" s="10" t="s">
        <v>1157</v>
      </c>
      <c r="D607" s="10" t="s">
        <v>696</v>
      </c>
      <c r="E607" s="10" t="s">
        <v>148</v>
      </c>
      <c r="F607" s="10"/>
      <c r="G607" s="10" t="s">
        <v>55</v>
      </c>
      <c r="H607" s="10" t="s">
        <v>33</v>
      </c>
      <c r="I607" s="10" t="s">
        <v>30</v>
      </c>
      <c r="J607" s="11">
        <v>1513.9</v>
      </c>
      <c r="K607" s="11">
        <v>1273.3</v>
      </c>
      <c r="L607" s="11">
        <v>109.8</v>
      </c>
      <c r="M607" s="26">
        <v>46</v>
      </c>
      <c r="N607" s="11">
        <f t="shared" si="136"/>
        <v>23743046.31153056</v>
      </c>
      <c r="O607" s="11">
        <v>0</v>
      </c>
      <c r="P607" s="11">
        <v>18332976.237530563</v>
      </c>
      <c r="Q607" s="11">
        <v>0</v>
      </c>
      <c r="R607" s="11">
        <v>519724.95400000003</v>
      </c>
      <c r="S607" s="11">
        <v>4890345.1199999992</v>
      </c>
      <c r="T607" s="8"/>
      <c r="U607" s="8">
        <v>7422.55</v>
      </c>
      <c r="V607" s="8">
        <v>7422.55</v>
      </c>
      <c r="W607" s="3" t="s">
        <v>580</v>
      </c>
      <c r="X607" s="17">
        <f>+N607-'Приложение № 2'!E607</f>
        <v>0</v>
      </c>
      <c r="Y607" s="1">
        <v>356713.45</v>
      </c>
      <c r="Z607" s="1">
        <f>+(K607*9.1+L607*18.19)*12</f>
        <v>163011.50399999999</v>
      </c>
      <c r="AB607" s="17">
        <f>+N607-'Приложение № 2'!E607</f>
        <v>0</v>
      </c>
      <c r="AE607" s="25">
        <f>+N607-'Приложение № 2'!E607</f>
        <v>0</v>
      </c>
    </row>
    <row r="608" spans="1:31" x14ac:dyDescent="0.2">
      <c r="A608" s="9">
        <f t="shared" ref="A608:A617" si="137">+A607+1</f>
        <v>564</v>
      </c>
      <c r="B608" s="9">
        <f t="shared" ref="B608:B617" si="138">+B607+1</f>
        <v>3</v>
      </c>
      <c r="C608" s="10" t="s">
        <v>1157</v>
      </c>
      <c r="D608" s="10" t="s">
        <v>697</v>
      </c>
      <c r="E608" s="10" t="s">
        <v>154</v>
      </c>
      <c r="F608" s="10"/>
      <c r="G608" s="10" t="s">
        <v>55</v>
      </c>
      <c r="H608" s="10" t="s">
        <v>34</v>
      </c>
      <c r="I608" s="10" t="s">
        <v>33</v>
      </c>
      <c r="J608" s="11">
        <v>3387.5</v>
      </c>
      <c r="K608" s="11">
        <v>2883.4</v>
      </c>
      <c r="L608" s="11">
        <v>504.1</v>
      </c>
      <c r="M608" s="26">
        <v>108</v>
      </c>
      <c r="N608" s="11">
        <f t="shared" si="136"/>
        <v>58151666.098120004</v>
      </c>
      <c r="O608" s="11">
        <v>0</v>
      </c>
      <c r="P608" s="11">
        <v>43900398.71012</v>
      </c>
      <c r="Q608" s="11">
        <v>0</v>
      </c>
      <c r="R608" s="11">
        <v>1504200.548</v>
      </c>
      <c r="S608" s="11">
        <v>12747066.84</v>
      </c>
      <c r="T608" s="8"/>
      <c r="U608" s="8">
        <v>7422.55</v>
      </c>
      <c r="V608" s="8">
        <v>7422.55</v>
      </c>
      <c r="W608" s="3" t="s">
        <v>580</v>
      </c>
      <c r="X608" s="17">
        <f>+N608-'Приложение № 2'!E608</f>
        <v>0</v>
      </c>
      <c r="Y608" s="1">
        <v>1079298.32</v>
      </c>
      <c r="Z608" s="1">
        <f>+(K608*9.1+L608*18.19)*12</f>
        <v>424902.228</v>
      </c>
      <c r="AB608" s="17">
        <f>+N608-'Приложение № 2'!E608</f>
        <v>0</v>
      </c>
      <c r="AE608" s="25">
        <f>+N608-'Приложение № 2'!E608</f>
        <v>0</v>
      </c>
    </row>
    <row r="609" spans="1:31" x14ac:dyDescent="0.2">
      <c r="A609" s="9">
        <f t="shared" si="137"/>
        <v>565</v>
      </c>
      <c r="B609" s="9">
        <f t="shared" si="138"/>
        <v>4</v>
      </c>
      <c r="C609" s="10" t="s">
        <v>1157</v>
      </c>
      <c r="D609" s="10" t="s">
        <v>698</v>
      </c>
      <c r="E609" s="10" t="s">
        <v>152</v>
      </c>
      <c r="F609" s="10"/>
      <c r="G609" s="10" t="s">
        <v>55</v>
      </c>
      <c r="H609" s="10" t="s">
        <v>34</v>
      </c>
      <c r="I609" s="10" t="s">
        <v>33</v>
      </c>
      <c r="J609" s="11">
        <v>6010.4</v>
      </c>
      <c r="K609" s="11">
        <v>4154.3999999999996</v>
      </c>
      <c r="L609" s="11">
        <v>1856</v>
      </c>
      <c r="M609" s="26">
        <v>135</v>
      </c>
      <c r="N609" s="11">
        <f t="shared" si="136"/>
        <v>70732692.179247037</v>
      </c>
      <c r="O609" s="11">
        <v>0</v>
      </c>
      <c r="P609" s="11">
        <v>69873904.01924704</v>
      </c>
      <c r="Q609" s="11">
        <v>0</v>
      </c>
      <c r="R609" s="11">
        <v>858788.15999999992</v>
      </c>
      <c r="S609" s="11">
        <v>0</v>
      </c>
      <c r="T609" s="8"/>
      <c r="U609" s="8">
        <v>7422.55</v>
      </c>
      <c r="V609" s="8">
        <v>7422.55</v>
      </c>
      <c r="W609" s="3" t="s">
        <v>580</v>
      </c>
      <c r="X609" s="17">
        <f>+N609-'Приложение № 2'!E609</f>
        <v>0</v>
      </c>
      <c r="Y609" s="1">
        <v>2132659.2599999998</v>
      </c>
      <c r="Z609" s="1">
        <f>+(K609*9.1+L609*18.19)*12</f>
        <v>858788.15999999992</v>
      </c>
      <c r="AB609" s="17">
        <f>+N609-'Приложение № 2'!E609</f>
        <v>0</v>
      </c>
      <c r="AE609" s="25">
        <f>+N609-'Приложение № 2'!E609</f>
        <v>0</v>
      </c>
    </row>
    <row r="610" spans="1:31" x14ac:dyDescent="0.2">
      <c r="A610" s="9">
        <f t="shared" si="137"/>
        <v>566</v>
      </c>
      <c r="B610" s="9">
        <f t="shared" si="138"/>
        <v>5</v>
      </c>
      <c r="C610" s="10" t="s">
        <v>1157</v>
      </c>
      <c r="D610" s="10" t="s">
        <v>699</v>
      </c>
      <c r="E610" s="10" t="s">
        <v>150</v>
      </c>
      <c r="F610" s="10"/>
      <c r="G610" s="10" t="s">
        <v>55</v>
      </c>
      <c r="H610" s="10" t="s">
        <v>34</v>
      </c>
      <c r="I610" s="10" t="s">
        <v>33</v>
      </c>
      <c r="J610" s="11">
        <v>1881.6</v>
      </c>
      <c r="K610" s="11">
        <v>1701</v>
      </c>
      <c r="L610" s="11">
        <v>180.6</v>
      </c>
      <c r="M610" s="26">
        <v>76</v>
      </c>
      <c r="N610" s="11">
        <f t="shared" si="136"/>
        <v>32300568.245084159</v>
      </c>
      <c r="O610" s="11">
        <v>0</v>
      </c>
      <c r="P610" s="11">
        <v>24828554.537084159</v>
      </c>
      <c r="Q610" s="11">
        <v>0</v>
      </c>
      <c r="R610" s="11">
        <v>716896.66799999995</v>
      </c>
      <c r="S610" s="11">
        <v>6755117.04</v>
      </c>
      <c r="T610" s="8"/>
      <c r="U610" s="8">
        <v>7422.55</v>
      </c>
      <c r="V610" s="8">
        <v>7422.55</v>
      </c>
      <c r="W610" s="3" t="s">
        <v>580</v>
      </c>
      <c r="X610" s="17">
        <f>+N610-'Приложение № 2'!E610</f>
        <v>0</v>
      </c>
      <c r="Y610" s="1">
        <v>491726.1</v>
      </c>
      <c r="Z610" s="1">
        <f>+(K610*9.1+L610*18.19)*12</f>
        <v>225170.568</v>
      </c>
      <c r="AB610" s="17">
        <f>+N610-'Приложение № 2'!E610</f>
        <v>0</v>
      </c>
      <c r="AE610" s="25">
        <f>+N610-'Приложение № 2'!E610</f>
        <v>0</v>
      </c>
    </row>
    <row r="611" spans="1:31" x14ac:dyDescent="0.2">
      <c r="A611" s="9">
        <f t="shared" si="137"/>
        <v>567</v>
      </c>
      <c r="B611" s="9">
        <f t="shared" si="138"/>
        <v>6</v>
      </c>
      <c r="C611" s="10" t="s">
        <v>1157</v>
      </c>
      <c r="D611" s="10" t="s">
        <v>700</v>
      </c>
      <c r="E611" s="10" t="s">
        <v>148</v>
      </c>
      <c r="F611" s="10"/>
      <c r="G611" s="10" t="s">
        <v>59</v>
      </c>
      <c r="H611" s="10" t="s">
        <v>31</v>
      </c>
      <c r="I611" s="10" t="s">
        <v>31</v>
      </c>
      <c r="J611" s="11">
        <v>562.79999999999995</v>
      </c>
      <c r="K611" s="11">
        <v>500.3</v>
      </c>
      <c r="L611" s="11">
        <v>62.5</v>
      </c>
      <c r="M611" s="26">
        <v>20</v>
      </c>
      <c r="N611" s="11">
        <f t="shared" si="136"/>
        <v>10626653.893066881</v>
      </c>
      <c r="O611" s="11">
        <v>0</v>
      </c>
      <c r="P611" s="11">
        <v>9943342.5730668828</v>
      </c>
      <c r="Q611" s="11">
        <v>0</v>
      </c>
      <c r="R611" s="11">
        <v>163104.12</v>
      </c>
      <c r="S611" s="11">
        <v>520207.19999999995</v>
      </c>
      <c r="T611" s="8"/>
      <c r="U611" s="8">
        <v>19496.73</v>
      </c>
      <c r="V611" s="8">
        <v>19496.73</v>
      </c>
      <c r="W611" s="3" t="s">
        <v>580</v>
      </c>
      <c r="X611" s="17">
        <f>+N611-'Приложение № 2'!E611</f>
        <v>0</v>
      </c>
      <c r="Y611" s="1">
        <v>111083.4</v>
      </c>
      <c r="Z611" s="1">
        <f>+(K611*6.45+L611*17.73)*12</f>
        <v>52020.719999999994</v>
      </c>
      <c r="AB611" s="17">
        <f>+N611-'Приложение № 2'!E611</f>
        <v>0</v>
      </c>
      <c r="AE611" s="25">
        <f>+N611-'Приложение № 2'!E611</f>
        <v>0</v>
      </c>
    </row>
    <row r="612" spans="1:31" x14ac:dyDescent="0.2">
      <c r="A612" s="9">
        <f t="shared" si="137"/>
        <v>568</v>
      </c>
      <c r="B612" s="9">
        <f t="shared" si="138"/>
        <v>7</v>
      </c>
      <c r="C612" s="10" t="s">
        <v>1158</v>
      </c>
      <c r="D612" s="10" t="s">
        <v>701</v>
      </c>
      <c r="E612" s="10" t="s">
        <v>150</v>
      </c>
      <c r="F612" s="10"/>
      <c r="G612" s="10" t="s">
        <v>59</v>
      </c>
      <c r="H612" s="10" t="s">
        <v>31</v>
      </c>
      <c r="I612" s="10" t="s">
        <v>30</v>
      </c>
      <c r="J612" s="11">
        <v>701.9</v>
      </c>
      <c r="K612" s="11">
        <v>391.5</v>
      </c>
      <c r="L612" s="11">
        <v>234.8</v>
      </c>
      <c r="M612" s="26">
        <v>22</v>
      </c>
      <c r="N612" s="11">
        <f t="shared" si="136"/>
        <v>8529111.6093945596</v>
      </c>
      <c r="O612" s="11">
        <v>0</v>
      </c>
      <c r="P612" s="11">
        <v>7510776.2613945594</v>
      </c>
      <c r="Q612" s="11">
        <v>0</v>
      </c>
      <c r="R612" s="11">
        <v>215753.86800000002</v>
      </c>
      <c r="S612" s="11">
        <v>802581.48</v>
      </c>
      <c r="T612" s="8"/>
      <c r="U612" s="8">
        <v>13770.46</v>
      </c>
      <c r="V612" s="8">
        <v>13770.46</v>
      </c>
      <c r="W612" s="3" t="s">
        <v>580</v>
      </c>
      <c r="X612" s="17">
        <f>+N612-'Приложение № 2'!E612</f>
        <v>0</v>
      </c>
      <c r="Y612" s="1">
        <v>135495.72</v>
      </c>
      <c r="Z612" s="1">
        <f>+(K612*6.45+L612*17.73)*12</f>
        <v>80258.148000000001</v>
      </c>
      <c r="AB612" s="17">
        <f>+N612-'Приложение № 2'!E612</f>
        <v>0</v>
      </c>
      <c r="AE612" s="25">
        <f>+N612-'Приложение № 2'!E612</f>
        <v>0</v>
      </c>
    </row>
    <row r="613" spans="1:31" x14ac:dyDescent="0.2">
      <c r="A613" s="9">
        <f t="shared" si="137"/>
        <v>569</v>
      </c>
      <c r="B613" s="9">
        <f t="shared" si="138"/>
        <v>8</v>
      </c>
      <c r="C613" s="10" t="s">
        <v>1158</v>
      </c>
      <c r="D613" s="10" t="s">
        <v>702</v>
      </c>
      <c r="E613" s="10" t="s">
        <v>154</v>
      </c>
      <c r="F613" s="10"/>
      <c r="G613" s="10" t="s">
        <v>55</v>
      </c>
      <c r="H613" s="10" t="s">
        <v>34</v>
      </c>
      <c r="I613" s="10"/>
      <c r="J613" s="11">
        <v>4189.1000000000004</v>
      </c>
      <c r="K613" s="11">
        <v>1723.1</v>
      </c>
      <c r="L613" s="11">
        <v>1422.9</v>
      </c>
      <c r="M613" s="26">
        <v>118</v>
      </c>
      <c r="N613" s="11">
        <f t="shared" si="136"/>
        <v>24147311.760000005</v>
      </c>
      <c r="O613" s="11">
        <v>0</v>
      </c>
      <c r="P613" s="11">
        <v>8685964.668000007</v>
      </c>
      <c r="Q613" s="11">
        <v>0</v>
      </c>
      <c r="R613" s="11">
        <v>498753.13199999998</v>
      </c>
      <c r="S613" s="11">
        <v>14962593.959999999</v>
      </c>
      <c r="T613" s="8"/>
      <c r="U613" s="8">
        <v>3706.98</v>
      </c>
      <c r="V613" s="8">
        <v>3706.98</v>
      </c>
      <c r="W613" s="3" t="s">
        <v>580</v>
      </c>
      <c r="X613" s="17">
        <f>+N613-'Приложение № 2'!E613</f>
        <v>0</v>
      </c>
      <c r="Z613" s="1">
        <f>+(K613*9.1+L613*18.19)*12</f>
        <v>498753.13199999998</v>
      </c>
      <c r="AB613" s="17">
        <f>+N613-'Приложение № 2'!E613</f>
        <v>0</v>
      </c>
      <c r="AE613" s="25">
        <f>+N613-'Приложение № 2'!E613</f>
        <v>0</v>
      </c>
    </row>
    <row r="614" spans="1:31" x14ac:dyDescent="0.2">
      <c r="A614" s="9">
        <f t="shared" si="137"/>
        <v>570</v>
      </c>
      <c r="B614" s="9">
        <f t="shared" si="138"/>
        <v>9</v>
      </c>
      <c r="C614" s="10" t="s">
        <v>1158</v>
      </c>
      <c r="D614" s="10" t="s">
        <v>703</v>
      </c>
      <c r="E614" s="10" t="s">
        <v>150</v>
      </c>
      <c r="F614" s="10"/>
      <c r="G614" s="10" t="s">
        <v>59</v>
      </c>
      <c r="H614" s="10" t="s">
        <v>31</v>
      </c>
      <c r="I614" s="10" t="s">
        <v>32</v>
      </c>
      <c r="J614" s="11">
        <v>883.3</v>
      </c>
      <c r="K614" s="11">
        <v>477.7</v>
      </c>
      <c r="L614" s="11">
        <v>314</v>
      </c>
      <c r="M614" s="26">
        <v>31</v>
      </c>
      <c r="N614" s="11">
        <f t="shared" si="136"/>
        <v>10781570.59328704</v>
      </c>
      <c r="O614" s="11">
        <v>0</v>
      </c>
      <c r="P614" s="11">
        <v>9477801.2432870399</v>
      </c>
      <c r="Q614" s="11">
        <v>0</v>
      </c>
      <c r="R614" s="11">
        <v>265963.15000000002</v>
      </c>
      <c r="S614" s="11">
        <v>1037806.2</v>
      </c>
      <c r="T614" s="8"/>
      <c r="U614" s="8">
        <v>13770.46</v>
      </c>
      <c r="V614" s="8">
        <v>13770.46</v>
      </c>
      <c r="W614" s="3" t="s">
        <v>580</v>
      </c>
      <c r="X614" s="17">
        <f>+N614-'Приложение № 2'!E614</f>
        <v>0</v>
      </c>
      <c r="Y614" s="1">
        <v>162182.53</v>
      </c>
      <c r="Z614" s="1">
        <f>+(K614*6.45+L614*17.73)*12</f>
        <v>103780.62</v>
      </c>
      <c r="AB614" s="17">
        <f>+N614-'Приложение № 2'!E614</f>
        <v>0</v>
      </c>
      <c r="AE614" s="25">
        <f>+N614-'Приложение № 2'!E614</f>
        <v>0</v>
      </c>
    </row>
    <row r="615" spans="1:31" x14ac:dyDescent="0.2">
      <c r="A615" s="9">
        <f t="shared" si="137"/>
        <v>571</v>
      </c>
      <c r="B615" s="9">
        <f t="shared" si="138"/>
        <v>10</v>
      </c>
      <c r="C615" s="10" t="s">
        <v>1158</v>
      </c>
      <c r="D615" s="10" t="s">
        <v>704</v>
      </c>
      <c r="E615" s="10" t="s">
        <v>156</v>
      </c>
      <c r="F615" s="10"/>
      <c r="G615" s="10" t="s">
        <v>59</v>
      </c>
      <c r="H615" s="10" t="s">
        <v>31</v>
      </c>
      <c r="I615" s="10" t="s">
        <v>30</v>
      </c>
      <c r="J615" s="11">
        <v>877.9</v>
      </c>
      <c r="K615" s="11">
        <v>385.9</v>
      </c>
      <c r="L615" s="11">
        <v>320.5</v>
      </c>
      <c r="M615" s="26">
        <v>40</v>
      </c>
      <c r="N615" s="11">
        <f t="shared" si="136"/>
        <v>8386036.5065516792</v>
      </c>
      <c r="O615" s="11">
        <v>0</v>
      </c>
      <c r="P615" s="11">
        <v>7204452.0865516793</v>
      </c>
      <c r="Q615" s="11">
        <v>0</v>
      </c>
      <c r="R615" s="11">
        <v>201002.02000000002</v>
      </c>
      <c r="S615" s="11">
        <v>980582.40000000002</v>
      </c>
      <c r="T615" s="8"/>
      <c r="U615" s="8">
        <v>11829.88</v>
      </c>
      <c r="V615" s="8">
        <v>11829.88</v>
      </c>
      <c r="W615" s="3" t="s">
        <v>580</v>
      </c>
      <c r="X615" s="17">
        <f>+N615-'Приложение № 2'!E615</f>
        <v>0</v>
      </c>
      <c r="Y615" s="1">
        <v>102943.78</v>
      </c>
      <c r="Z615" s="1">
        <f>+(K615*6.45+L615*17.73)*12</f>
        <v>98058.240000000005</v>
      </c>
      <c r="AB615" s="17">
        <f>+N615-'Приложение № 2'!E615</f>
        <v>0</v>
      </c>
      <c r="AE615" s="25">
        <f>+N615-'Приложение № 2'!E615</f>
        <v>0</v>
      </c>
    </row>
    <row r="616" spans="1:31" x14ac:dyDescent="0.2">
      <c r="A616" s="9">
        <f t="shared" si="137"/>
        <v>572</v>
      </c>
      <c r="B616" s="9">
        <f t="shared" si="138"/>
        <v>11</v>
      </c>
      <c r="C616" s="10" t="s">
        <v>1158</v>
      </c>
      <c r="D616" s="10" t="s">
        <v>705</v>
      </c>
      <c r="E616" s="10" t="s">
        <v>152</v>
      </c>
      <c r="F616" s="10"/>
      <c r="G616" s="10" t="s">
        <v>59</v>
      </c>
      <c r="H616" s="10" t="s">
        <v>31</v>
      </c>
      <c r="I616" s="10" t="s">
        <v>30</v>
      </c>
      <c r="J616" s="11">
        <v>721</v>
      </c>
      <c r="K616" s="11">
        <v>384.7</v>
      </c>
      <c r="L616" s="11">
        <v>253.5</v>
      </c>
      <c r="M616" s="26">
        <v>28</v>
      </c>
      <c r="N616" s="11">
        <f t="shared" si="136"/>
        <v>8691168.8224678412</v>
      </c>
      <c r="O616" s="11">
        <v>0</v>
      </c>
      <c r="P616" s="11">
        <v>7626208.2224678406</v>
      </c>
      <c r="Q616" s="11">
        <v>0</v>
      </c>
      <c r="R616" s="11">
        <v>227856.2</v>
      </c>
      <c r="S616" s="11">
        <v>837104.4</v>
      </c>
      <c r="T616" s="8"/>
      <c r="U616" s="8">
        <v>13770.46</v>
      </c>
      <c r="V616" s="8">
        <v>13770.46</v>
      </c>
      <c r="W616" s="3" t="s">
        <v>580</v>
      </c>
      <c r="X616" s="17">
        <f>+N616-'Приложение № 2'!E616</f>
        <v>0</v>
      </c>
      <c r="Y616" s="1">
        <v>144145.76</v>
      </c>
      <c r="Z616" s="1">
        <f>+(K616*6.45+L616*17.73)*12</f>
        <v>83710.44</v>
      </c>
      <c r="AB616" s="17">
        <f>+N616-'Приложение № 2'!E616</f>
        <v>0</v>
      </c>
      <c r="AE616" s="25">
        <f>+N616-'Приложение № 2'!E616</f>
        <v>0</v>
      </c>
    </row>
    <row r="617" spans="1:31" x14ac:dyDescent="0.2">
      <c r="A617" s="9">
        <f t="shared" si="137"/>
        <v>573</v>
      </c>
      <c r="B617" s="9">
        <f t="shared" si="138"/>
        <v>12</v>
      </c>
      <c r="C617" s="10" t="s">
        <v>1158</v>
      </c>
      <c r="D617" s="10" t="s">
        <v>706</v>
      </c>
      <c r="E617" s="10" t="s">
        <v>154</v>
      </c>
      <c r="F617" s="10"/>
      <c r="G617" s="10" t="s">
        <v>59</v>
      </c>
      <c r="H617" s="10" t="s">
        <v>31</v>
      </c>
      <c r="I617" s="10" t="s">
        <v>30</v>
      </c>
      <c r="J617" s="11">
        <v>700.4</v>
      </c>
      <c r="K617" s="11">
        <v>381.6</v>
      </c>
      <c r="L617" s="11">
        <v>245.2</v>
      </c>
      <c r="M617" s="26">
        <v>25</v>
      </c>
      <c r="N617" s="11">
        <f t="shared" si="136"/>
        <v>8535920.7307001594</v>
      </c>
      <c r="O617" s="11">
        <v>0</v>
      </c>
      <c r="P617" s="11">
        <v>7517120.3287001597</v>
      </c>
      <c r="Q617" s="11">
        <v>0</v>
      </c>
      <c r="R617" s="11">
        <v>201754.48200000002</v>
      </c>
      <c r="S617" s="11">
        <v>817045.92</v>
      </c>
      <c r="T617" s="8"/>
      <c r="U617" s="8">
        <v>13770.46</v>
      </c>
      <c r="V617" s="8">
        <v>13770.46</v>
      </c>
      <c r="W617" s="3" t="s">
        <v>580</v>
      </c>
      <c r="X617" s="17">
        <f>+N617-'Приложение № 2'!E617</f>
        <v>0</v>
      </c>
      <c r="Y617" s="1">
        <v>120049.89</v>
      </c>
      <c r="Z617" s="1">
        <f>+(K617*6.45+L617*17.73)*12</f>
        <v>81704.592000000004</v>
      </c>
      <c r="AB617" s="17">
        <f>+N617-'Приложение № 2'!E617</f>
        <v>0</v>
      </c>
      <c r="AE617" s="25">
        <f>+N617-'Приложение № 2'!E617</f>
        <v>0</v>
      </c>
    </row>
    <row r="618" spans="1:31" x14ac:dyDescent="0.2">
      <c r="A618" s="9"/>
      <c r="B618" s="35" t="s">
        <v>351</v>
      </c>
      <c r="C618" s="35"/>
      <c r="D618" s="35"/>
      <c r="E618" s="29"/>
      <c r="F618" s="29"/>
      <c r="G618" s="29"/>
      <c r="H618" s="29"/>
      <c r="I618" s="29"/>
      <c r="J618" s="30">
        <f>SUBTOTAL(9,J606:J617)</f>
        <v>22407.500000000004</v>
      </c>
      <c r="K618" s="30">
        <f t="shared" ref="K618:N618" si="139">SUBTOTAL(9,K606:K617)</f>
        <v>15078.400000000001</v>
      </c>
      <c r="L618" s="30">
        <f t="shared" si="139"/>
        <v>5660.0999999999995</v>
      </c>
      <c r="M618" s="30">
        <f t="shared" si="139"/>
        <v>689</v>
      </c>
      <c r="N618" s="30">
        <f t="shared" si="139"/>
        <v>266906486.19944996</v>
      </c>
      <c r="O618" s="30">
        <v>0</v>
      </c>
      <c r="P618" s="30">
        <v>215864172.2914499</v>
      </c>
      <c r="Q618" s="30">
        <v>0</v>
      </c>
      <c r="R618" s="30">
        <v>5446944.9576000012</v>
      </c>
      <c r="S618" s="30">
        <v>45595368.950400002</v>
      </c>
      <c r="T618" s="31">
        <v>0</v>
      </c>
      <c r="U618" s="31"/>
      <c r="V618" s="31"/>
      <c r="W618" s="32"/>
      <c r="X618" s="17">
        <f>+N618-'Приложение № 2'!E618</f>
        <v>0</v>
      </c>
      <c r="AB618" s="17">
        <f>+N618-'Приложение № 2'!E618</f>
        <v>0</v>
      </c>
      <c r="AE618" s="25">
        <f>+N618-'Приложение № 2'!E618</f>
        <v>0</v>
      </c>
    </row>
    <row r="619" spans="1:31" x14ac:dyDescent="0.2">
      <c r="A619" s="9">
        <f>+A617+1</f>
        <v>574</v>
      </c>
      <c r="B619" s="9">
        <v>1</v>
      </c>
      <c r="C619" s="10" t="s">
        <v>1160</v>
      </c>
      <c r="D619" s="10" t="s">
        <v>707</v>
      </c>
      <c r="E619" s="10" t="s">
        <v>61</v>
      </c>
      <c r="F619" s="10"/>
      <c r="G619" s="10" t="s">
        <v>59</v>
      </c>
      <c r="H619" s="10" t="s">
        <v>31</v>
      </c>
      <c r="I619" s="10" t="s">
        <v>31</v>
      </c>
      <c r="J619" s="11">
        <v>535.29999999999995</v>
      </c>
      <c r="K619" s="11">
        <v>496.4</v>
      </c>
      <c r="L619" s="11">
        <v>0</v>
      </c>
      <c r="M619" s="26">
        <v>37</v>
      </c>
      <c r="N619" s="11">
        <f t="shared" ref="N619:N642" si="140">+P619+Q619+R619+S619+T619</f>
        <v>4723588.5199999996</v>
      </c>
      <c r="O619" s="11">
        <v>0</v>
      </c>
      <c r="P619" s="11">
        <v>4196816.07</v>
      </c>
      <c r="Q619" s="11">
        <v>0</v>
      </c>
      <c r="R619" s="11">
        <v>142558.85</v>
      </c>
      <c r="S619" s="11">
        <v>384213.6</v>
      </c>
      <c r="T619" s="8"/>
      <c r="U619" s="8">
        <v>10318.4</v>
      </c>
      <c r="V619" s="8">
        <v>10318.4</v>
      </c>
      <c r="W619" s="3" t="s">
        <v>580</v>
      </c>
      <c r="X619" s="17">
        <f>+N619-'Приложение № 2'!E619</f>
        <v>0</v>
      </c>
      <c r="Y619" s="1">
        <v>104137.49</v>
      </c>
      <c r="Z619" s="1">
        <f>+(K619*6.45+L619*17.73)*12</f>
        <v>38421.360000000001</v>
      </c>
      <c r="AB619" s="17">
        <f>+N619-'Приложение № 2'!E619</f>
        <v>0</v>
      </c>
      <c r="AE619" s="25">
        <f>+N619-'Приложение № 2'!E619</f>
        <v>0</v>
      </c>
    </row>
    <row r="620" spans="1:31" x14ac:dyDescent="0.2">
      <c r="A620" s="9">
        <f>+A619+1</f>
        <v>575</v>
      </c>
      <c r="B620" s="9">
        <f>+B619+1</f>
        <v>2</v>
      </c>
      <c r="C620" s="10" t="s">
        <v>1160</v>
      </c>
      <c r="D620" s="10" t="s">
        <v>708</v>
      </c>
      <c r="E620" s="10" t="s">
        <v>66</v>
      </c>
      <c r="F620" s="10"/>
      <c r="G620" s="10" t="s">
        <v>55</v>
      </c>
      <c r="H620" s="10" t="s">
        <v>33</v>
      </c>
      <c r="I620" s="10" t="s">
        <v>35</v>
      </c>
      <c r="J620" s="11">
        <v>4690.3</v>
      </c>
      <c r="K620" s="11">
        <v>3385.09</v>
      </c>
      <c r="L620" s="11">
        <v>991.41</v>
      </c>
      <c r="M620" s="26">
        <v>166</v>
      </c>
      <c r="N620" s="11">
        <f t="shared" si="140"/>
        <v>49176221.5410752</v>
      </c>
      <c r="O620" s="11">
        <v>0</v>
      </c>
      <c r="P620" s="11">
        <v>29582005.864275198</v>
      </c>
      <c r="Q620" s="11">
        <v>0</v>
      </c>
      <c r="R620" s="11">
        <v>2012511.5928000002</v>
      </c>
      <c r="S620" s="11">
        <v>17581704.084000003</v>
      </c>
      <c r="T620" s="8"/>
      <c r="U620" s="8">
        <v>4791.7700000000004</v>
      </c>
      <c r="V620" s="8">
        <v>4791.7700000000004</v>
      </c>
      <c r="W620" s="3" t="s">
        <v>580</v>
      </c>
      <c r="X620" s="17">
        <f>+N620-'Приложение № 2'!E620</f>
        <v>0</v>
      </c>
      <c r="Y620" s="1">
        <v>1426454.79</v>
      </c>
      <c r="Z620" s="1">
        <f>+(K620*9.1+L620*18.19)*12</f>
        <v>586056.80280000006</v>
      </c>
      <c r="AB620" s="17">
        <f>+N620-'Приложение № 2'!E620</f>
        <v>0</v>
      </c>
      <c r="AE620" s="25">
        <f>+N620-'Приложение № 2'!E620</f>
        <v>0</v>
      </c>
    </row>
    <row r="621" spans="1:31" x14ac:dyDescent="0.2">
      <c r="A621" s="9">
        <f t="shared" ref="A621:A642" si="141">+A620+1</f>
        <v>576</v>
      </c>
      <c r="B621" s="9">
        <f t="shared" ref="B621:B642" si="142">+B620+1</f>
        <v>3</v>
      </c>
      <c r="C621" s="10" t="s">
        <v>1160</v>
      </c>
      <c r="D621" s="10" t="s">
        <v>709</v>
      </c>
      <c r="E621" s="10" t="s">
        <v>108</v>
      </c>
      <c r="F621" s="10"/>
      <c r="G621" s="10" t="s">
        <v>55</v>
      </c>
      <c r="H621" s="10" t="s">
        <v>38</v>
      </c>
      <c r="I621" s="10" t="s">
        <v>30</v>
      </c>
      <c r="J621" s="11">
        <v>2286.6999999999998</v>
      </c>
      <c r="K621" s="11">
        <v>2021.3</v>
      </c>
      <c r="L621" s="11">
        <v>0</v>
      </c>
      <c r="M621" s="26">
        <v>76</v>
      </c>
      <c r="N621" s="11">
        <f t="shared" si="140"/>
        <v>11259818.612145919</v>
      </c>
      <c r="O621" s="11">
        <v>0</v>
      </c>
      <c r="P621" s="11">
        <v>1320146.95414592</v>
      </c>
      <c r="Q621" s="11">
        <v>0</v>
      </c>
      <c r="R621" s="11">
        <v>1149442.2179999999</v>
      </c>
      <c r="S621" s="11">
        <v>8790229.4399999995</v>
      </c>
      <c r="T621" s="8"/>
      <c r="U621" s="8">
        <v>3730.53</v>
      </c>
      <c r="V621" s="8">
        <v>3730.53</v>
      </c>
      <c r="W621" s="3" t="s">
        <v>580</v>
      </c>
      <c r="X621" s="17">
        <f>+N621-'Приложение № 2'!E621</f>
        <v>0</v>
      </c>
      <c r="Y621" s="1">
        <v>856434.57</v>
      </c>
      <c r="Z621" s="1">
        <f>+(K621*12.08+L621*20.47)*12</f>
        <v>293007.64799999999</v>
      </c>
      <c r="AB621" s="17">
        <f>+N621-'Приложение № 2'!E621</f>
        <v>0</v>
      </c>
      <c r="AE621" s="25">
        <f>+N621-'Приложение № 2'!E621</f>
        <v>0</v>
      </c>
    </row>
    <row r="622" spans="1:31" x14ac:dyDescent="0.2">
      <c r="A622" s="9">
        <f t="shared" si="141"/>
        <v>577</v>
      </c>
      <c r="B622" s="9">
        <f t="shared" si="142"/>
        <v>4</v>
      </c>
      <c r="C622" s="10" t="s">
        <v>1160</v>
      </c>
      <c r="D622" s="10" t="s">
        <v>710</v>
      </c>
      <c r="E622" s="10" t="s">
        <v>82</v>
      </c>
      <c r="F622" s="10"/>
      <c r="G622" s="10" t="s">
        <v>55</v>
      </c>
      <c r="H622" s="10" t="s">
        <v>33</v>
      </c>
      <c r="I622" s="10" t="s">
        <v>31</v>
      </c>
      <c r="J622" s="11">
        <v>1367.9</v>
      </c>
      <c r="K622" s="11">
        <v>1174.8</v>
      </c>
      <c r="L622" s="11">
        <v>86.4</v>
      </c>
      <c r="M622" s="26">
        <v>46</v>
      </c>
      <c r="N622" s="11">
        <f t="shared" si="140"/>
        <v>12908781.441228162</v>
      </c>
      <c r="O622" s="11">
        <v>0</v>
      </c>
      <c r="P622" s="11">
        <v>7893831.0692281639</v>
      </c>
      <c r="Q622" s="11">
        <v>0</v>
      </c>
      <c r="R622" s="11">
        <v>600523.81199999992</v>
      </c>
      <c r="S622" s="11">
        <v>4414426.5599999987</v>
      </c>
      <c r="T622" s="8"/>
      <c r="U622" s="8">
        <v>4412.4799999999996</v>
      </c>
      <c r="V622" s="8">
        <v>4412.4799999999996</v>
      </c>
      <c r="W622" s="3" t="s">
        <v>580</v>
      </c>
      <c r="X622" s="17">
        <f>+N622-'Приложение № 2'!E622</f>
        <v>0</v>
      </c>
      <c r="Y622" s="1">
        <v>453376.26</v>
      </c>
      <c r="Z622" s="1">
        <f>+(K622*9.1+L622*18.19)*12</f>
        <v>147147.55199999997</v>
      </c>
      <c r="AB622" s="17">
        <f>+N622-'Приложение № 2'!E622</f>
        <v>0</v>
      </c>
      <c r="AE622" s="25">
        <f>+N622-'Приложение № 2'!E622</f>
        <v>0</v>
      </c>
    </row>
    <row r="623" spans="1:31" x14ac:dyDescent="0.2">
      <c r="A623" s="9">
        <f t="shared" si="141"/>
        <v>578</v>
      </c>
      <c r="B623" s="9">
        <f t="shared" si="142"/>
        <v>5</v>
      </c>
      <c r="C623" s="10" t="s">
        <v>1160</v>
      </c>
      <c r="D623" s="10" t="s">
        <v>373</v>
      </c>
      <c r="E623" s="10" t="s">
        <v>128</v>
      </c>
      <c r="F623" s="10"/>
      <c r="G623" s="10" t="s">
        <v>55</v>
      </c>
      <c r="H623" s="10" t="s">
        <v>38</v>
      </c>
      <c r="I623" s="10" t="s">
        <v>30</v>
      </c>
      <c r="J623" s="11">
        <v>533.29999999999995</v>
      </c>
      <c r="K623" s="11">
        <v>497.2</v>
      </c>
      <c r="L623" s="11">
        <v>0</v>
      </c>
      <c r="M623" s="26">
        <v>78</v>
      </c>
      <c r="N623" s="11">
        <f t="shared" si="140"/>
        <v>2256022.2400000002</v>
      </c>
      <c r="O623" s="11">
        <v>0</v>
      </c>
      <c r="P623" s="11">
        <v>0</v>
      </c>
      <c r="Q623" s="11">
        <v>0</v>
      </c>
      <c r="R623" s="11">
        <v>1040595.172</v>
      </c>
      <c r="S623" s="11">
        <v>1215427.0680000002</v>
      </c>
      <c r="T623" s="8"/>
      <c r="U623" s="8">
        <v>1101.95</v>
      </c>
      <c r="V623" s="8">
        <v>1101.95</v>
      </c>
      <c r="W623" s="3" t="s">
        <v>580</v>
      </c>
      <c r="X623" s="17">
        <f>+N623-'Приложение № 2'!E623</f>
        <v>0</v>
      </c>
      <c r="Y623" s="1">
        <v>968521.06</v>
      </c>
      <c r="Z623" s="1">
        <f>+(K623*12.08+L623*20.47)*12</f>
        <v>72074.111999999994</v>
      </c>
      <c r="AB623" s="17">
        <f>+N623-'Приложение № 2'!E623</f>
        <v>0</v>
      </c>
      <c r="AE623" s="25">
        <f>+N623-'Приложение № 2'!E623</f>
        <v>0</v>
      </c>
    </row>
    <row r="624" spans="1:31" x14ac:dyDescent="0.2">
      <c r="A624" s="9">
        <f t="shared" si="141"/>
        <v>579</v>
      </c>
      <c r="B624" s="9">
        <f t="shared" si="142"/>
        <v>6</v>
      </c>
      <c r="C624" s="10" t="s">
        <v>1160</v>
      </c>
      <c r="D624" s="10" t="s">
        <v>711</v>
      </c>
      <c r="E624" s="10" t="s">
        <v>64</v>
      </c>
      <c r="F624" s="10"/>
      <c r="G624" s="10" t="s">
        <v>55</v>
      </c>
      <c r="H624" s="10" t="s">
        <v>33</v>
      </c>
      <c r="I624" s="10" t="s">
        <v>31</v>
      </c>
      <c r="J624" s="11">
        <v>1409.7</v>
      </c>
      <c r="K624" s="11">
        <v>1203.5999999999999</v>
      </c>
      <c r="L624" s="11">
        <v>0</v>
      </c>
      <c r="M624" s="26">
        <v>51</v>
      </c>
      <c r="N624" s="11">
        <f t="shared" si="140"/>
        <v>1449471.41</v>
      </c>
      <c r="O624" s="11">
        <v>0</v>
      </c>
      <c r="P624" s="11">
        <v>0</v>
      </c>
      <c r="Q624" s="11">
        <v>0</v>
      </c>
      <c r="R624" s="11">
        <v>601372.65</v>
      </c>
      <c r="S624" s="11">
        <v>848098.75999999989</v>
      </c>
      <c r="T624" s="8"/>
      <c r="U624" s="8">
        <v>1082.74</v>
      </c>
      <c r="V624" s="8">
        <v>1082.74</v>
      </c>
      <c r="W624" s="3" t="s">
        <v>580</v>
      </c>
      <c r="X624" s="17">
        <f>+N624-'Приложение № 2'!E624</f>
        <v>0</v>
      </c>
      <c r="Y624" s="1">
        <v>469939.53</v>
      </c>
      <c r="Z624" s="1">
        <f>+(K624*9.1+L624*18.19)*12</f>
        <v>131433.12</v>
      </c>
      <c r="AB624" s="17">
        <f>+N624-'Приложение № 2'!E624</f>
        <v>0</v>
      </c>
      <c r="AE624" s="25">
        <f>+N624-'Приложение № 2'!E624</f>
        <v>0</v>
      </c>
    </row>
    <row r="625" spans="1:31" x14ac:dyDescent="0.2">
      <c r="A625" s="9">
        <f t="shared" si="141"/>
        <v>580</v>
      </c>
      <c r="B625" s="9">
        <f t="shared" si="142"/>
        <v>7</v>
      </c>
      <c r="C625" s="10" t="s">
        <v>1160</v>
      </c>
      <c r="D625" s="10" t="s">
        <v>712</v>
      </c>
      <c r="E625" s="10" t="s">
        <v>66</v>
      </c>
      <c r="F625" s="10"/>
      <c r="G625" s="10" t="s">
        <v>59</v>
      </c>
      <c r="H625" s="10" t="s">
        <v>31</v>
      </c>
      <c r="I625" s="10" t="s">
        <v>31</v>
      </c>
      <c r="J625" s="11">
        <v>530.29999999999995</v>
      </c>
      <c r="K625" s="11">
        <v>493.2</v>
      </c>
      <c r="L625" s="11">
        <v>0</v>
      </c>
      <c r="M625" s="26">
        <v>26</v>
      </c>
      <c r="N625" s="11">
        <f t="shared" si="140"/>
        <v>1721795.72</v>
      </c>
      <c r="O625" s="11">
        <v>0</v>
      </c>
      <c r="P625" s="11">
        <v>1720895.5384</v>
      </c>
      <c r="Q625" s="11">
        <v>0</v>
      </c>
      <c r="R625" s="11">
        <v>900.1816000000108</v>
      </c>
      <c r="S625" s="11">
        <v>0</v>
      </c>
      <c r="T625" s="8"/>
      <c r="U625" s="8">
        <v>3764.3</v>
      </c>
      <c r="V625" s="8">
        <v>3764.3</v>
      </c>
      <c r="W625" s="3" t="s">
        <v>580</v>
      </c>
      <c r="X625" s="17">
        <f>+N625-'Приложение № 2'!E625</f>
        <v>0</v>
      </c>
      <c r="Y625" s="1">
        <v>102850.83</v>
      </c>
      <c r="Z625" s="1">
        <f>+(K625*6.45+L625*17.73)*12</f>
        <v>38173.68</v>
      </c>
      <c r="AB625" s="17">
        <f>+N625-'Приложение № 2'!E625</f>
        <v>0</v>
      </c>
      <c r="AE625" s="25">
        <f>+N625-'Приложение № 2'!E625</f>
        <v>0</v>
      </c>
    </row>
    <row r="626" spans="1:31" x14ac:dyDescent="0.2">
      <c r="A626" s="9">
        <f t="shared" si="141"/>
        <v>581</v>
      </c>
      <c r="B626" s="9">
        <f t="shared" si="142"/>
        <v>8</v>
      </c>
      <c r="C626" s="10" t="s">
        <v>1160</v>
      </c>
      <c r="D626" s="10" t="s">
        <v>713</v>
      </c>
      <c r="E626" s="10" t="s">
        <v>101</v>
      </c>
      <c r="F626" s="10"/>
      <c r="G626" s="10" t="s">
        <v>59</v>
      </c>
      <c r="H626" s="10" t="s">
        <v>31</v>
      </c>
      <c r="I626" s="10" t="s">
        <v>31</v>
      </c>
      <c r="J626" s="11">
        <v>537.79999999999995</v>
      </c>
      <c r="K626" s="11">
        <v>494.5</v>
      </c>
      <c r="L626" s="11">
        <v>0</v>
      </c>
      <c r="M626" s="26">
        <v>27</v>
      </c>
      <c r="N626" s="11">
        <f t="shared" si="140"/>
        <v>10144061.954003202</v>
      </c>
      <c r="O626" s="11">
        <v>0</v>
      </c>
      <c r="P626" s="11">
        <v>9603856.1340032015</v>
      </c>
      <c r="Q626" s="11">
        <v>0</v>
      </c>
      <c r="R626" s="11">
        <v>157462.82</v>
      </c>
      <c r="S626" s="11">
        <v>382743</v>
      </c>
      <c r="T626" s="8"/>
      <c r="U626" s="8">
        <v>21188.86</v>
      </c>
      <c r="V626" s="8">
        <v>21188.86</v>
      </c>
      <c r="W626" s="3" t="s">
        <v>580</v>
      </c>
      <c r="X626" s="17">
        <f>+N626-'Приложение № 2'!E626</f>
        <v>0</v>
      </c>
      <c r="Y626" s="1">
        <v>119188.52</v>
      </c>
      <c r="Z626" s="1">
        <f>+(K626*6.45+L626*17.73)*12</f>
        <v>38274.300000000003</v>
      </c>
      <c r="AB626" s="17">
        <f>+N626-'Приложение № 2'!E626</f>
        <v>0</v>
      </c>
      <c r="AE626" s="25">
        <f>+N626-'Приложение № 2'!E626</f>
        <v>0</v>
      </c>
    </row>
    <row r="627" spans="1:31" x14ac:dyDescent="0.2">
      <c r="A627" s="9">
        <f t="shared" si="141"/>
        <v>582</v>
      </c>
      <c r="B627" s="9">
        <f t="shared" si="142"/>
        <v>9</v>
      </c>
      <c r="C627" s="10" t="s">
        <v>1160</v>
      </c>
      <c r="D627" s="10" t="s">
        <v>714</v>
      </c>
      <c r="E627" s="10" t="s">
        <v>101</v>
      </c>
      <c r="F627" s="10"/>
      <c r="G627" s="10" t="s">
        <v>55</v>
      </c>
      <c r="H627" s="10" t="s">
        <v>34</v>
      </c>
      <c r="I627" s="10" t="s">
        <v>35</v>
      </c>
      <c r="J627" s="11">
        <v>5886.2</v>
      </c>
      <c r="K627" s="11">
        <v>4416.3100000000004</v>
      </c>
      <c r="L627" s="11">
        <v>1102.7</v>
      </c>
      <c r="M627" s="26">
        <v>214</v>
      </c>
      <c r="N627" s="11">
        <f t="shared" si="140"/>
        <v>100232874.90458637</v>
      </c>
      <c r="O627" s="11">
        <v>0</v>
      </c>
      <c r="P627" s="11">
        <v>75468431.356586367</v>
      </c>
      <c r="Q627" s="11">
        <v>0</v>
      </c>
      <c r="R627" s="11">
        <v>3075691.3080000002</v>
      </c>
      <c r="S627" s="11">
        <v>21688752.240000002</v>
      </c>
      <c r="T627" s="8"/>
      <c r="U627" s="8">
        <v>7286.7</v>
      </c>
      <c r="V627" s="8">
        <v>7286.7</v>
      </c>
      <c r="W627" s="3" t="s">
        <v>580</v>
      </c>
      <c r="X627" s="17">
        <f>+N627-'Приложение № 2'!E627</f>
        <v>0</v>
      </c>
      <c r="Y627" s="1">
        <v>2352732.9</v>
      </c>
      <c r="Z627" s="1">
        <f t="shared" ref="Z627:Z638" si="143">+(K627*9.1+L627*18.19)*12</f>
        <v>722958.40800000005</v>
      </c>
      <c r="AB627" s="17">
        <f>+N627-'Приложение № 2'!E627</f>
        <v>0</v>
      </c>
      <c r="AE627" s="25">
        <f>+N627-'Приложение № 2'!E627</f>
        <v>0</v>
      </c>
    </row>
    <row r="628" spans="1:31" x14ac:dyDescent="0.2">
      <c r="A628" s="9">
        <f t="shared" si="141"/>
        <v>583</v>
      </c>
      <c r="B628" s="9">
        <f t="shared" si="142"/>
        <v>10</v>
      </c>
      <c r="C628" s="10" t="s">
        <v>1160</v>
      </c>
      <c r="D628" s="10" t="s">
        <v>715</v>
      </c>
      <c r="E628" s="10" t="s">
        <v>91</v>
      </c>
      <c r="F628" s="10"/>
      <c r="G628" s="10" t="s">
        <v>55</v>
      </c>
      <c r="H628" s="10" t="s">
        <v>33</v>
      </c>
      <c r="I628" s="10" t="s">
        <v>35</v>
      </c>
      <c r="J628" s="11">
        <v>4464.7</v>
      </c>
      <c r="K628" s="11">
        <v>4062.7</v>
      </c>
      <c r="L628" s="11">
        <v>42</v>
      </c>
      <c r="M628" s="26">
        <v>161</v>
      </c>
      <c r="N628" s="11">
        <f t="shared" si="140"/>
        <v>52448378.909999996</v>
      </c>
      <c r="O628" s="11">
        <v>0</v>
      </c>
      <c r="P628" s="11">
        <v>46923453.912109062</v>
      </c>
      <c r="Q628" s="11">
        <v>0</v>
      </c>
      <c r="R628" s="11">
        <v>0</v>
      </c>
      <c r="S628" s="11">
        <v>5524924.9978909343</v>
      </c>
      <c r="T628" s="8"/>
      <c r="U628" s="8">
        <v>4217.95</v>
      </c>
      <c r="V628" s="8">
        <v>4217.95</v>
      </c>
      <c r="W628" s="3" t="s">
        <v>580</v>
      </c>
      <c r="X628" s="17">
        <f>+N628-'Приложение № 2'!E628</f>
        <v>0</v>
      </c>
      <c r="Y628" s="1">
        <v>1460878.33</v>
      </c>
      <c r="Z628" s="1">
        <f t="shared" si="143"/>
        <v>452814.60000000003</v>
      </c>
      <c r="AB628" s="17">
        <f>+N628-'Приложение № 2'!E628</f>
        <v>0</v>
      </c>
      <c r="AE628" s="25">
        <f>+N628-'Приложение № 2'!E628</f>
        <v>0</v>
      </c>
    </row>
    <row r="629" spans="1:31" x14ac:dyDescent="0.2">
      <c r="A629" s="9">
        <f t="shared" si="141"/>
        <v>584</v>
      </c>
      <c r="B629" s="9">
        <f t="shared" si="142"/>
        <v>11</v>
      </c>
      <c r="C629" s="10" t="s">
        <v>1160</v>
      </c>
      <c r="D629" s="10" t="s">
        <v>716</v>
      </c>
      <c r="E629" s="10" t="s">
        <v>184</v>
      </c>
      <c r="F629" s="10"/>
      <c r="G629" s="10" t="s">
        <v>55</v>
      </c>
      <c r="H629" s="10" t="s">
        <v>34</v>
      </c>
      <c r="I629" s="10" t="s">
        <v>35</v>
      </c>
      <c r="J629" s="11">
        <v>5607.8</v>
      </c>
      <c r="K629" s="11">
        <v>5133.7</v>
      </c>
      <c r="L629" s="11">
        <v>0</v>
      </c>
      <c r="M629" s="26">
        <v>237</v>
      </c>
      <c r="N629" s="11">
        <f t="shared" si="140"/>
        <v>61869436.07703615</v>
      </c>
      <c r="O629" s="11">
        <v>0</v>
      </c>
      <c r="P629" s="11">
        <v>42739878.417036146</v>
      </c>
      <c r="Q629" s="11">
        <v>0</v>
      </c>
      <c r="R629" s="11">
        <v>2311556.46</v>
      </c>
      <c r="S629" s="11">
        <v>16818001.200000003</v>
      </c>
      <c r="T629" s="8"/>
      <c r="U629" s="8">
        <v>5486.71</v>
      </c>
      <c r="V629" s="8">
        <v>5486.71</v>
      </c>
      <c r="W629" s="3" t="s">
        <v>580</v>
      </c>
      <c r="X629" s="17">
        <f>+N629-'Приложение № 2'!E629</f>
        <v>0</v>
      </c>
      <c r="Y629" s="1">
        <v>1750956.42</v>
      </c>
      <c r="Z629" s="1">
        <f t="shared" si="143"/>
        <v>560600.04</v>
      </c>
      <c r="AB629" s="17">
        <f>+N629-'Приложение № 2'!E629</f>
        <v>0</v>
      </c>
      <c r="AE629" s="25">
        <f>+N629-'Приложение № 2'!E629</f>
        <v>0</v>
      </c>
    </row>
    <row r="630" spans="1:31" x14ac:dyDescent="0.2">
      <c r="A630" s="9">
        <f t="shared" si="141"/>
        <v>585</v>
      </c>
      <c r="B630" s="9">
        <f t="shared" si="142"/>
        <v>12</v>
      </c>
      <c r="C630" s="10" t="s">
        <v>1160</v>
      </c>
      <c r="D630" s="10" t="s">
        <v>717</v>
      </c>
      <c r="E630" s="10" t="s">
        <v>64</v>
      </c>
      <c r="F630" s="10"/>
      <c r="G630" s="10" t="s">
        <v>55</v>
      </c>
      <c r="H630" s="10" t="s">
        <v>33</v>
      </c>
      <c r="I630" s="10" t="s">
        <v>32</v>
      </c>
      <c r="J630" s="11">
        <v>2238.5</v>
      </c>
      <c r="K630" s="11">
        <v>2060.8000000000002</v>
      </c>
      <c r="L630" s="11">
        <v>0</v>
      </c>
      <c r="M630" s="26">
        <v>101</v>
      </c>
      <c r="N630" s="11">
        <f t="shared" si="140"/>
        <v>33086782.849999998</v>
      </c>
      <c r="O630" s="11">
        <v>0</v>
      </c>
      <c r="P630" s="11">
        <v>25391304.599999998</v>
      </c>
      <c r="Q630" s="11">
        <v>0</v>
      </c>
      <c r="R630" s="11">
        <v>944297.45</v>
      </c>
      <c r="S630" s="11">
        <v>6751180.8000000017</v>
      </c>
      <c r="T630" s="8"/>
      <c r="U630" s="8">
        <v>6451.89</v>
      </c>
      <c r="V630" s="8">
        <v>6451.89</v>
      </c>
      <c r="W630" s="3" t="s">
        <v>580</v>
      </c>
      <c r="X630" s="17">
        <f>+N630-'Приложение № 2'!E630</f>
        <v>0</v>
      </c>
      <c r="Y630" s="1">
        <v>719258.09</v>
      </c>
      <c r="Z630" s="1">
        <f t="shared" si="143"/>
        <v>225039.36000000004</v>
      </c>
      <c r="AB630" s="17">
        <f>+N630-'Приложение № 2'!E630</f>
        <v>0</v>
      </c>
      <c r="AE630" s="25">
        <f>+N630-'Приложение № 2'!E630</f>
        <v>0</v>
      </c>
    </row>
    <row r="631" spans="1:31" x14ac:dyDescent="0.2">
      <c r="A631" s="9">
        <f t="shared" si="141"/>
        <v>586</v>
      </c>
      <c r="B631" s="9">
        <f t="shared" si="142"/>
        <v>13</v>
      </c>
      <c r="C631" s="10" t="s">
        <v>1160</v>
      </c>
      <c r="D631" s="10" t="s">
        <v>718</v>
      </c>
      <c r="E631" s="10" t="s">
        <v>64</v>
      </c>
      <c r="F631" s="10"/>
      <c r="G631" s="10" t="s">
        <v>55</v>
      </c>
      <c r="H631" s="10" t="s">
        <v>33</v>
      </c>
      <c r="I631" s="10" t="s">
        <v>32</v>
      </c>
      <c r="J631" s="11">
        <v>2234.3000000000002</v>
      </c>
      <c r="K631" s="11">
        <v>2054.1</v>
      </c>
      <c r="L631" s="11">
        <v>0</v>
      </c>
      <c r="M631" s="26">
        <v>124</v>
      </c>
      <c r="N631" s="11">
        <f t="shared" si="140"/>
        <v>24644509.911978878</v>
      </c>
      <c r="O631" s="11">
        <v>0</v>
      </c>
      <c r="P631" s="11">
        <v>17029935.211978875</v>
      </c>
      <c r="Q631" s="11">
        <v>0</v>
      </c>
      <c r="R631" s="11">
        <v>885343.1</v>
      </c>
      <c r="S631" s="11">
        <v>6729231.5999999996</v>
      </c>
      <c r="T631" s="8"/>
      <c r="U631" s="8">
        <v>6113.19</v>
      </c>
      <c r="V631" s="8">
        <v>6113.19</v>
      </c>
      <c r="W631" s="3" t="s">
        <v>580</v>
      </c>
      <c r="X631" s="17">
        <f>+N631-'Приложение № 2'!E631</f>
        <v>0</v>
      </c>
      <c r="Y631" s="1">
        <v>661035.38</v>
      </c>
      <c r="Z631" s="1">
        <f t="shared" si="143"/>
        <v>224307.71999999997</v>
      </c>
      <c r="AB631" s="17">
        <f>+N631-'Приложение № 2'!E631</f>
        <v>0</v>
      </c>
      <c r="AE631" s="25">
        <f>+N631-'Приложение № 2'!E631</f>
        <v>0</v>
      </c>
    </row>
    <row r="632" spans="1:31" ht="25.5" x14ac:dyDescent="0.2">
      <c r="A632" s="9">
        <f t="shared" si="141"/>
        <v>587</v>
      </c>
      <c r="B632" s="9">
        <f t="shared" si="142"/>
        <v>14</v>
      </c>
      <c r="C632" s="10" t="s">
        <v>1189</v>
      </c>
      <c r="D632" s="10" t="s">
        <v>719</v>
      </c>
      <c r="E632" s="10" t="s">
        <v>485</v>
      </c>
      <c r="F632" s="10"/>
      <c r="G632" s="10" t="s">
        <v>194</v>
      </c>
      <c r="H632" s="10" t="s">
        <v>34</v>
      </c>
      <c r="I632" s="10" t="s">
        <v>31</v>
      </c>
      <c r="J632" s="11">
        <v>2847.7</v>
      </c>
      <c r="K632" s="11">
        <v>2551.9</v>
      </c>
      <c r="L632" s="11">
        <v>0</v>
      </c>
      <c r="M632" s="26">
        <v>120</v>
      </c>
      <c r="N632" s="11">
        <f t="shared" si="140"/>
        <v>10011496.170804802</v>
      </c>
      <c r="O632" s="11">
        <v>0</v>
      </c>
      <c r="P632" s="11">
        <v>946321.74080480286</v>
      </c>
      <c r="Q632" s="11">
        <v>0</v>
      </c>
      <c r="R632" s="11">
        <v>705150.03</v>
      </c>
      <c r="S632" s="11">
        <v>8360024.3999999994</v>
      </c>
      <c r="T632" s="8"/>
      <c r="U632" s="8">
        <v>3356.68</v>
      </c>
      <c r="V632" s="8">
        <v>3356.68</v>
      </c>
      <c r="W632" s="3" t="s">
        <v>580</v>
      </c>
      <c r="X632" s="17">
        <f>+N632-'Приложение № 2'!E632</f>
        <v>0</v>
      </c>
      <c r="Y632" s="1">
        <v>426482.55</v>
      </c>
      <c r="Z632" s="1">
        <f t="shared" si="143"/>
        <v>278667.48</v>
      </c>
      <c r="AB632" s="17">
        <f>+N632-'Приложение № 2'!E632</f>
        <v>0</v>
      </c>
      <c r="AE632" s="25">
        <f>+N632-'Приложение № 2'!E632</f>
        <v>0</v>
      </c>
    </row>
    <row r="633" spans="1:31" ht="25.5" x14ac:dyDescent="0.2">
      <c r="A633" s="9">
        <f t="shared" si="141"/>
        <v>588</v>
      </c>
      <c r="B633" s="9">
        <f t="shared" si="142"/>
        <v>15</v>
      </c>
      <c r="C633" s="10" t="s">
        <v>1162</v>
      </c>
      <c r="D633" s="10" t="s">
        <v>720</v>
      </c>
      <c r="E633" s="10" t="s">
        <v>108</v>
      </c>
      <c r="F633" s="10"/>
      <c r="G633" s="10" t="s">
        <v>194</v>
      </c>
      <c r="H633" s="10" t="s">
        <v>34</v>
      </c>
      <c r="I633" s="10" t="s">
        <v>32</v>
      </c>
      <c r="J633" s="11">
        <v>3229.3</v>
      </c>
      <c r="K633" s="11">
        <v>2887.7</v>
      </c>
      <c r="L633" s="11">
        <v>0</v>
      </c>
      <c r="M633" s="26">
        <v>101</v>
      </c>
      <c r="N633" s="11">
        <f t="shared" si="140"/>
        <v>15803093.5921584</v>
      </c>
      <c r="O633" s="11">
        <v>0</v>
      </c>
      <c r="P633" s="11">
        <v>5121782.4821584001</v>
      </c>
      <c r="Q633" s="11">
        <v>0</v>
      </c>
      <c r="R633" s="11">
        <v>1221205.9099999999</v>
      </c>
      <c r="S633" s="11">
        <v>9460105.1999999993</v>
      </c>
      <c r="T633" s="8"/>
      <c r="U633" s="8">
        <v>3795.63</v>
      </c>
      <c r="V633" s="8">
        <v>3795.63</v>
      </c>
      <c r="W633" s="3" t="s">
        <v>580</v>
      </c>
      <c r="X633" s="17">
        <f>+N633-'Приложение № 2'!E633</f>
        <v>0</v>
      </c>
      <c r="Y633" s="1">
        <v>905869.07</v>
      </c>
      <c r="Z633" s="1">
        <f t="shared" si="143"/>
        <v>315336.83999999997</v>
      </c>
      <c r="AB633" s="17">
        <f>+N633-'Приложение № 2'!E633</f>
        <v>0</v>
      </c>
      <c r="AE633" s="25">
        <f>+N633-'Приложение № 2'!E633</f>
        <v>0</v>
      </c>
    </row>
    <row r="634" spans="1:31" ht="25.5" x14ac:dyDescent="0.2">
      <c r="A634" s="9">
        <f t="shared" si="141"/>
        <v>589</v>
      </c>
      <c r="B634" s="9">
        <f t="shared" si="142"/>
        <v>16</v>
      </c>
      <c r="C634" s="10" t="s">
        <v>1162</v>
      </c>
      <c r="D634" s="10" t="s">
        <v>721</v>
      </c>
      <c r="E634" s="10" t="s">
        <v>108</v>
      </c>
      <c r="F634" s="10"/>
      <c r="G634" s="10" t="s">
        <v>194</v>
      </c>
      <c r="H634" s="10" t="s">
        <v>34</v>
      </c>
      <c r="I634" s="10" t="s">
        <v>32</v>
      </c>
      <c r="J634" s="11">
        <v>3185.2</v>
      </c>
      <c r="K634" s="11">
        <v>2843.6</v>
      </c>
      <c r="L634" s="11">
        <v>0</v>
      </c>
      <c r="M634" s="26">
        <v>110</v>
      </c>
      <c r="N634" s="11">
        <f t="shared" si="140"/>
        <v>15561753.9589312</v>
      </c>
      <c r="O634" s="11">
        <v>0</v>
      </c>
      <c r="P634" s="11">
        <v>5062191.1089312006</v>
      </c>
      <c r="Q634" s="11">
        <v>0</v>
      </c>
      <c r="R634" s="11">
        <v>1183929.25</v>
      </c>
      <c r="S634" s="11">
        <v>9315633.5999999996</v>
      </c>
      <c r="T634" s="8"/>
      <c r="U634" s="8">
        <v>3795.63</v>
      </c>
      <c r="V634" s="8">
        <v>3795.63</v>
      </c>
      <c r="W634" s="3" t="s">
        <v>580</v>
      </c>
      <c r="X634" s="17">
        <f>+N634-'Приложение № 2'!E634</f>
        <v>0</v>
      </c>
      <c r="Y634" s="1">
        <v>873408.13</v>
      </c>
      <c r="Z634" s="1">
        <f t="shared" si="143"/>
        <v>310521.12</v>
      </c>
      <c r="AB634" s="17">
        <f>+N634-'Приложение № 2'!E634</f>
        <v>0</v>
      </c>
      <c r="AE634" s="25">
        <f>+N634-'Приложение № 2'!E634</f>
        <v>0</v>
      </c>
    </row>
    <row r="635" spans="1:31" ht="25.5" x14ac:dyDescent="0.2">
      <c r="A635" s="9">
        <f t="shared" si="141"/>
        <v>590</v>
      </c>
      <c r="B635" s="9">
        <f t="shared" si="142"/>
        <v>17</v>
      </c>
      <c r="C635" s="10" t="s">
        <v>1162</v>
      </c>
      <c r="D635" s="10" t="s">
        <v>722</v>
      </c>
      <c r="E635" s="10" t="s">
        <v>108</v>
      </c>
      <c r="F635" s="10"/>
      <c r="G635" s="10" t="s">
        <v>194</v>
      </c>
      <c r="H635" s="10" t="s">
        <v>34</v>
      </c>
      <c r="I635" s="10" t="s">
        <v>32</v>
      </c>
      <c r="J635" s="11">
        <v>3222.6</v>
      </c>
      <c r="K635" s="11">
        <v>2881</v>
      </c>
      <c r="L635" s="11">
        <v>0</v>
      </c>
      <c r="M635" s="26">
        <v>103</v>
      </c>
      <c r="N635" s="11">
        <f t="shared" si="140"/>
        <v>15766427.474752001</v>
      </c>
      <c r="O635" s="11">
        <v>0</v>
      </c>
      <c r="P635" s="11">
        <v>5078520.0047520036</v>
      </c>
      <c r="Q635" s="11">
        <v>0</v>
      </c>
      <c r="R635" s="11">
        <v>1249751.47</v>
      </c>
      <c r="S635" s="11">
        <v>9438155.9999999981</v>
      </c>
      <c r="T635" s="8"/>
      <c r="U635" s="8">
        <v>3795.63</v>
      </c>
      <c r="V635" s="8">
        <v>3795.63</v>
      </c>
      <c r="W635" s="3" t="s">
        <v>580</v>
      </c>
      <c r="X635" s="17">
        <f>+N635-'Приложение № 2'!E635</f>
        <v>0</v>
      </c>
      <c r="Y635" s="1">
        <v>935146.27</v>
      </c>
      <c r="Z635" s="1">
        <f t="shared" si="143"/>
        <v>314605.19999999995</v>
      </c>
      <c r="AB635" s="17">
        <f>+N635-'Приложение № 2'!E635</f>
        <v>0</v>
      </c>
      <c r="AE635" s="25">
        <f>+N635-'Приложение № 2'!E635</f>
        <v>0</v>
      </c>
    </row>
    <row r="636" spans="1:31" ht="25.5" x14ac:dyDescent="0.2">
      <c r="A636" s="9">
        <f t="shared" si="141"/>
        <v>591</v>
      </c>
      <c r="B636" s="9">
        <f t="shared" si="142"/>
        <v>18</v>
      </c>
      <c r="C636" s="10" t="s">
        <v>1162</v>
      </c>
      <c r="D636" s="10" t="s">
        <v>723</v>
      </c>
      <c r="E636" s="10" t="s">
        <v>131</v>
      </c>
      <c r="F636" s="10"/>
      <c r="G636" s="10" t="s">
        <v>194</v>
      </c>
      <c r="H636" s="10" t="s">
        <v>34</v>
      </c>
      <c r="I636" s="10" t="s">
        <v>32</v>
      </c>
      <c r="J636" s="11">
        <v>3222.8</v>
      </c>
      <c r="K636" s="11">
        <v>2881.7</v>
      </c>
      <c r="L636" s="11">
        <v>0</v>
      </c>
      <c r="M636" s="26">
        <v>106</v>
      </c>
      <c r="N636" s="11">
        <f t="shared" si="140"/>
        <v>15770258.269406402</v>
      </c>
      <c r="O636" s="11">
        <v>0</v>
      </c>
      <c r="P636" s="11">
        <v>5144375.4194064029</v>
      </c>
      <c r="Q636" s="11">
        <v>0</v>
      </c>
      <c r="R636" s="11">
        <v>1185433.6499999999</v>
      </c>
      <c r="S636" s="11">
        <v>9440449.1999999993</v>
      </c>
      <c r="T636" s="8"/>
      <c r="U636" s="8">
        <v>3795.63</v>
      </c>
      <c r="V636" s="8">
        <v>3795.63</v>
      </c>
      <c r="W636" s="3" t="s">
        <v>580</v>
      </c>
      <c r="X636" s="17">
        <f>+N636-'Приложение № 2'!E636</f>
        <v>0</v>
      </c>
      <c r="Y636" s="1">
        <v>870752.01</v>
      </c>
      <c r="Z636" s="1">
        <f t="shared" si="143"/>
        <v>314681.63999999996</v>
      </c>
      <c r="AB636" s="17">
        <f>+N636-'Приложение № 2'!E636</f>
        <v>0</v>
      </c>
      <c r="AE636" s="25">
        <f>+N636-'Приложение № 2'!E636</f>
        <v>0</v>
      </c>
    </row>
    <row r="637" spans="1:31" ht="25.5" x14ac:dyDescent="0.2">
      <c r="A637" s="9">
        <f t="shared" si="141"/>
        <v>592</v>
      </c>
      <c r="B637" s="9">
        <f t="shared" si="142"/>
        <v>19</v>
      </c>
      <c r="C637" s="10" t="s">
        <v>1162</v>
      </c>
      <c r="D637" s="10" t="s">
        <v>724</v>
      </c>
      <c r="E637" s="10" t="s">
        <v>424</v>
      </c>
      <c r="F637" s="10"/>
      <c r="G637" s="10" t="s">
        <v>194</v>
      </c>
      <c r="H637" s="10" t="s">
        <v>34</v>
      </c>
      <c r="I637" s="10" t="s">
        <v>32</v>
      </c>
      <c r="J637" s="11">
        <v>3222.9</v>
      </c>
      <c r="K637" s="11">
        <v>2802.8</v>
      </c>
      <c r="L637" s="11">
        <v>71.8</v>
      </c>
      <c r="M637" s="26">
        <v>93</v>
      </c>
      <c r="N637" s="11">
        <f t="shared" si="140"/>
        <v>15731403.126483198</v>
      </c>
      <c r="O637" s="11">
        <v>0</v>
      </c>
      <c r="P637" s="11">
        <v>7289087.4224831974</v>
      </c>
      <c r="Q637" s="11">
        <v>0</v>
      </c>
      <c r="R637" s="11">
        <v>313693.16920000012</v>
      </c>
      <c r="S637" s="11">
        <v>8128622.5348000005</v>
      </c>
      <c r="T637" s="8"/>
      <c r="U637" s="8">
        <v>3795.63</v>
      </c>
      <c r="V637" s="8">
        <v>3795.63</v>
      </c>
      <c r="W637" s="3" t="s">
        <v>580</v>
      </c>
      <c r="X637" s="17">
        <f>+N637-'Приложение № 2'!E637</f>
        <v>0</v>
      </c>
      <c r="Y637" s="1">
        <v>1009349.43</v>
      </c>
      <c r="Z637" s="1">
        <f t="shared" si="143"/>
        <v>321738.26400000002</v>
      </c>
      <c r="AB637" s="17">
        <f>+N637-'Приложение № 2'!E637</f>
        <v>0</v>
      </c>
      <c r="AE637" s="25">
        <f>+N637-'Приложение № 2'!E637</f>
        <v>0</v>
      </c>
    </row>
    <row r="638" spans="1:31" ht="25.5" x14ac:dyDescent="0.2">
      <c r="A638" s="9">
        <f t="shared" si="141"/>
        <v>593</v>
      </c>
      <c r="B638" s="9">
        <f t="shared" si="142"/>
        <v>20</v>
      </c>
      <c r="C638" s="10" t="s">
        <v>1162</v>
      </c>
      <c r="D638" s="10" t="s">
        <v>725</v>
      </c>
      <c r="E638" s="10" t="s">
        <v>485</v>
      </c>
      <c r="F638" s="10"/>
      <c r="G638" s="10" t="s">
        <v>194</v>
      </c>
      <c r="H638" s="10" t="s">
        <v>34</v>
      </c>
      <c r="I638" s="10" t="s">
        <v>32</v>
      </c>
      <c r="J638" s="11">
        <v>3192</v>
      </c>
      <c r="K638" s="11">
        <v>2860.5</v>
      </c>
      <c r="L638" s="11">
        <v>0</v>
      </c>
      <c r="M638" s="26">
        <v>116</v>
      </c>
      <c r="N638" s="11">
        <f t="shared" si="140"/>
        <v>15654240.127016</v>
      </c>
      <c r="O638" s="11">
        <v>0</v>
      </c>
      <c r="P638" s="11">
        <v>5045243.8670160007</v>
      </c>
      <c r="Q638" s="11">
        <v>0</v>
      </c>
      <c r="R638" s="11">
        <v>1237998.26</v>
      </c>
      <c r="S638" s="11">
        <v>9370998</v>
      </c>
      <c r="T638" s="8"/>
      <c r="U638" s="8">
        <v>3795.63</v>
      </c>
      <c r="V638" s="8">
        <v>3795.63</v>
      </c>
      <c r="W638" s="3" t="s">
        <v>580</v>
      </c>
      <c r="X638" s="17">
        <f>+N638-'Приложение № 2'!E638</f>
        <v>0</v>
      </c>
      <c r="Y638" s="1">
        <v>925631.66</v>
      </c>
      <c r="Z638" s="1">
        <f t="shared" si="143"/>
        <v>312366.59999999998</v>
      </c>
      <c r="AB638" s="17">
        <f>+N638-'Приложение № 2'!E638</f>
        <v>0</v>
      </c>
      <c r="AE638" s="25">
        <f>+N638-'Приложение № 2'!E638</f>
        <v>0</v>
      </c>
    </row>
    <row r="639" spans="1:31" x14ac:dyDescent="0.2">
      <c r="A639" s="9">
        <f t="shared" si="141"/>
        <v>594</v>
      </c>
      <c r="B639" s="9">
        <f t="shared" si="142"/>
        <v>21</v>
      </c>
      <c r="C639" s="10" t="s">
        <v>1190</v>
      </c>
      <c r="D639" s="10" t="s">
        <v>726</v>
      </c>
      <c r="E639" s="10" t="s">
        <v>96</v>
      </c>
      <c r="F639" s="10"/>
      <c r="G639" s="10" t="s">
        <v>59</v>
      </c>
      <c r="H639" s="10" t="s">
        <v>31</v>
      </c>
      <c r="I639" s="10" t="s">
        <v>32</v>
      </c>
      <c r="J639" s="11">
        <v>541</v>
      </c>
      <c r="K639" s="11">
        <v>476</v>
      </c>
      <c r="L639" s="11">
        <v>0</v>
      </c>
      <c r="M639" s="26">
        <v>18</v>
      </c>
      <c r="N639" s="11">
        <f t="shared" si="140"/>
        <v>2867719.1199999996</v>
      </c>
      <c r="O639" s="11">
        <v>0</v>
      </c>
      <c r="P639" s="11">
        <v>2362835.8099999996</v>
      </c>
      <c r="Q639" s="11">
        <v>0</v>
      </c>
      <c r="R639" s="11">
        <v>136459.31</v>
      </c>
      <c r="S639" s="11">
        <v>368424</v>
      </c>
      <c r="T639" s="8"/>
      <c r="U639" s="8">
        <v>6554.1</v>
      </c>
      <c r="V639" s="8">
        <v>6554.1</v>
      </c>
      <c r="W639" s="3" t="s">
        <v>580</v>
      </c>
      <c r="X639" s="17">
        <f>+N639-'Приложение № 2'!E639</f>
        <v>0</v>
      </c>
      <c r="Y639" s="1">
        <v>99616.91</v>
      </c>
      <c r="Z639" s="1">
        <f>+(K639*6.45+L639*17.73)*12</f>
        <v>36842.400000000001</v>
      </c>
      <c r="AB639" s="17">
        <f>+N639-'Приложение № 2'!E639</f>
        <v>0</v>
      </c>
      <c r="AE639" s="25">
        <f>+N639-'Приложение № 2'!E639</f>
        <v>0</v>
      </c>
    </row>
    <row r="640" spans="1:31" x14ac:dyDescent="0.2">
      <c r="A640" s="9">
        <f t="shared" si="141"/>
        <v>595</v>
      </c>
      <c r="B640" s="9">
        <f t="shared" si="142"/>
        <v>22</v>
      </c>
      <c r="C640" s="10" t="s">
        <v>1190</v>
      </c>
      <c r="D640" s="10" t="s">
        <v>727</v>
      </c>
      <c r="E640" s="10" t="s">
        <v>72</v>
      </c>
      <c r="F640" s="10"/>
      <c r="G640" s="10" t="s">
        <v>59</v>
      </c>
      <c r="H640" s="10" t="s">
        <v>31</v>
      </c>
      <c r="I640" s="10" t="s">
        <v>32</v>
      </c>
      <c r="J640" s="11">
        <v>501</v>
      </c>
      <c r="K640" s="11">
        <v>487.7</v>
      </c>
      <c r="L640" s="11">
        <v>0</v>
      </c>
      <c r="M640" s="26">
        <v>18</v>
      </c>
      <c r="N640" s="11">
        <f t="shared" si="140"/>
        <v>2938207.17</v>
      </c>
      <c r="O640" s="11">
        <v>0</v>
      </c>
      <c r="P640" s="11">
        <v>2413357.94</v>
      </c>
      <c r="Q640" s="11">
        <v>0</v>
      </c>
      <c r="R640" s="11">
        <v>147369.43</v>
      </c>
      <c r="S640" s="11">
        <v>377479.79999999993</v>
      </c>
      <c r="T640" s="8"/>
      <c r="U640" s="8">
        <v>6554.1</v>
      </c>
      <c r="V640" s="8">
        <v>6554.1</v>
      </c>
      <c r="W640" s="3" t="s">
        <v>580</v>
      </c>
      <c r="X640" s="17">
        <f>+N640-'Приложение № 2'!E640</f>
        <v>0</v>
      </c>
      <c r="Y640" s="1">
        <v>109621.45</v>
      </c>
      <c r="Z640" s="1">
        <f>+(K640*6.45+L640*17.73)*12</f>
        <v>37747.979999999996</v>
      </c>
      <c r="AB640" s="17">
        <f>+N640-'Приложение № 2'!E640</f>
        <v>0</v>
      </c>
      <c r="AE640" s="25">
        <f>+N640-'Приложение № 2'!E640</f>
        <v>0</v>
      </c>
    </row>
    <row r="641" spans="1:31" x14ac:dyDescent="0.2">
      <c r="A641" s="9">
        <f t="shared" si="141"/>
        <v>596</v>
      </c>
      <c r="B641" s="9">
        <f t="shared" si="142"/>
        <v>23</v>
      </c>
      <c r="C641" s="10" t="s">
        <v>1190</v>
      </c>
      <c r="D641" s="10" t="s">
        <v>728</v>
      </c>
      <c r="E641" s="10" t="s">
        <v>72</v>
      </c>
      <c r="F641" s="10"/>
      <c r="G641" s="10" t="s">
        <v>59</v>
      </c>
      <c r="H641" s="10" t="s">
        <v>31</v>
      </c>
      <c r="I641" s="10" t="s">
        <v>32</v>
      </c>
      <c r="J641" s="11">
        <v>542</v>
      </c>
      <c r="K641" s="11">
        <v>477.4</v>
      </c>
      <c r="L641" s="11">
        <v>0</v>
      </c>
      <c r="M641" s="26">
        <v>23</v>
      </c>
      <c r="N641" s="11">
        <f t="shared" si="140"/>
        <v>2876153.59</v>
      </c>
      <c r="O641" s="11">
        <v>0</v>
      </c>
      <c r="P641" s="11">
        <v>2355020.0599999996</v>
      </c>
      <c r="Q641" s="11">
        <v>0</v>
      </c>
      <c r="R641" s="11">
        <v>151625.93</v>
      </c>
      <c r="S641" s="11">
        <v>369507.60000000003</v>
      </c>
      <c r="T641" s="8"/>
      <c r="U641" s="8">
        <v>6554.1</v>
      </c>
      <c r="V641" s="8">
        <v>6554.1</v>
      </c>
      <c r="W641" s="3" t="s">
        <v>580</v>
      </c>
      <c r="X641" s="17">
        <f>+N641-'Приложение № 2'!E641</f>
        <v>0</v>
      </c>
      <c r="Y641" s="1">
        <v>114675.17</v>
      </c>
      <c r="Z641" s="1">
        <f>+(K641*6.45+L641*17.73)*12</f>
        <v>36950.76</v>
      </c>
      <c r="AB641" s="17">
        <f>+N641-'Приложение № 2'!E641</f>
        <v>0</v>
      </c>
      <c r="AE641" s="25">
        <f>+N641-'Приложение № 2'!E641</f>
        <v>0</v>
      </c>
    </row>
    <row r="642" spans="1:31" x14ac:dyDescent="0.2">
      <c r="A642" s="9">
        <f t="shared" si="141"/>
        <v>597</v>
      </c>
      <c r="B642" s="9">
        <f t="shared" si="142"/>
        <v>24</v>
      </c>
      <c r="C642" s="10" t="s">
        <v>1190</v>
      </c>
      <c r="D642" s="10" t="s">
        <v>729</v>
      </c>
      <c r="E642" s="10" t="s">
        <v>72</v>
      </c>
      <c r="F642" s="10"/>
      <c r="G642" s="10" t="s">
        <v>59</v>
      </c>
      <c r="H642" s="10" t="s">
        <v>31</v>
      </c>
      <c r="I642" s="10" t="s">
        <v>32</v>
      </c>
      <c r="J642" s="11">
        <v>557</v>
      </c>
      <c r="K642" s="11">
        <v>494.7</v>
      </c>
      <c r="L642" s="11">
        <v>0</v>
      </c>
      <c r="M642" s="26">
        <v>22</v>
      </c>
      <c r="N642" s="11">
        <f t="shared" si="140"/>
        <v>2980379.51</v>
      </c>
      <c r="O642" s="11">
        <v>0</v>
      </c>
      <c r="P642" s="11">
        <v>2478363.2000000002</v>
      </c>
      <c r="Q642" s="11">
        <v>0</v>
      </c>
      <c r="R642" s="11">
        <v>119118.51</v>
      </c>
      <c r="S642" s="11">
        <v>382897.8</v>
      </c>
      <c r="T642" s="8"/>
      <c r="U642" s="8">
        <v>6554.1</v>
      </c>
      <c r="V642" s="8">
        <v>6554.1</v>
      </c>
      <c r="W642" s="3" t="s">
        <v>580</v>
      </c>
      <c r="X642" s="17">
        <f>+N642-'Приложение № 2'!E642</f>
        <v>0</v>
      </c>
      <c r="Y642" s="1">
        <v>80828.73</v>
      </c>
      <c r="Z642" s="1">
        <f>+(K642*6.45+L642*17.73)*12</f>
        <v>38289.78</v>
      </c>
      <c r="AB642" s="17">
        <f>+N642-'Приложение № 2'!E642</f>
        <v>0</v>
      </c>
      <c r="AE642" s="25">
        <f>+N642-'Приложение № 2'!E642</f>
        <v>0</v>
      </c>
    </row>
    <row r="643" spans="1:31" x14ac:dyDescent="0.2">
      <c r="A643" s="9"/>
      <c r="B643" s="35" t="s">
        <v>415</v>
      </c>
      <c r="C643" s="35"/>
      <c r="D643" s="35"/>
      <c r="E643" s="29"/>
      <c r="F643" s="29"/>
      <c r="G643" s="29"/>
      <c r="H643" s="29"/>
      <c r="I643" s="29"/>
      <c r="J643" s="30">
        <f t="shared" ref="J643:N643" si="144">SUBTOTAL(9,J619:J642)</f>
        <v>56586.3</v>
      </c>
      <c r="K643" s="30">
        <f t="shared" si="144"/>
        <v>49138.7</v>
      </c>
      <c r="L643" s="30">
        <f t="shared" si="144"/>
        <v>2294.3100000000004</v>
      </c>
      <c r="M643" s="30">
        <f t="shared" si="144"/>
        <v>2174</v>
      </c>
      <c r="N643" s="30">
        <f t="shared" si="144"/>
        <v>481882876.20160592</v>
      </c>
      <c r="O643" s="30">
        <v>0</v>
      </c>
      <c r="P643" s="30">
        <v>305167654.18331492</v>
      </c>
      <c r="Q643" s="30">
        <v>0</v>
      </c>
      <c r="R643" s="30">
        <v>20573990.533599999</v>
      </c>
      <c r="S643" s="30">
        <v>156141231.48469093</v>
      </c>
      <c r="T643" s="31">
        <v>0</v>
      </c>
      <c r="U643" s="31"/>
      <c r="V643" s="31"/>
      <c r="W643" s="32"/>
      <c r="X643" s="17">
        <f>+N643-'Приложение № 2'!E643</f>
        <v>0</v>
      </c>
      <c r="AB643" s="17">
        <f>+N643-'Приложение № 2'!E643</f>
        <v>0</v>
      </c>
      <c r="AE643" s="25">
        <f>+N643-'Приложение № 2'!E643</f>
        <v>0</v>
      </c>
    </row>
    <row r="644" spans="1:31" x14ac:dyDescent="0.2">
      <c r="A644" s="9">
        <f>+A642+1</f>
        <v>598</v>
      </c>
      <c r="B644" s="9">
        <v>1</v>
      </c>
      <c r="C644" s="10" t="s">
        <v>1164</v>
      </c>
      <c r="D644" s="10" t="s">
        <v>730</v>
      </c>
      <c r="E644" s="10" t="s">
        <v>111</v>
      </c>
      <c r="F644" s="10"/>
      <c r="G644" s="10" t="s">
        <v>55</v>
      </c>
      <c r="H644" s="10" t="s">
        <v>31</v>
      </c>
      <c r="I644" s="10" t="s">
        <v>31</v>
      </c>
      <c r="J644" s="11">
        <v>1089.5</v>
      </c>
      <c r="K644" s="11">
        <v>974.3</v>
      </c>
      <c r="L644" s="11">
        <v>0</v>
      </c>
      <c r="M644" s="26">
        <v>43</v>
      </c>
      <c r="N644" s="11">
        <f t="shared" ref="N644:N645" si="145">+P644+Q644+R644+S644+T644</f>
        <v>9831086.4600000009</v>
      </c>
      <c r="O644" s="11">
        <v>0</v>
      </c>
      <c r="P644" s="11">
        <v>6435509.8600000013</v>
      </c>
      <c r="Q644" s="11">
        <v>0</v>
      </c>
      <c r="R644" s="11">
        <v>203769.80000000002</v>
      </c>
      <c r="S644" s="11">
        <v>3191806.8</v>
      </c>
      <c r="T644" s="8"/>
      <c r="U644" s="8">
        <v>3708</v>
      </c>
      <c r="V644" s="8">
        <v>3708</v>
      </c>
      <c r="W644" s="3" t="s">
        <v>580</v>
      </c>
      <c r="X644" s="17">
        <f>+N644-'Приложение № 2'!E644</f>
        <v>0</v>
      </c>
      <c r="Y644" s="1">
        <v>352248.33</v>
      </c>
      <c r="Z644" s="1">
        <f>+(K644*9.1+L644*18.19)*12</f>
        <v>106393.56</v>
      </c>
      <c r="AB644" s="17">
        <f>+N644-'Приложение № 2'!E644</f>
        <v>0</v>
      </c>
      <c r="AE644" s="25">
        <f>+N644-'Приложение № 2'!E644</f>
        <v>0</v>
      </c>
    </row>
    <row r="645" spans="1:31" x14ac:dyDescent="0.2">
      <c r="A645" s="9">
        <f>+A644+1</f>
        <v>599</v>
      </c>
      <c r="B645" s="9">
        <f>+B644+1</f>
        <v>2</v>
      </c>
      <c r="C645" s="10" t="s">
        <v>1191</v>
      </c>
      <c r="D645" s="10" t="s">
        <v>731</v>
      </c>
      <c r="E645" s="10" t="s">
        <v>184</v>
      </c>
      <c r="F645" s="10"/>
      <c r="G645" s="10" t="s">
        <v>59</v>
      </c>
      <c r="H645" s="10" t="s">
        <v>31</v>
      </c>
      <c r="I645" s="10" t="s">
        <v>507</v>
      </c>
      <c r="J645" s="11">
        <v>547.20000000000005</v>
      </c>
      <c r="K645" s="11">
        <v>450</v>
      </c>
      <c r="L645" s="11">
        <v>0</v>
      </c>
      <c r="M645" s="26">
        <v>2</v>
      </c>
      <c r="N645" s="11">
        <f t="shared" si="145"/>
        <v>7453758.8692800011</v>
      </c>
      <c r="O645" s="11">
        <v>0</v>
      </c>
      <c r="P645" s="11">
        <v>7070628.8692800011</v>
      </c>
      <c r="Q645" s="11">
        <v>0</v>
      </c>
      <c r="R645" s="11">
        <v>34830</v>
      </c>
      <c r="S645" s="11">
        <v>348300</v>
      </c>
      <c r="T645" s="8"/>
      <c r="U645" s="8">
        <v>16935.45</v>
      </c>
      <c r="V645" s="8">
        <v>16935.45</v>
      </c>
      <c r="W645" s="3" t="s">
        <v>580</v>
      </c>
      <c r="X645" s="17">
        <f>+N645-'Приложение № 2'!E645</f>
        <v>0</v>
      </c>
      <c r="Z645" s="1">
        <f>+(K645*6.45+L645*17.73)*12</f>
        <v>34830</v>
      </c>
      <c r="AB645" s="17">
        <f>+N645-'Приложение № 2'!E645</f>
        <v>0</v>
      </c>
      <c r="AE645" s="25">
        <f>+N645-'Приложение № 2'!E645</f>
        <v>0</v>
      </c>
    </row>
    <row r="646" spans="1:31" x14ac:dyDescent="0.2">
      <c r="A646" s="9"/>
      <c r="B646" s="35" t="s">
        <v>418</v>
      </c>
      <c r="C646" s="35"/>
      <c r="D646" s="35"/>
      <c r="E646" s="29"/>
      <c r="F646" s="29"/>
      <c r="G646" s="29"/>
      <c r="H646" s="29"/>
      <c r="I646" s="29"/>
      <c r="J646" s="30">
        <f>SUBTOTAL(9,J644:J645)</f>
        <v>1636.7</v>
      </c>
      <c r="K646" s="30">
        <f t="shared" ref="K646:N646" si="146">SUBTOTAL(9,K644:K645)</f>
        <v>1424.3</v>
      </c>
      <c r="L646" s="30">
        <f t="shared" si="146"/>
        <v>0</v>
      </c>
      <c r="M646" s="30">
        <f t="shared" si="146"/>
        <v>45</v>
      </c>
      <c r="N646" s="30">
        <f t="shared" si="146"/>
        <v>17284845.329280004</v>
      </c>
      <c r="O646" s="30">
        <v>0</v>
      </c>
      <c r="P646" s="30">
        <v>13506138.729280002</v>
      </c>
      <c r="Q646" s="30">
        <v>0</v>
      </c>
      <c r="R646" s="30">
        <v>238599.80000000002</v>
      </c>
      <c r="S646" s="30">
        <v>3540106.8</v>
      </c>
      <c r="T646" s="31">
        <v>0</v>
      </c>
      <c r="U646" s="31"/>
      <c r="V646" s="31"/>
      <c r="W646" s="32"/>
      <c r="X646" s="17">
        <f>+N646-'Приложение № 2'!E646</f>
        <v>0</v>
      </c>
      <c r="AB646" s="17">
        <f>+N646-'Приложение № 2'!E646</f>
        <v>0</v>
      </c>
      <c r="AE646" s="25">
        <f>+N646-'Приложение № 2'!E646</f>
        <v>0</v>
      </c>
    </row>
    <row r="647" spans="1:31" ht="25.5" x14ac:dyDescent="0.2">
      <c r="A647" s="9">
        <f>+A645+1</f>
        <v>600</v>
      </c>
      <c r="B647" s="9">
        <v>1</v>
      </c>
      <c r="C647" s="10" t="s">
        <v>1165</v>
      </c>
      <c r="D647" s="10" t="s">
        <v>420</v>
      </c>
      <c r="E647" s="10" t="s">
        <v>119</v>
      </c>
      <c r="F647" s="10"/>
      <c r="G647" s="10" t="s">
        <v>194</v>
      </c>
      <c r="H647" s="10" t="s">
        <v>38</v>
      </c>
      <c r="I647" s="10" t="s">
        <v>30</v>
      </c>
      <c r="J647" s="11">
        <v>4345.7</v>
      </c>
      <c r="K647" s="11">
        <v>3724.5</v>
      </c>
      <c r="L647" s="11">
        <v>0</v>
      </c>
      <c r="M647" s="26">
        <v>151</v>
      </c>
      <c r="N647" s="11">
        <f t="shared" ref="N647:N708" si="147">+P647+Q647+R647+S647+T647</f>
        <v>26308905.342965864</v>
      </c>
      <c r="O647" s="11">
        <v>0</v>
      </c>
      <c r="P647" s="11">
        <v>26308905.342965864</v>
      </c>
      <c r="Q647" s="11">
        <v>0</v>
      </c>
      <c r="R647" s="11">
        <v>0</v>
      </c>
      <c r="S647" s="11">
        <v>0</v>
      </c>
      <c r="T647" s="8"/>
      <c r="U647" s="8">
        <v>4339</v>
      </c>
      <c r="V647" s="8">
        <v>4339</v>
      </c>
      <c r="W647" s="3" t="s">
        <v>580</v>
      </c>
      <c r="X647" s="17">
        <f>+N647-'Приложение № 2'!E647</f>
        <v>0</v>
      </c>
      <c r="Y647" s="1">
        <v>1766811.28</v>
      </c>
      <c r="Z647" s="1">
        <f>+(K647*12.08+L647*20.47)*12</f>
        <v>539903.52</v>
      </c>
      <c r="AB647" s="17">
        <f>+N647-'Приложение № 2'!E647</f>
        <v>0</v>
      </c>
      <c r="AE647" s="25">
        <f>+N647-'Приложение № 2'!E647</f>
        <v>0</v>
      </c>
    </row>
    <row r="648" spans="1:31" ht="25.5" x14ac:dyDescent="0.2">
      <c r="A648" s="9">
        <f>+A647+1</f>
        <v>601</v>
      </c>
      <c r="B648" s="9">
        <f>+B647+1</f>
        <v>2</v>
      </c>
      <c r="C648" s="10" t="s">
        <v>1165</v>
      </c>
      <c r="D648" s="10" t="s">
        <v>421</v>
      </c>
      <c r="E648" s="10" t="s">
        <v>106</v>
      </c>
      <c r="F648" s="10"/>
      <c r="G648" s="10" t="s">
        <v>194</v>
      </c>
      <c r="H648" s="10" t="s">
        <v>34</v>
      </c>
      <c r="I648" s="10" t="s">
        <v>33</v>
      </c>
      <c r="J648" s="11">
        <v>3482.2</v>
      </c>
      <c r="K648" s="11">
        <v>3077.9</v>
      </c>
      <c r="L648" s="11">
        <v>0</v>
      </c>
      <c r="M648" s="26">
        <v>133</v>
      </c>
      <c r="N648" s="11">
        <f t="shared" si="147"/>
        <v>14667125.862392638</v>
      </c>
      <c r="O648" s="11">
        <v>0</v>
      </c>
      <c r="P648" s="11">
        <v>8426967.6139926389</v>
      </c>
      <c r="Q648" s="11">
        <v>0</v>
      </c>
      <c r="R648" s="11">
        <v>0</v>
      </c>
      <c r="S648" s="11">
        <v>6240158.2483999999</v>
      </c>
      <c r="T648" s="8"/>
      <c r="U648" s="8">
        <v>775.71</v>
      </c>
      <c r="V648" s="8">
        <v>775.71</v>
      </c>
      <c r="W648" s="3" t="s">
        <v>580</v>
      </c>
      <c r="X648" s="17">
        <f>+N648-'Приложение № 2'!E648</f>
        <v>0</v>
      </c>
      <c r="Y648" s="1">
        <v>1114851.48</v>
      </c>
      <c r="Z648" s="1">
        <f>+(K648*9.1+L648*18.19)*12</f>
        <v>336106.68</v>
      </c>
      <c r="AB648" s="17">
        <f>+N648-'Приложение № 2'!E648</f>
        <v>0</v>
      </c>
      <c r="AE648" s="25">
        <f>+N648-'Приложение № 2'!E648</f>
        <v>0</v>
      </c>
    </row>
    <row r="649" spans="1:31" ht="25.5" x14ac:dyDescent="0.2">
      <c r="A649" s="9">
        <f t="shared" ref="A649:A710" si="148">+A648+1</f>
        <v>602</v>
      </c>
      <c r="B649" s="9">
        <f t="shared" ref="B649:B710" si="149">+B648+1</f>
        <v>3</v>
      </c>
      <c r="C649" s="10" t="s">
        <v>1165</v>
      </c>
      <c r="D649" s="10" t="s">
        <v>422</v>
      </c>
      <c r="E649" s="10" t="s">
        <v>111</v>
      </c>
      <c r="F649" s="10"/>
      <c r="G649" s="10" t="s">
        <v>194</v>
      </c>
      <c r="H649" s="10" t="s">
        <v>39</v>
      </c>
      <c r="I649" s="10" t="s">
        <v>31</v>
      </c>
      <c r="J649" s="11">
        <v>6586.2</v>
      </c>
      <c r="K649" s="11">
        <v>5635</v>
      </c>
      <c r="L649" s="11">
        <v>0</v>
      </c>
      <c r="M649" s="26">
        <v>227</v>
      </c>
      <c r="N649" s="11">
        <f t="shared" si="147"/>
        <v>39804183.543458894</v>
      </c>
      <c r="O649" s="11">
        <v>0</v>
      </c>
      <c r="P649" s="11">
        <v>29878035.897061612</v>
      </c>
      <c r="Q649" s="11">
        <v>0</v>
      </c>
      <c r="R649" s="11">
        <v>1454830.1199999999</v>
      </c>
      <c r="S649" s="11">
        <v>8471317.5263972823</v>
      </c>
      <c r="T649" s="8"/>
      <c r="U649" s="8">
        <v>4339</v>
      </c>
      <c r="V649" s="8">
        <v>4339</v>
      </c>
      <c r="W649" s="3" t="s">
        <v>580</v>
      </c>
      <c r="X649" s="17">
        <f>+N649-'Приложение № 2'!E649</f>
        <v>0</v>
      </c>
      <c r="Y649" s="1">
        <v>2575031.0499999998</v>
      </c>
      <c r="Z649" s="1">
        <f>+(K649*12.08+L649*20.47)*12</f>
        <v>816849.60000000009</v>
      </c>
      <c r="AB649" s="17">
        <f>+N649-'Приложение № 2'!E649</f>
        <v>0</v>
      </c>
      <c r="AE649" s="25">
        <f>+N649-'Приложение № 2'!E649</f>
        <v>0</v>
      </c>
    </row>
    <row r="650" spans="1:31" ht="25.5" x14ac:dyDescent="0.2">
      <c r="A650" s="9">
        <f t="shared" si="148"/>
        <v>603</v>
      </c>
      <c r="B650" s="9">
        <f t="shared" si="149"/>
        <v>4</v>
      </c>
      <c r="C650" s="10" t="s">
        <v>1165</v>
      </c>
      <c r="D650" s="10" t="s">
        <v>426</v>
      </c>
      <c r="E650" s="10" t="s">
        <v>106</v>
      </c>
      <c r="F650" s="10"/>
      <c r="G650" s="10" t="s">
        <v>194</v>
      </c>
      <c r="H650" s="10" t="s">
        <v>34</v>
      </c>
      <c r="I650" s="10" t="s">
        <v>31</v>
      </c>
      <c r="J650" s="11">
        <v>2035.2</v>
      </c>
      <c r="K650" s="11">
        <v>1834.6</v>
      </c>
      <c r="L650" s="11">
        <v>0</v>
      </c>
      <c r="M650" s="26">
        <v>64</v>
      </c>
      <c r="N650" s="11">
        <f t="shared" si="147"/>
        <v>8742424.7399673574</v>
      </c>
      <c r="O650" s="11">
        <v>0</v>
      </c>
      <c r="P650" s="11">
        <v>5026095.6083673583</v>
      </c>
      <c r="Q650" s="11">
        <v>0</v>
      </c>
      <c r="R650" s="11">
        <v>0</v>
      </c>
      <c r="S650" s="11">
        <v>3716329.131599999</v>
      </c>
      <c r="T650" s="8"/>
      <c r="U650" s="8">
        <v>775.71</v>
      </c>
      <c r="V650" s="8">
        <v>775.71</v>
      </c>
      <c r="W650" s="3" t="s">
        <v>580</v>
      </c>
      <c r="X650" s="17">
        <f>+N650-'Приложение № 2'!E650</f>
        <v>0</v>
      </c>
      <c r="Y650" s="1">
        <v>661360.55000000005</v>
      </c>
      <c r="Z650" s="1">
        <f>+(K650*9.1+L650*18.19)*12</f>
        <v>200338.31999999995</v>
      </c>
      <c r="AB650" s="17">
        <f>+N650-'Приложение № 2'!E650</f>
        <v>0</v>
      </c>
      <c r="AE650" s="25">
        <f>+N650-'Приложение № 2'!E650</f>
        <v>0</v>
      </c>
    </row>
    <row r="651" spans="1:31" ht="25.5" x14ac:dyDescent="0.2">
      <c r="A651" s="9">
        <f t="shared" si="148"/>
        <v>604</v>
      </c>
      <c r="B651" s="9">
        <f t="shared" si="149"/>
        <v>5</v>
      </c>
      <c r="C651" s="10" t="s">
        <v>1211</v>
      </c>
      <c r="D651" s="10" t="s">
        <v>427</v>
      </c>
      <c r="E651" s="10" t="s">
        <v>140</v>
      </c>
      <c r="F651" s="10"/>
      <c r="G651" s="10" t="s">
        <v>194</v>
      </c>
      <c r="H651" s="10" t="s">
        <v>38</v>
      </c>
      <c r="I651" s="10" t="s">
        <v>30</v>
      </c>
      <c r="J651" s="11">
        <v>3128.2</v>
      </c>
      <c r="K651" s="11">
        <v>2602.6</v>
      </c>
      <c r="L651" s="11">
        <v>71.8</v>
      </c>
      <c r="M651" s="26">
        <v>106</v>
      </c>
      <c r="N651" s="11">
        <f t="shared" si="147"/>
        <v>9667410.1659143437</v>
      </c>
      <c r="O651" s="11">
        <v>0</v>
      </c>
      <c r="P651" s="11">
        <v>9272500.3179143444</v>
      </c>
      <c r="Q651" s="11">
        <v>0</v>
      </c>
      <c r="R651" s="11">
        <v>394909.848</v>
      </c>
      <c r="S651" s="11"/>
      <c r="T651" s="8"/>
      <c r="U651" s="8">
        <v>1734.64</v>
      </c>
      <c r="V651" s="8">
        <v>1734.64</v>
      </c>
      <c r="W651" s="3" t="s">
        <v>580</v>
      </c>
      <c r="X651" s="17">
        <f>+N651-'Приложение № 2'!E651</f>
        <v>0</v>
      </c>
      <c r="Z651" s="1">
        <f>+(K651*12.08+L651*20.47)*12</f>
        <v>394909.848</v>
      </c>
      <c r="AB651" s="17">
        <f>+N651-'Приложение № 2'!E651</f>
        <v>0</v>
      </c>
      <c r="AE651" s="25">
        <f>+N651-'Приложение № 2'!E651</f>
        <v>0</v>
      </c>
    </row>
    <row r="652" spans="1:31" ht="25.5" x14ac:dyDescent="0.2">
      <c r="A652" s="9">
        <f t="shared" si="148"/>
        <v>605</v>
      </c>
      <c r="B652" s="9">
        <f t="shared" si="149"/>
        <v>6</v>
      </c>
      <c r="C652" s="10" t="s">
        <v>1165</v>
      </c>
      <c r="D652" s="10" t="s">
        <v>732</v>
      </c>
      <c r="E652" s="10" t="s">
        <v>140</v>
      </c>
      <c r="F652" s="10"/>
      <c r="G652" s="10" t="s">
        <v>194</v>
      </c>
      <c r="H652" s="10" t="s">
        <v>38</v>
      </c>
      <c r="I652" s="10" t="s">
        <v>30</v>
      </c>
      <c r="J652" s="11">
        <v>3163.5</v>
      </c>
      <c r="K652" s="11">
        <v>2693.8</v>
      </c>
      <c r="L652" s="11">
        <v>0</v>
      </c>
      <c r="M652" s="26">
        <v>143</v>
      </c>
      <c r="N652" s="11">
        <f t="shared" si="147"/>
        <v>19028306.9439875</v>
      </c>
      <c r="O652" s="11">
        <v>0</v>
      </c>
      <c r="P652" s="11">
        <v>9573012.3559874985</v>
      </c>
      <c r="Q652" s="11">
        <v>0</v>
      </c>
      <c r="R652" s="11">
        <v>423210.64799999981</v>
      </c>
      <c r="S652" s="11">
        <v>9032083.9400000013</v>
      </c>
      <c r="T652" s="8"/>
      <c r="U652" s="8">
        <v>4909.1400000000003</v>
      </c>
      <c r="V652" s="8">
        <v>4909.1400000000003</v>
      </c>
      <c r="W652" s="3" t="s">
        <v>580</v>
      </c>
      <c r="X652" s="17">
        <f>+N652-'Приложение № 2'!E652</f>
        <v>0</v>
      </c>
      <c r="Y652" s="1">
        <v>1300254.93</v>
      </c>
      <c r="Z652" s="1">
        <f>+(K652*12.08+L652*20.47)*12</f>
        <v>390493.24800000002</v>
      </c>
      <c r="AB652" s="17">
        <f>+N652-'Приложение № 2'!E652</f>
        <v>0</v>
      </c>
      <c r="AE652" s="25">
        <f>+N652-'Приложение № 2'!E652</f>
        <v>0</v>
      </c>
    </row>
    <row r="653" spans="1:31" ht="25.5" x14ac:dyDescent="0.2">
      <c r="A653" s="9">
        <f t="shared" si="148"/>
        <v>606</v>
      </c>
      <c r="B653" s="9">
        <f t="shared" si="149"/>
        <v>7</v>
      </c>
      <c r="C653" s="10" t="s">
        <v>1165</v>
      </c>
      <c r="D653" s="10" t="s">
        <v>733</v>
      </c>
      <c r="E653" s="10" t="s">
        <v>140</v>
      </c>
      <c r="F653" s="10"/>
      <c r="G653" s="10" t="s">
        <v>194</v>
      </c>
      <c r="H653" s="10" t="s">
        <v>38</v>
      </c>
      <c r="I653" s="10" t="s">
        <v>30</v>
      </c>
      <c r="J653" s="11">
        <v>3150</v>
      </c>
      <c r="K653" s="11">
        <v>2678.1</v>
      </c>
      <c r="L653" s="11">
        <v>0</v>
      </c>
      <c r="M653" s="26">
        <v>125</v>
      </c>
      <c r="N653" s="11">
        <f t="shared" si="147"/>
        <v>3188736.6325038429</v>
      </c>
      <c r="O653" s="11">
        <v>0</v>
      </c>
      <c r="P653" s="11">
        <v>0</v>
      </c>
      <c r="Q653" s="11">
        <v>0</v>
      </c>
      <c r="R653" s="11">
        <v>1592862.8059999999</v>
      </c>
      <c r="S653" s="11">
        <v>1595873.8265038431</v>
      </c>
      <c r="T653" s="8"/>
      <c r="U653" s="8">
        <v>728.66</v>
      </c>
      <c r="V653" s="8">
        <v>728.66</v>
      </c>
      <c r="W653" s="3" t="s">
        <v>580</v>
      </c>
      <c r="X653" s="17">
        <f>+N653-'Приложение № 2'!E653</f>
        <v>0</v>
      </c>
      <c r="Y653" s="1">
        <v>1204645.43</v>
      </c>
      <c r="Z653" s="1">
        <f>+(K653*12.08+L653*20.47)*12</f>
        <v>388217.37599999999</v>
      </c>
      <c r="AB653" s="17">
        <f>+N653-'Приложение № 2'!E653</f>
        <v>0</v>
      </c>
      <c r="AE653" s="25">
        <f>+N653-'Приложение № 2'!E653</f>
        <v>0</v>
      </c>
    </row>
    <row r="654" spans="1:31" ht="25.5" x14ac:dyDescent="0.2">
      <c r="A654" s="9">
        <f t="shared" si="148"/>
        <v>607</v>
      </c>
      <c r="B654" s="9">
        <f t="shared" si="149"/>
        <v>8</v>
      </c>
      <c r="C654" s="10" t="s">
        <v>1165</v>
      </c>
      <c r="D654" s="10" t="s">
        <v>734</v>
      </c>
      <c r="E654" s="10" t="s">
        <v>119</v>
      </c>
      <c r="F654" s="10"/>
      <c r="G654" s="10" t="s">
        <v>194</v>
      </c>
      <c r="H654" s="10" t="s">
        <v>38</v>
      </c>
      <c r="I654" s="10" t="s">
        <v>30</v>
      </c>
      <c r="J654" s="11">
        <v>2846</v>
      </c>
      <c r="K654" s="11">
        <v>2452.1999999999998</v>
      </c>
      <c r="L654" s="11">
        <v>0</v>
      </c>
      <c r="M654" s="26">
        <v>98</v>
      </c>
      <c r="N654" s="11">
        <f t="shared" si="147"/>
        <v>2919764.000681798</v>
      </c>
      <c r="O654" s="11">
        <v>0</v>
      </c>
      <c r="P654" s="11">
        <v>0</v>
      </c>
      <c r="Q654" s="11">
        <v>0</v>
      </c>
      <c r="R654" s="11">
        <v>396153.45200000005</v>
      </c>
      <c r="S654" s="11">
        <v>2523610.5486817979</v>
      </c>
      <c r="T654" s="8"/>
      <c r="U654" s="8">
        <v>728.66</v>
      </c>
      <c r="V654" s="8">
        <v>728.66</v>
      </c>
      <c r="W654" s="3" t="s">
        <v>580</v>
      </c>
      <c r="X654" s="17">
        <f>+N654-'Приложение № 2'!E654</f>
        <v>0</v>
      </c>
      <c r="Y654" s="1">
        <v>1243915.29</v>
      </c>
      <c r="Z654" s="1">
        <f>+(K654*12.08+L654*20.47)*12</f>
        <v>355470.91199999995</v>
      </c>
      <c r="AB654" s="17">
        <f>+N654-'Приложение № 2'!E654</f>
        <v>0</v>
      </c>
      <c r="AE654" s="25">
        <f>+N654-'Приложение № 2'!E654</f>
        <v>0</v>
      </c>
    </row>
    <row r="655" spans="1:31" ht="25.5" x14ac:dyDescent="0.2">
      <c r="A655" s="9">
        <f t="shared" si="148"/>
        <v>608</v>
      </c>
      <c r="B655" s="9">
        <f t="shared" si="149"/>
        <v>9</v>
      </c>
      <c r="C655" s="10" t="s">
        <v>1165</v>
      </c>
      <c r="D655" s="10" t="s">
        <v>735</v>
      </c>
      <c r="E655" s="10" t="s">
        <v>119</v>
      </c>
      <c r="F655" s="10"/>
      <c r="G655" s="10" t="s">
        <v>194</v>
      </c>
      <c r="H655" s="10" t="s">
        <v>38</v>
      </c>
      <c r="I655" s="10" t="s">
        <v>31</v>
      </c>
      <c r="J655" s="11">
        <v>5843.5</v>
      </c>
      <c r="K655" s="11">
        <v>4914.5</v>
      </c>
      <c r="L655" s="11">
        <v>82.5</v>
      </c>
      <c r="M655" s="26">
        <v>159</v>
      </c>
      <c r="N655" s="11">
        <f t="shared" si="147"/>
        <v>5949784.1576571837</v>
      </c>
      <c r="O655" s="11">
        <v>0</v>
      </c>
      <c r="P655" s="11">
        <v>-4.6566128730773926E-10</v>
      </c>
      <c r="Q655" s="11">
        <v>0</v>
      </c>
      <c r="R655" s="11">
        <v>825854.75000000047</v>
      </c>
      <c r="S655" s="11">
        <v>5123929.4076571837</v>
      </c>
      <c r="T655" s="8"/>
      <c r="U655" s="8">
        <v>728.66</v>
      </c>
      <c r="V655" s="8">
        <v>728.66</v>
      </c>
      <c r="W655" s="3" t="s">
        <v>580</v>
      </c>
      <c r="X655" s="17">
        <f>+N655-'Приложение № 2'!E655</f>
        <v>0</v>
      </c>
      <c r="Y655" s="1">
        <v>2565073.41</v>
      </c>
      <c r="Z655" s="1">
        <f>+(K655*12.08+L655*20.47)*12</f>
        <v>732671.22000000009</v>
      </c>
      <c r="AB655" s="17">
        <f>+N655-'Приложение № 2'!E655</f>
        <v>0</v>
      </c>
      <c r="AE655" s="25">
        <f>+N655-'Приложение № 2'!E655</f>
        <v>0</v>
      </c>
    </row>
    <row r="656" spans="1:31" ht="25.5" x14ac:dyDescent="0.2">
      <c r="A656" s="9">
        <f t="shared" si="148"/>
        <v>609</v>
      </c>
      <c r="B656" s="9">
        <f t="shared" si="149"/>
        <v>10</v>
      </c>
      <c r="C656" s="10" t="s">
        <v>1165</v>
      </c>
      <c r="D656" s="10" t="s">
        <v>736</v>
      </c>
      <c r="E656" s="10" t="s">
        <v>148</v>
      </c>
      <c r="F656" s="10"/>
      <c r="G656" s="10" t="s">
        <v>194</v>
      </c>
      <c r="H656" s="10" t="s">
        <v>34</v>
      </c>
      <c r="I656" s="10" t="s">
        <v>33</v>
      </c>
      <c r="J656" s="11">
        <v>6848.5</v>
      </c>
      <c r="K656" s="11">
        <v>5485.3</v>
      </c>
      <c r="L656" s="11">
        <v>285.5</v>
      </c>
      <c r="M656" s="26">
        <v>256</v>
      </c>
      <c r="N656" s="11">
        <f t="shared" si="147"/>
        <v>88360187.622070044</v>
      </c>
      <c r="O656" s="11">
        <v>0</v>
      </c>
      <c r="P656" s="11">
        <f>+'Приложение № 2'!E656-'Приложение №1'!T656-'Приложение №1'!S656-'Приложение №1'!R656-'Приложение №1'!Q656</f>
        <v>67859462.922070041</v>
      </c>
      <c r="Q656" s="11">
        <v>0</v>
      </c>
      <c r="R656" s="11">
        <v>661313.70000000007</v>
      </c>
      <c r="S656" s="11">
        <v>19839411.000000004</v>
      </c>
      <c r="T656" s="8"/>
      <c r="U656" s="8">
        <v>7130.83</v>
      </c>
      <c r="V656" s="8">
        <v>7130.83</v>
      </c>
      <c r="W656" s="3" t="s">
        <v>580</v>
      </c>
      <c r="X656" s="17">
        <f>+N656-'Приложение № 2'!E656</f>
        <v>0</v>
      </c>
      <c r="Z656" s="1">
        <f>+(K656*9.1+L656*18.19)*12</f>
        <v>661313.70000000007</v>
      </c>
      <c r="AB656" s="17">
        <f>+N656-'Приложение № 2'!E656</f>
        <v>0</v>
      </c>
      <c r="AE656" s="25">
        <f>+N656-'Приложение № 2'!E656</f>
        <v>0</v>
      </c>
    </row>
    <row r="657" spans="1:31" ht="25.5" x14ac:dyDescent="0.2">
      <c r="A657" s="9">
        <f t="shared" si="148"/>
        <v>610</v>
      </c>
      <c r="B657" s="9">
        <f t="shared" si="149"/>
        <v>11</v>
      </c>
      <c r="C657" s="10" t="s">
        <v>1165</v>
      </c>
      <c r="D657" s="10" t="s">
        <v>737</v>
      </c>
      <c r="E657" s="10" t="s">
        <v>106</v>
      </c>
      <c r="F657" s="10"/>
      <c r="G657" s="10" t="s">
        <v>194</v>
      </c>
      <c r="H657" s="10" t="s">
        <v>38</v>
      </c>
      <c r="I657" s="10" t="s">
        <v>30</v>
      </c>
      <c r="J657" s="11">
        <v>2945.2</v>
      </c>
      <c r="K657" s="11">
        <v>2418.6</v>
      </c>
      <c r="L657" s="11">
        <v>98.6</v>
      </c>
      <c r="M657" s="26">
        <v>71</v>
      </c>
      <c r="N657" s="11">
        <f t="shared" si="147"/>
        <v>3399972.7203187202</v>
      </c>
      <c r="O657" s="11">
        <v>0</v>
      </c>
      <c r="P657" s="11">
        <v>0</v>
      </c>
      <c r="Q657" s="11">
        <v>0</v>
      </c>
      <c r="R657" s="11">
        <v>1650577.6400000001</v>
      </c>
      <c r="S657" s="11">
        <v>1749395.0803187201</v>
      </c>
      <c r="T657" s="8"/>
      <c r="U657" s="8">
        <v>718.98</v>
      </c>
      <c r="V657" s="8">
        <v>718.98</v>
      </c>
      <c r="W657" s="3" t="s">
        <v>580</v>
      </c>
      <c r="X657" s="17">
        <f>+N657-'Приложение № 2'!E657</f>
        <v>0</v>
      </c>
      <c r="Y657" s="1">
        <v>1275757.28</v>
      </c>
      <c r="Z657" s="1">
        <f>+(K657*12.08+L657*20.47)*12</f>
        <v>374820.36</v>
      </c>
      <c r="AB657" s="17">
        <f>+N657-'Приложение № 2'!E657</f>
        <v>0</v>
      </c>
      <c r="AE657" s="25">
        <f>+N657-'Приложение № 2'!E657</f>
        <v>0</v>
      </c>
    </row>
    <row r="658" spans="1:31" ht="25.5" x14ac:dyDescent="0.2">
      <c r="A658" s="9">
        <f t="shared" si="148"/>
        <v>611</v>
      </c>
      <c r="B658" s="9">
        <f t="shared" si="149"/>
        <v>12</v>
      </c>
      <c r="C658" s="10" t="s">
        <v>1165</v>
      </c>
      <c r="D658" s="10" t="s">
        <v>738</v>
      </c>
      <c r="E658" s="10" t="s">
        <v>106</v>
      </c>
      <c r="F658" s="10"/>
      <c r="G658" s="10" t="s">
        <v>194</v>
      </c>
      <c r="H658" s="10" t="s">
        <v>38</v>
      </c>
      <c r="I658" s="10" t="s">
        <v>31</v>
      </c>
      <c r="J658" s="11">
        <v>5832.9</v>
      </c>
      <c r="K658" s="11">
        <v>4738.3999999999996</v>
      </c>
      <c r="L658" s="11">
        <v>267.2</v>
      </c>
      <c r="M658" s="26">
        <v>154</v>
      </c>
      <c r="N658" s="11">
        <f t="shared" si="147"/>
        <v>26295580.599116772</v>
      </c>
      <c r="O658" s="11">
        <v>0</v>
      </c>
      <c r="P658" s="11">
        <v>2567046.0171167706</v>
      </c>
      <c r="Q658" s="11">
        <v>0</v>
      </c>
      <c r="R658" s="11">
        <v>1285152.162</v>
      </c>
      <c r="S658" s="11">
        <v>22443382.420000002</v>
      </c>
      <c r="T658" s="8"/>
      <c r="U658" s="8">
        <v>3289.39</v>
      </c>
      <c r="V658" s="8">
        <v>3289.39</v>
      </c>
      <c r="W658" s="3" t="s">
        <v>580</v>
      </c>
      <c r="X658" s="17">
        <f>+N658-'Приложение № 2'!E658</f>
        <v>0</v>
      </c>
      <c r="Y658" s="1">
        <v>2365307.71</v>
      </c>
      <c r="Z658" s="1">
        <f>+(K658*12.08+L658*20.47)*12</f>
        <v>752513.47199999995</v>
      </c>
      <c r="AB658" s="17">
        <f>+N658-'Приложение № 2'!E658</f>
        <v>0</v>
      </c>
      <c r="AE658" s="25">
        <f>+N658-'Приложение № 2'!E658</f>
        <v>0</v>
      </c>
    </row>
    <row r="659" spans="1:31" ht="25.5" x14ac:dyDescent="0.2">
      <c r="A659" s="9">
        <f t="shared" si="148"/>
        <v>612</v>
      </c>
      <c r="B659" s="9">
        <f t="shared" si="149"/>
        <v>13</v>
      </c>
      <c r="C659" s="10" t="s">
        <v>1165</v>
      </c>
      <c r="D659" s="10" t="s">
        <v>739</v>
      </c>
      <c r="E659" s="10" t="s">
        <v>108</v>
      </c>
      <c r="F659" s="10"/>
      <c r="G659" s="10" t="s">
        <v>194</v>
      </c>
      <c r="H659" s="10" t="s">
        <v>38</v>
      </c>
      <c r="I659" s="10" t="s">
        <v>30</v>
      </c>
      <c r="J659" s="11">
        <v>4533.6000000000004</v>
      </c>
      <c r="K659" s="11">
        <v>3892</v>
      </c>
      <c r="L659" s="11">
        <v>0</v>
      </c>
      <c r="M659" s="26">
        <v>155</v>
      </c>
      <c r="N659" s="11">
        <f t="shared" si="147"/>
        <v>32126174.493678723</v>
      </c>
      <c r="O659" s="11">
        <v>0</v>
      </c>
      <c r="P659" s="11">
        <v>26579828.383678723</v>
      </c>
      <c r="Q659" s="11">
        <v>0</v>
      </c>
      <c r="R659" s="11">
        <v>591768.11000000034</v>
      </c>
      <c r="S659" s="11">
        <v>4954578</v>
      </c>
      <c r="T659" s="8"/>
      <c r="U659" s="8">
        <v>5637.81</v>
      </c>
      <c r="V659" s="8">
        <v>5637.81</v>
      </c>
      <c r="W659" s="3" t="s">
        <v>580</v>
      </c>
      <c r="X659" s="17">
        <f>+N659-'Приложение № 2'!E659</f>
        <v>0</v>
      </c>
      <c r="Y659" s="1">
        <v>1870903.38</v>
      </c>
      <c r="Z659" s="1">
        <f>+(K659*12.08+L659*20.47)*12</f>
        <v>564184.32000000007</v>
      </c>
      <c r="AB659" s="17">
        <f>+N659-'Приложение № 2'!E659</f>
        <v>0</v>
      </c>
      <c r="AE659" s="25">
        <f>+N659-'Приложение № 2'!E659</f>
        <v>0</v>
      </c>
    </row>
    <row r="660" spans="1:31" ht="25.5" x14ac:dyDescent="0.2">
      <c r="A660" s="9">
        <f t="shared" si="148"/>
        <v>613</v>
      </c>
      <c r="B660" s="9">
        <f t="shared" si="149"/>
        <v>14</v>
      </c>
      <c r="C660" s="10" t="s">
        <v>1165</v>
      </c>
      <c r="D660" s="10" t="s">
        <v>740</v>
      </c>
      <c r="E660" s="10" t="s">
        <v>108</v>
      </c>
      <c r="F660" s="10"/>
      <c r="G660" s="10" t="s">
        <v>194</v>
      </c>
      <c r="H660" s="10" t="s">
        <v>38</v>
      </c>
      <c r="I660" s="10" t="s">
        <v>30</v>
      </c>
      <c r="J660" s="11">
        <v>4531.3</v>
      </c>
      <c r="K660" s="11">
        <v>3890.9</v>
      </c>
      <c r="L660" s="11">
        <v>0</v>
      </c>
      <c r="M660" s="26">
        <v>144</v>
      </c>
      <c r="N660" s="11">
        <f t="shared" si="147"/>
        <v>27484311.934204832</v>
      </c>
      <c r="O660" s="11">
        <v>0</v>
      </c>
      <c r="P660" s="11">
        <v>23316292.473404828</v>
      </c>
      <c r="Q660" s="11">
        <v>0</v>
      </c>
      <c r="R660" s="11">
        <v>640924.98079999967</v>
      </c>
      <c r="S660" s="11">
        <v>3527094.4800000023</v>
      </c>
      <c r="T660" s="8"/>
      <c r="U660" s="8">
        <v>4909.1400000000003</v>
      </c>
      <c r="V660" s="8">
        <v>4909.1400000000003</v>
      </c>
      <c r="W660" s="3" t="s">
        <v>580</v>
      </c>
      <c r="X660" s="17">
        <f>+N660-'Приложение № 2'!E660</f>
        <v>0</v>
      </c>
      <c r="Y660" s="1">
        <v>1933986.18</v>
      </c>
      <c r="Z660" s="1">
        <f>+(K660*12.08+L660*20.47)*12</f>
        <v>564024.86400000006</v>
      </c>
      <c r="AB660" s="17">
        <f>+N660-'Приложение № 2'!E660</f>
        <v>0</v>
      </c>
      <c r="AE660" s="25">
        <f>+N660-'Приложение № 2'!E660</f>
        <v>0</v>
      </c>
    </row>
    <row r="661" spans="1:31" ht="25.5" x14ac:dyDescent="0.2">
      <c r="A661" s="9">
        <f t="shared" si="148"/>
        <v>614</v>
      </c>
      <c r="B661" s="9">
        <f t="shared" si="149"/>
        <v>15</v>
      </c>
      <c r="C661" s="10" t="s">
        <v>1165</v>
      </c>
      <c r="D661" s="10" t="s">
        <v>741</v>
      </c>
      <c r="E661" s="10" t="s">
        <v>140</v>
      </c>
      <c r="F661" s="10"/>
      <c r="G661" s="10" t="s">
        <v>194</v>
      </c>
      <c r="H661" s="10" t="s">
        <v>38</v>
      </c>
      <c r="I661" s="10" t="s">
        <v>34</v>
      </c>
      <c r="J661" s="11">
        <v>13710.6</v>
      </c>
      <c r="K661" s="11">
        <v>10703.7</v>
      </c>
      <c r="L661" s="11">
        <v>923.1</v>
      </c>
      <c r="M661" s="26">
        <v>477</v>
      </c>
      <c r="N661" s="11">
        <f t="shared" si="147"/>
        <v>9452787.0787584018</v>
      </c>
      <c r="O661" s="11">
        <v>0</v>
      </c>
      <c r="P661" s="11">
        <v>0</v>
      </c>
      <c r="Q661" s="11">
        <v>0</v>
      </c>
      <c r="R661" s="11">
        <v>7486125.0659999996</v>
      </c>
      <c r="S661" s="11">
        <v>1966662.0127584022</v>
      </c>
      <c r="T661" s="8"/>
      <c r="U661" s="8">
        <v>303.45999999999998</v>
      </c>
      <c r="V661" s="8">
        <v>303.45999999999998</v>
      </c>
      <c r="W661" s="3" t="s">
        <v>580</v>
      </c>
      <c r="X661" s="17">
        <f>+N661-'Приложение № 2'!E661</f>
        <v>0</v>
      </c>
      <c r="Y661" s="1">
        <v>5707766.4299999997</v>
      </c>
      <c r="Z661" s="1">
        <f>+(K661*12.08+L661*20.47)*12</f>
        <v>1778358.6360000002</v>
      </c>
      <c r="AB661" s="17">
        <f>+N661-'Приложение № 2'!E661</f>
        <v>0</v>
      </c>
      <c r="AE661" s="25">
        <f>+N661-'Приложение № 2'!E661</f>
        <v>0</v>
      </c>
    </row>
    <row r="662" spans="1:31" ht="25.5" x14ac:dyDescent="0.2">
      <c r="A662" s="9">
        <f t="shared" si="148"/>
        <v>615</v>
      </c>
      <c r="B662" s="9">
        <f t="shared" si="149"/>
        <v>16</v>
      </c>
      <c r="C662" s="10" t="s">
        <v>1165</v>
      </c>
      <c r="D662" s="10" t="s">
        <v>742</v>
      </c>
      <c r="E662" s="10" t="s">
        <v>140</v>
      </c>
      <c r="F662" s="10"/>
      <c r="G662" s="10" t="s">
        <v>194</v>
      </c>
      <c r="H662" s="10" t="s">
        <v>34</v>
      </c>
      <c r="I662" s="10" t="s">
        <v>33</v>
      </c>
      <c r="J662" s="11">
        <v>5725</v>
      </c>
      <c r="K662" s="11">
        <v>4803</v>
      </c>
      <c r="L662" s="11">
        <v>0</v>
      </c>
      <c r="M662" s="26">
        <v>190</v>
      </c>
      <c r="N662" s="11">
        <f t="shared" si="147"/>
        <v>40764810.27565439</v>
      </c>
      <c r="O662" s="11">
        <v>0</v>
      </c>
      <c r="P662" s="11">
        <v>31203086.225654393</v>
      </c>
      <c r="Q662" s="11">
        <v>0</v>
      </c>
      <c r="R662" s="11">
        <v>571025.86399999983</v>
      </c>
      <c r="S662" s="11">
        <v>8990698.1859999988</v>
      </c>
      <c r="T662" s="8"/>
      <c r="U662" s="8">
        <v>2235.6799999999998</v>
      </c>
      <c r="V662" s="8">
        <v>2235.6799999999998</v>
      </c>
      <c r="W662" s="3" t="s">
        <v>580</v>
      </c>
      <c r="X662" s="17">
        <f>+N662-'Приложение № 2'!E662</f>
        <v>0</v>
      </c>
      <c r="Y662" s="1">
        <v>1977202.24</v>
      </c>
      <c r="Z662" s="1">
        <f>+(K662*9.1+L662*18.19)*12</f>
        <v>524487.6</v>
      </c>
      <c r="AB662" s="17">
        <f>+N662-'Приложение № 2'!E662</f>
        <v>0</v>
      </c>
      <c r="AE662" s="25">
        <f>+N662-'Приложение № 2'!E662</f>
        <v>0</v>
      </c>
    </row>
    <row r="663" spans="1:31" ht="25.5" x14ac:dyDescent="0.2">
      <c r="A663" s="9">
        <f t="shared" si="148"/>
        <v>616</v>
      </c>
      <c r="B663" s="9">
        <f t="shared" si="149"/>
        <v>17</v>
      </c>
      <c r="C663" s="10" t="s">
        <v>1165</v>
      </c>
      <c r="D663" s="10" t="s">
        <v>437</v>
      </c>
      <c r="E663" s="10" t="s">
        <v>140</v>
      </c>
      <c r="F663" s="10"/>
      <c r="G663" s="10" t="s">
        <v>194</v>
      </c>
      <c r="H663" s="10" t="s">
        <v>38</v>
      </c>
      <c r="I663" s="10" t="s">
        <v>30</v>
      </c>
      <c r="J663" s="11">
        <v>3109.7</v>
      </c>
      <c r="K663" s="11">
        <v>2518.8000000000002</v>
      </c>
      <c r="L663" s="11">
        <v>150.30000000000001</v>
      </c>
      <c r="M663" s="26">
        <v>112</v>
      </c>
      <c r="N663" s="11">
        <f t="shared" si="147"/>
        <v>3178020.5913953963</v>
      </c>
      <c r="O663" s="11">
        <v>0</v>
      </c>
      <c r="P663" s="11">
        <v>0</v>
      </c>
      <c r="Q663" s="11">
        <v>0</v>
      </c>
      <c r="R663" s="11">
        <v>0</v>
      </c>
      <c r="S663" s="11">
        <v>3178020.5913953963</v>
      </c>
      <c r="T663" s="8"/>
      <c r="U663" s="8">
        <v>906.02</v>
      </c>
      <c r="V663" s="8">
        <v>906.02</v>
      </c>
      <c r="W663" s="3" t="s">
        <v>580</v>
      </c>
      <c r="X663" s="17">
        <f>+N663-'Приложение № 2'!E663</f>
        <v>0</v>
      </c>
      <c r="Y663" s="1">
        <v>1351374</v>
      </c>
      <c r="Z663" s="1">
        <f>+(K663*12.08+L663*20.47)*12</f>
        <v>402044.94000000006</v>
      </c>
      <c r="AB663" s="17">
        <f>+N663-'Приложение № 2'!E663</f>
        <v>0</v>
      </c>
      <c r="AE663" s="25">
        <f>+N663-'Приложение № 2'!E663</f>
        <v>0</v>
      </c>
    </row>
    <row r="664" spans="1:31" ht="25.5" x14ac:dyDescent="0.2">
      <c r="A664" s="9">
        <f t="shared" si="148"/>
        <v>617</v>
      </c>
      <c r="B664" s="9">
        <f t="shared" si="149"/>
        <v>18</v>
      </c>
      <c r="C664" s="10" t="s">
        <v>1165</v>
      </c>
      <c r="D664" s="10" t="s">
        <v>743</v>
      </c>
      <c r="E664" s="10" t="s">
        <v>129</v>
      </c>
      <c r="F664" s="10"/>
      <c r="G664" s="10" t="s">
        <v>194</v>
      </c>
      <c r="H664" s="10" t="s">
        <v>38</v>
      </c>
      <c r="I664" s="10" t="s">
        <v>32</v>
      </c>
      <c r="J664" s="11">
        <v>6554</v>
      </c>
      <c r="K664" s="11">
        <v>5458.5</v>
      </c>
      <c r="L664" s="11">
        <v>187.3</v>
      </c>
      <c r="M664" s="26">
        <v>259</v>
      </c>
      <c r="N664" s="11">
        <f t="shared" si="147"/>
        <v>6722291.6544528576</v>
      </c>
      <c r="O664" s="11">
        <v>0</v>
      </c>
      <c r="P664" s="11">
        <v>3.4924596548080444E-10</v>
      </c>
      <c r="Q664" s="11">
        <v>0</v>
      </c>
      <c r="R664" s="11">
        <v>890813.1440000009</v>
      </c>
      <c r="S664" s="11">
        <v>5831478.5104528563</v>
      </c>
      <c r="T664" s="8"/>
      <c r="U664" s="8">
        <v>728.66</v>
      </c>
      <c r="V664" s="8">
        <v>728.66</v>
      </c>
      <c r="W664" s="3" t="s">
        <v>580</v>
      </c>
      <c r="X664" s="17">
        <f>+N664-'Приложение № 2'!E664</f>
        <v>0</v>
      </c>
      <c r="Y664" s="1">
        <v>2656130.35</v>
      </c>
      <c r="Z664" s="1">
        <f>+(K664*12.08+L664*20.47)*12</f>
        <v>837272.53200000012</v>
      </c>
      <c r="AB664" s="17">
        <f>+N664-'Приложение № 2'!E664</f>
        <v>0</v>
      </c>
      <c r="AE664" s="25">
        <f>+N664-'Приложение № 2'!E664</f>
        <v>0</v>
      </c>
    </row>
    <row r="665" spans="1:31" ht="25.5" x14ac:dyDescent="0.2">
      <c r="A665" s="9">
        <f t="shared" si="148"/>
        <v>618</v>
      </c>
      <c r="B665" s="9">
        <f t="shared" si="149"/>
        <v>19</v>
      </c>
      <c r="C665" s="10" t="s">
        <v>1165</v>
      </c>
      <c r="D665" s="10" t="s">
        <v>744</v>
      </c>
      <c r="E665" s="10" t="s">
        <v>129</v>
      </c>
      <c r="F665" s="10"/>
      <c r="G665" s="10" t="s">
        <v>194</v>
      </c>
      <c r="H665" s="10" t="s">
        <v>38</v>
      </c>
      <c r="I665" s="10" t="s">
        <v>32</v>
      </c>
      <c r="J665" s="11">
        <v>6649.6</v>
      </c>
      <c r="K665" s="11">
        <v>5301.1</v>
      </c>
      <c r="L665" s="11">
        <v>281.3</v>
      </c>
      <c r="M665" s="26">
        <v>229</v>
      </c>
      <c r="N665" s="11">
        <f t="shared" si="147"/>
        <v>6646803.0982000139</v>
      </c>
      <c r="O665" s="11">
        <v>0</v>
      </c>
      <c r="P665" s="11">
        <v>-2.3283064365386963E-10</v>
      </c>
      <c r="Q665" s="11">
        <v>0</v>
      </c>
      <c r="R665" s="11">
        <v>778024.55999999982</v>
      </c>
      <c r="S665" s="11">
        <v>5868778.5382000143</v>
      </c>
      <c r="T665" s="8"/>
      <c r="U665" s="8">
        <v>728.66</v>
      </c>
      <c r="V665" s="8">
        <v>728.66</v>
      </c>
      <c r="W665" s="3" t="s">
        <v>580</v>
      </c>
      <c r="X665" s="17">
        <f>+N665-'Приложение № 2'!E665</f>
        <v>0</v>
      </c>
      <c r="Y665" s="1">
        <v>2723792.65</v>
      </c>
      <c r="Z665" s="1">
        <f>+(K665*12.08+L665*20.47)*12</f>
        <v>837545.98800000013</v>
      </c>
      <c r="AB665" s="17">
        <f>+N665-'Приложение № 2'!E665</f>
        <v>0</v>
      </c>
      <c r="AE665" s="25">
        <f>+N665-'Приложение № 2'!E665</f>
        <v>0</v>
      </c>
    </row>
    <row r="666" spans="1:31" ht="25.5" x14ac:dyDescent="0.2">
      <c r="A666" s="9">
        <f t="shared" si="148"/>
        <v>619</v>
      </c>
      <c r="B666" s="9">
        <f t="shared" si="149"/>
        <v>20</v>
      </c>
      <c r="C666" s="10" t="s">
        <v>1165</v>
      </c>
      <c r="D666" s="10" t="s">
        <v>443</v>
      </c>
      <c r="E666" s="10" t="s">
        <v>154</v>
      </c>
      <c r="F666" s="10"/>
      <c r="G666" s="10" t="s">
        <v>194</v>
      </c>
      <c r="H666" s="10" t="s">
        <v>34</v>
      </c>
      <c r="I666" s="10" t="s">
        <v>32</v>
      </c>
      <c r="J666" s="11">
        <v>5023.3999999999996</v>
      </c>
      <c r="K666" s="11">
        <v>4316.8999999999996</v>
      </c>
      <c r="L666" s="11">
        <v>0</v>
      </c>
      <c r="M666" s="26">
        <v>187</v>
      </c>
      <c r="N666" s="11">
        <f t="shared" si="147"/>
        <v>20571336.182255037</v>
      </c>
      <c r="O666" s="11">
        <v>0</v>
      </c>
      <c r="P666" s="11">
        <v>20363489.405701116</v>
      </c>
      <c r="Q666" s="11">
        <v>0</v>
      </c>
      <c r="R666" s="11">
        <v>0</v>
      </c>
      <c r="S666" s="11">
        <v>207846.77655391954</v>
      </c>
      <c r="T666" s="8"/>
      <c r="U666" s="8">
        <v>775.71</v>
      </c>
      <c r="V666" s="8">
        <v>775.71</v>
      </c>
      <c r="W666" s="3" t="s">
        <v>580</v>
      </c>
      <c r="X666" s="17">
        <f>+N666-'Приложение № 2'!E666</f>
        <v>0</v>
      </c>
      <c r="Y666" s="1">
        <v>1662043.25</v>
      </c>
      <c r="Z666" s="1">
        <f>+(K666*9.1+L666*18.19)*12</f>
        <v>471405.47999999992</v>
      </c>
      <c r="AB666" s="17">
        <f>+N666-'Приложение № 2'!E666</f>
        <v>0</v>
      </c>
      <c r="AE666" s="25">
        <f>+N666-'Приложение № 2'!E666</f>
        <v>0</v>
      </c>
    </row>
    <row r="667" spans="1:31" ht="25.5" x14ac:dyDescent="0.2">
      <c r="A667" s="9">
        <f t="shared" si="148"/>
        <v>620</v>
      </c>
      <c r="B667" s="9">
        <f t="shared" si="149"/>
        <v>21</v>
      </c>
      <c r="C667" s="10" t="s">
        <v>1165</v>
      </c>
      <c r="D667" s="10" t="s">
        <v>446</v>
      </c>
      <c r="E667" s="10" t="s">
        <v>154</v>
      </c>
      <c r="F667" s="10"/>
      <c r="G667" s="10" t="s">
        <v>194</v>
      </c>
      <c r="H667" s="10" t="s">
        <v>34</v>
      </c>
      <c r="I667" s="10" t="s">
        <v>32</v>
      </c>
      <c r="J667" s="11">
        <v>5054.5</v>
      </c>
      <c r="K667" s="11">
        <v>4553</v>
      </c>
      <c r="L667" s="11">
        <v>0</v>
      </c>
      <c r="M667" s="26">
        <v>165</v>
      </c>
      <c r="N667" s="11">
        <f t="shared" si="147"/>
        <v>21696424.202044792</v>
      </c>
      <c r="O667" s="11">
        <v>0</v>
      </c>
      <c r="P667" s="11">
        <v>21642074.394454397</v>
      </c>
      <c r="Q667" s="11">
        <v>0</v>
      </c>
      <c r="R667" s="11">
        <v>0</v>
      </c>
      <c r="S667" s="11">
        <v>54349.807590397075</v>
      </c>
      <c r="T667" s="8"/>
      <c r="U667" s="8">
        <v>775.71</v>
      </c>
      <c r="V667" s="8">
        <v>775.71</v>
      </c>
      <c r="W667" s="3" t="s">
        <v>580</v>
      </c>
      <c r="X667" s="17">
        <f>+N667-'Приложение № 2'!E667</f>
        <v>0</v>
      </c>
      <c r="Y667" s="1">
        <v>1588079.23</v>
      </c>
      <c r="Z667" s="1">
        <f>+(K667*9.1+L667*18.19)*12</f>
        <v>497187.6</v>
      </c>
      <c r="AB667" s="17">
        <f>+N667-'Приложение № 2'!E667</f>
        <v>0</v>
      </c>
      <c r="AE667" s="25">
        <f>+N667-'Приложение № 2'!E667</f>
        <v>0</v>
      </c>
    </row>
    <row r="668" spans="1:31" ht="25.5" x14ac:dyDescent="0.2">
      <c r="A668" s="9">
        <f t="shared" si="148"/>
        <v>621</v>
      </c>
      <c r="B668" s="9">
        <f t="shared" si="149"/>
        <v>22</v>
      </c>
      <c r="C668" s="10" t="s">
        <v>1165</v>
      </c>
      <c r="D668" s="10" t="s">
        <v>447</v>
      </c>
      <c r="E668" s="10" t="s">
        <v>111</v>
      </c>
      <c r="F668" s="10"/>
      <c r="G668" s="10" t="s">
        <v>194</v>
      </c>
      <c r="H668" s="10" t="s">
        <v>39</v>
      </c>
      <c r="I668" s="10" t="s">
        <v>30</v>
      </c>
      <c r="J668" s="11">
        <v>3265.2</v>
      </c>
      <c r="K668" s="11">
        <v>2805.8</v>
      </c>
      <c r="L668" s="11">
        <v>0</v>
      </c>
      <c r="M668" s="26">
        <v>90</v>
      </c>
      <c r="N668" s="11">
        <f t="shared" si="147"/>
        <v>5367402.3821184002</v>
      </c>
      <c r="O668" s="11">
        <v>0</v>
      </c>
      <c r="P668" s="11">
        <v>0</v>
      </c>
      <c r="Q668" s="11">
        <v>0</v>
      </c>
      <c r="R668" s="11">
        <v>0</v>
      </c>
      <c r="S668" s="11">
        <v>5367402.3821184002</v>
      </c>
      <c r="T668" s="8"/>
      <c r="U668" s="8">
        <v>518.37</v>
      </c>
      <c r="V668" s="8">
        <v>518.37</v>
      </c>
      <c r="W668" s="3" t="s">
        <v>580</v>
      </c>
      <c r="X668" s="17">
        <f>+N668-'Приложение № 2'!E668</f>
        <v>0</v>
      </c>
      <c r="Y668" s="1">
        <v>1370901.56</v>
      </c>
      <c r="Z668" s="1">
        <f t="shared" ref="Z668:Z676" si="150">+(K668*12.08+L668*20.47)*12</f>
        <v>406728.76800000004</v>
      </c>
      <c r="AB668" s="17">
        <f>+N668-'Приложение № 2'!E668</f>
        <v>0</v>
      </c>
      <c r="AE668" s="25">
        <f>+N668-'Приложение № 2'!E668</f>
        <v>0</v>
      </c>
    </row>
    <row r="669" spans="1:31" ht="25.5" x14ac:dyDescent="0.2">
      <c r="A669" s="9">
        <f t="shared" si="148"/>
        <v>622</v>
      </c>
      <c r="B669" s="9">
        <f t="shared" si="149"/>
        <v>23</v>
      </c>
      <c r="C669" s="10" t="s">
        <v>1211</v>
      </c>
      <c r="D669" s="10" t="s">
        <v>448</v>
      </c>
      <c r="E669" s="10" t="s">
        <v>111</v>
      </c>
      <c r="F669" s="10"/>
      <c r="G669" s="10" t="s">
        <v>194</v>
      </c>
      <c r="H669" s="10" t="s">
        <v>39</v>
      </c>
      <c r="I669" s="10" t="s">
        <v>30</v>
      </c>
      <c r="J669" s="11">
        <v>3224</v>
      </c>
      <c r="K669" s="11">
        <v>2776.2</v>
      </c>
      <c r="L669" s="11">
        <v>0</v>
      </c>
      <c r="M669" s="26">
        <v>96</v>
      </c>
      <c r="N669" s="11">
        <f t="shared" si="147"/>
        <v>5310778.5634175995</v>
      </c>
      <c r="O669" s="11">
        <v>0</v>
      </c>
      <c r="P669" s="11">
        <v>5310778.5634175995</v>
      </c>
      <c r="Q669" s="11">
        <v>0</v>
      </c>
      <c r="R669" s="11">
        <v>0</v>
      </c>
      <c r="S669" s="11"/>
      <c r="T669" s="8"/>
      <c r="U669" s="8">
        <v>518.37</v>
      </c>
      <c r="V669" s="8">
        <v>518.37</v>
      </c>
      <c r="W669" s="3" t="s">
        <v>580</v>
      </c>
      <c r="X669" s="17">
        <f>+N669-'Приложение № 2'!E669</f>
        <v>0</v>
      </c>
      <c r="Z669" s="1">
        <f t="shared" si="150"/>
        <v>402437.95199999999</v>
      </c>
      <c r="AB669" s="17">
        <f>+N669-'Приложение № 2'!E669</f>
        <v>0</v>
      </c>
      <c r="AE669" s="25">
        <f>+N669-'Приложение № 2'!E669</f>
        <v>0</v>
      </c>
    </row>
    <row r="670" spans="1:31" ht="25.5" x14ac:dyDescent="0.2">
      <c r="A670" s="9">
        <f t="shared" si="148"/>
        <v>623</v>
      </c>
      <c r="B670" s="9">
        <f t="shared" si="149"/>
        <v>24</v>
      </c>
      <c r="C670" s="10" t="s">
        <v>1165</v>
      </c>
      <c r="D670" s="10" t="s">
        <v>745</v>
      </c>
      <c r="E670" s="10" t="s">
        <v>108</v>
      </c>
      <c r="F670" s="10"/>
      <c r="G670" s="10" t="s">
        <v>194</v>
      </c>
      <c r="H670" s="10" t="s">
        <v>39</v>
      </c>
      <c r="I670" s="10" t="s">
        <v>32</v>
      </c>
      <c r="J670" s="11">
        <v>9593.2999999999993</v>
      </c>
      <c r="K670" s="11">
        <v>8243.6</v>
      </c>
      <c r="L670" s="11">
        <v>0</v>
      </c>
      <c r="M670" s="26">
        <v>290</v>
      </c>
      <c r="N670" s="11">
        <f t="shared" si="147"/>
        <v>58230659.708759136</v>
      </c>
      <c r="O670" s="11">
        <v>0</v>
      </c>
      <c r="P670" s="11">
        <v>46539406.052759133</v>
      </c>
      <c r="Q670" s="11">
        <v>0</v>
      </c>
      <c r="R670" s="11">
        <v>1284121.156</v>
      </c>
      <c r="S670" s="11">
        <v>10407132.5</v>
      </c>
      <c r="T670" s="8"/>
      <c r="U670" s="8">
        <v>4909.1400000000003</v>
      </c>
      <c r="V670" s="8">
        <v>4909.1400000000003</v>
      </c>
      <c r="W670" s="3" t="s">
        <v>580</v>
      </c>
      <c r="X670" s="17">
        <f>+N670-'Приложение № 2'!E670</f>
        <v>0</v>
      </c>
      <c r="Y670" s="1">
        <v>3906341.09</v>
      </c>
      <c r="Z670" s="1">
        <f t="shared" si="150"/>
        <v>1194992.2560000001</v>
      </c>
      <c r="AB670" s="17">
        <f>+N670-'Приложение № 2'!E670</f>
        <v>0</v>
      </c>
      <c r="AE670" s="25">
        <f>+N670-'Приложение № 2'!E670</f>
        <v>0</v>
      </c>
    </row>
    <row r="671" spans="1:31" ht="25.5" x14ac:dyDescent="0.2">
      <c r="A671" s="9">
        <f t="shared" si="148"/>
        <v>624</v>
      </c>
      <c r="B671" s="9">
        <f t="shared" si="149"/>
        <v>25</v>
      </c>
      <c r="C671" s="10" t="s">
        <v>1165</v>
      </c>
      <c r="D671" s="10" t="s">
        <v>449</v>
      </c>
      <c r="E671" s="10" t="s">
        <v>119</v>
      </c>
      <c r="F671" s="10"/>
      <c r="G671" s="10" t="s">
        <v>194</v>
      </c>
      <c r="H671" s="10" t="s">
        <v>38</v>
      </c>
      <c r="I671" s="10" t="s">
        <v>32</v>
      </c>
      <c r="J671" s="11">
        <v>13553.2</v>
      </c>
      <c r="K671" s="11">
        <v>11571</v>
      </c>
      <c r="L671" s="11">
        <v>0</v>
      </c>
      <c r="M671" s="26">
        <v>416</v>
      </c>
      <c r="N671" s="11">
        <f t="shared" si="147"/>
        <v>81734553.288618058</v>
      </c>
      <c r="O671" s="11">
        <v>0</v>
      </c>
      <c r="P671" s="11">
        <v>81734553.288618058</v>
      </c>
      <c r="Q671" s="11">
        <v>0</v>
      </c>
      <c r="R671" s="11">
        <v>0</v>
      </c>
      <c r="S671" s="11">
        <v>0</v>
      </c>
      <c r="T671" s="8"/>
      <c r="U671" s="8">
        <v>4339</v>
      </c>
      <c r="V671" s="8">
        <v>4339</v>
      </c>
      <c r="W671" s="3" t="s">
        <v>580</v>
      </c>
      <c r="X671" s="17">
        <f>+N671-'Приложение № 2'!E671</f>
        <v>0</v>
      </c>
      <c r="Y671" s="1">
        <v>5489876.0499999998</v>
      </c>
      <c r="Z671" s="1">
        <f t="shared" si="150"/>
        <v>1677332.16</v>
      </c>
      <c r="AB671" s="17">
        <f>+N671-'Приложение № 2'!E671</f>
        <v>0</v>
      </c>
      <c r="AE671" s="25">
        <f>+N671-'Приложение № 2'!E671</f>
        <v>0</v>
      </c>
    </row>
    <row r="672" spans="1:31" ht="25.5" x14ac:dyDescent="0.2">
      <c r="A672" s="9">
        <f t="shared" si="148"/>
        <v>625</v>
      </c>
      <c r="B672" s="9">
        <f t="shared" si="149"/>
        <v>26</v>
      </c>
      <c r="C672" s="10" t="s">
        <v>1165</v>
      </c>
      <c r="D672" s="10" t="s">
        <v>746</v>
      </c>
      <c r="E672" s="10" t="s">
        <v>108</v>
      </c>
      <c r="F672" s="10"/>
      <c r="G672" s="10" t="s">
        <v>194</v>
      </c>
      <c r="H672" s="10" t="s">
        <v>38</v>
      </c>
      <c r="I672" s="10" t="s">
        <v>31</v>
      </c>
      <c r="J672" s="11">
        <v>9044.7000000000007</v>
      </c>
      <c r="K672" s="11">
        <v>7767.9</v>
      </c>
      <c r="L672" s="11">
        <v>0</v>
      </c>
      <c r="M672" s="26">
        <v>294</v>
      </c>
      <c r="N672" s="11">
        <f t="shared" si="147"/>
        <v>64119452.941790074</v>
      </c>
      <c r="O672" s="11">
        <v>0</v>
      </c>
      <c r="P672" s="11">
        <v>53135520.137790076</v>
      </c>
      <c r="Q672" s="11">
        <v>0</v>
      </c>
      <c r="R672" s="11">
        <v>1161415.014</v>
      </c>
      <c r="S672" s="11">
        <v>9822517.7899999991</v>
      </c>
      <c r="T672" s="8"/>
      <c r="U672" s="8">
        <v>5637.81</v>
      </c>
      <c r="V672" s="8">
        <v>5637.81</v>
      </c>
      <c r="W672" s="3" t="s">
        <v>580</v>
      </c>
      <c r="X672" s="17">
        <f>+N672-'Приложение № 2'!E672</f>
        <v>0</v>
      </c>
      <c r="Y672" s="1">
        <v>3648251.51</v>
      </c>
      <c r="Z672" s="1">
        <f t="shared" si="150"/>
        <v>1126034.784</v>
      </c>
      <c r="AB672" s="17">
        <f>+N672-'Приложение № 2'!E672</f>
        <v>0</v>
      </c>
      <c r="AE672" s="25">
        <f>+N672-'Приложение № 2'!E672</f>
        <v>0</v>
      </c>
    </row>
    <row r="673" spans="1:31" ht="25.5" x14ac:dyDescent="0.2">
      <c r="A673" s="9">
        <f t="shared" si="148"/>
        <v>626</v>
      </c>
      <c r="B673" s="9">
        <f t="shared" si="149"/>
        <v>27</v>
      </c>
      <c r="C673" s="10" t="s">
        <v>1165</v>
      </c>
      <c r="D673" s="10" t="s">
        <v>747</v>
      </c>
      <c r="E673" s="10" t="s">
        <v>108</v>
      </c>
      <c r="F673" s="10"/>
      <c r="G673" s="10" t="s">
        <v>194</v>
      </c>
      <c r="H673" s="10" t="s">
        <v>38</v>
      </c>
      <c r="I673" s="10" t="s">
        <v>30</v>
      </c>
      <c r="J673" s="11">
        <v>4527.8</v>
      </c>
      <c r="K673" s="11">
        <v>3877.5</v>
      </c>
      <c r="L673" s="11">
        <v>0</v>
      </c>
      <c r="M673" s="26">
        <v>153</v>
      </c>
      <c r="N673" s="11">
        <f t="shared" si="147"/>
        <v>39258058.960000001</v>
      </c>
      <c r="O673" s="11">
        <v>0</v>
      </c>
      <c r="P673" s="11">
        <v>33595584.870000005</v>
      </c>
      <c r="Q673" s="11">
        <v>0</v>
      </c>
      <c r="R673" s="11">
        <v>593481.49999999977</v>
      </c>
      <c r="S673" s="11">
        <v>5068992.5899999961</v>
      </c>
      <c r="T673" s="8"/>
      <c r="U673" s="8">
        <v>5637.81</v>
      </c>
      <c r="V673" s="8">
        <v>5637.81</v>
      </c>
      <c r="W673" s="3" t="s">
        <v>580</v>
      </c>
      <c r="X673" s="17">
        <f>+N673-'Приложение № 2'!E673</f>
        <v>0</v>
      </c>
      <c r="Y673" s="1">
        <v>1916087.69</v>
      </c>
      <c r="Z673" s="1">
        <f t="shared" si="150"/>
        <v>562082.39999999991</v>
      </c>
      <c r="AB673" s="17">
        <f>+N673-'Приложение № 2'!E673</f>
        <v>0</v>
      </c>
      <c r="AE673" s="25">
        <f>+N673-'Приложение № 2'!E673</f>
        <v>0</v>
      </c>
    </row>
    <row r="674" spans="1:31" ht="25.5" x14ac:dyDescent="0.2">
      <c r="A674" s="9">
        <f t="shared" si="148"/>
        <v>627</v>
      </c>
      <c r="B674" s="9">
        <f t="shared" si="149"/>
        <v>28</v>
      </c>
      <c r="C674" s="10" t="s">
        <v>1165</v>
      </c>
      <c r="D674" s="10" t="s">
        <v>748</v>
      </c>
      <c r="E674" s="10" t="s">
        <v>108</v>
      </c>
      <c r="F674" s="10"/>
      <c r="G674" s="10" t="s">
        <v>194</v>
      </c>
      <c r="H674" s="10" t="s">
        <v>39</v>
      </c>
      <c r="I674" s="10" t="s">
        <v>30</v>
      </c>
      <c r="J674" s="11">
        <v>3562.9</v>
      </c>
      <c r="K674" s="11">
        <v>3046.6</v>
      </c>
      <c r="L674" s="11">
        <v>0</v>
      </c>
      <c r="M674" s="26">
        <v>121</v>
      </c>
      <c r="N674" s="11">
        <f t="shared" si="147"/>
        <v>25147893.939476263</v>
      </c>
      <c r="O674" s="11">
        <v>0</v>
      </c>
      <c r="P674" s="11">
        <v>20885560.633476261</v>
      </c>
      <c r="Q674" s="11">
        <v>0</v>
      </c>
      <c r="R674" s="11">
        <v>424566.18600000022</v>
      </c>
      <c r="S674" s="11">
        <v>3837767.120000001</v>
      </c>
      <c r="T674" s="8"/>
      <c r="U674" s="8">
        <v>5637.81</v>
      </c>
      <c r="V674" s="8">
        <v>5637.81</v>
      </c>
      <c r="W674" s="3" t="s">
        <v>580</v>
      </c>
      <c r="X674" s="17">
        <f>+N674-'Приложение № 2'!E674</f>
        <v>0</v>
      </c>
      <c r="Y674" s="1">
        <v>1385251.12</v>
      </c>
      <c r="Z674" s="1">
        <f t="shared" si="150"/>
        <v>441635.136</v>
      </c>
      <c r="AB674" s="17">
        <f>+N674-'Приложение № 2'!E674</f>
        <v>0</v>
      </c>
      <c r="AE674" s="25">
        <f>+N674-'Приложение № 2'!E674</f>
        <v>0</v>
      </c>
    </row>
    <row r="675" spans="1:31" ht="25.5" x14ac:dyDescent="0.2">
      <c r="A675" s="9">
        <f t="shared" si="148"/>
        <v>628</v>
      </c>
      <c r="B675" s="9">
        <f t="shared" si="149"/>
        <v>29</v>
      </c>
      <c r="C675" s="10" t="s">
        <v>1165</v>
      </c>
      <c r="D675" s="10" t="s">
        <v>749</v>
      </c>
      <c r="E675" s="10" t="s">
        <v>108</v>
      </c>
      <c r="F675" s="10"/>
      <c r="G675" s="10" t="s">
        <v>194</v>
      </c>
      <c r="H675" s="10" t="s">
        <v>38</v>
      </c>
      <c r="I675" s="10" t="s">
        <v>30</v>
      </c>
      <c r="J675" s="11">
        <v>3197.5</v>
      </c>
      <c r="K675" s="11">
        <v>2618.1999999999998</v>
      </c>
      <c r="L675" s="11">
        <v>120.6</v>
      </c>
      <c r="M675" s="26">
        <v>94</v>
      </c>
      <c r="N675" s="11">
        <f t="shared" si="147"/>
        <v>22607185.689436611</v>
      </c>
      <c r="O675" s="11">
        <v>0</v>
      </c>
      <c r="P675" s="11">
        <v>18253457.953436613</v>
      </c>
      <c r="Q675" s="11">
        <v>0</v>
      </c>
      <c r="R675" s="11">
        <v>386822.65000000014</v>
      </c>
      <c r="S675" s="11">
        <v>3966905.0860000001</v>
      </c>
      <c r="T675" s="8"/>
      <c r="U675" s="8">
        <v>5637.81</v>
      </c>
      <c r="V675" s="8">
        <v>5637.81</v>
      </c>
      <c r="W675" s="3" t="s">
        <v>580</v>
      </c>
      <c r="X675" s="17">
        <f>+N675-'Приложение № 2'!E675</f>
        <v>0</v>
      </c>
      <c r="Y675" s="1">
        <v>1315755.6200000001</v>
      </c>
      <c r="Z675" s="1">
        <f t="shared" si="150"/>
        <v>409158.45600000001</v>
      </c>
      <c r="AB675" s="17">
        <f>+N675-'Приложение № 2'!E675</f>
        <v>0</v>
      </c>
      <c r="AE675" s="25">
        <f>+N675-'Приложение № 2'!E675</f>
        <v>0</v>
      </c>
    </row>
    <row r="676" spans="1:31" ht="25.5" x14ac:dyDescent="0.2">
      <c r="A676" s="9">
        <f t="shared" si="148"/>
        <v>629</v>
      </c>
      <c r="B676" s="9">
        <f t="shared" si="149"/>
        <v>30</v>
      </c>
      <c r="C676" s="10" t="s">
        <v>1165</v>
      </c>
      <c r="D676" s="10" t="s">
        <v>750</v>
      </c>
      <c r="E676" s="10" t="s">
        <v>108</v>
      </c>
      <c r="F676" s="10"/>
      <c r="G676" s="10" t="s">
        <v>194</v>
      </c>
      <c r="H676" s="10" t="s">
        <v>38</v>
      </c>
      <c r="I676" s="10" t="s">
        <v>30</v>
      </c>
      <c r="J676" s="11">
        <v>3238.8</v>
      </c>
      <c r="K676" s="11">
        <v>2708.2</v>
      </c>
      <c r="L676" s="11">
        <v>76</v>
      </c>
      <c r="M676" s="26">
        <v>79</v>
      </c>
      <c r="N676" s="11">
        <f t="shared" si="147"/>
        <v>22981936.02911108</v>
      </c>
      <c r="O676" s="11">
        <v>0</v>
      </c>
      <c r="P676" s="11">
        <v>18756919.857111085</v>
      </c>
      <c r="Q676" s="11">
        <v>0</v>
      </c>
      <c r="R676" s="11">
        <v>458141.83199999994</v>
      </c>
      <c r="S676" s="11">
        <v>3766874.339999998</v>
      </c>
      <c r="T676" s="8"/>
      <c r="U676" s="8">
        <v>5637.81</v>
      </c>
      <c r="V676" s="8">
        <v>5637.81</v>
      </c>
      <c r="W676" s="3" t="s">
        <v>580</v>
      </c>
      <c r="X676" s="17">
        <f>+N676-'Приложение № 2'!E676</f>
        <v>0</v>
      </c>
      <c r="Y676" s="1">
        <v>1358531.55</v>
      </c>
      <c r="Z676" s="1">
        <f t="shared" si="150"/>
        <v>411249.31199999998</v>
      </c>
      <c r="AB676" s="17">
        <f>+N676-'Приложение № 2'!E676</f>
        <v>0</v>
      </c>
      <c r="AE676" s="25">
        <f>+N676-'Приложение № 2'!E676</f>
        <v>0</v>
      </c>
    </row>
    <row r="677" spans="1:31" x14ac:dyDescent="0.2">
      <c r="A677" s="9">
        <f t="shared" si="148"/>
        <v>630</v>
      </c>
      <c r="B677" s="9">
        <f t="shared" si="149"/>
        <v>31</v>
      </c>
      <c r="C677" s="10" t="s">
        <v>1165</v>
      </c>
      <c r="D677" s="10" t="s">
        <v>751</v>
      </c>
      <c r="E677" s="10" t="s">
        <v>108</v>
      </c>
      <c r="F677" s="10"/>
      <c r="G677" s="10" t="s">
        <v>55</v>
      </c>
      <c r="H677" s="10" t="s">
        <v>34</v>
      </c>
      <c r="I677" s="10" t="s">
        <v>35</v>
      </c>
      <c r="J677" s="11">
        <v>5268.8</v>
      </c>
      <c r="K677" s="11">
        <v>4705.6000000000004</v>
      </c>
      <c r="L677" s="11">
        <v>0</v>
      </c>
      <c r="M677" s="26">
        <v>224</v>
      </c>
      <c r="N677" s="11">
        <f t="shared" si="147"/>
        <v>21691027.870000001</v>
      </c>
      <c r="O677" s="11">
        <v>0</v>
      </c>
      <c r="P677" s="11">
        <v>10687995.98</v>
      </c>
      <c r="Q677" s="11">
        <v>0</v>
      </c>
      <c r="R677" s="11">
        <v>0</v>
      </c>
      <c r="S677" s="11">
        <v>11003031.890000001</v>
      </c>
      <c r="T677" s="8"/>
      <c r="U677" s="8">
        <v>1358.04</v>
      </c>
      <c r="V677" s="8">
        <v>1358.04</v>
      </c>
      <c r="W677" s="3" t="s">
        <v>580</v>
      </c>
      <c r="X677" s="17">
        <f>+N677-'Приложение № 2'!E677</f>
        <v>0</v>
      </c>
      <c r="Y677" s="1">
        <v>1825750.75</v>
      </c>
      <c r="Z677" s="1">
        <f>+(K677*9.1+L677*18.19)*12</f>
        <v>513851.52</v>
      </c>
      <c r="AB677" s="17">
        <f>+N677-'Приложение № 2'!E677</f>
        <v>0</v>
      </c>
      <c r="AE677" s="25">
        <f>+N677-'Приложение № 2'!E677</f>
        <v>0</v>
      </c>
    </row>
    <row r="678" spans="1:31" ht="25.5" x14ac:dyDescent="0.2">
      <c r="A678" s="9">
        <f t="shared" si="148"/>
        <v>631</v>
      </c>
      <c r="B678" s="9">
        <f t="shared" si="149"/>
        <v>32</v>
      </c>
      <c r="C678" s="10" t="s">
        <v>1165</v>
      </c>
      <c r="D678" s="10" t="s">
        <v>752</v>
      </c>
      <c r="E678" s="10" t="s">
        <v>119</v>
      </c>
      <c r="F678" s="10"/>
      <c r="G678" s="10" t="s">
        <v>194</v>
      </c>
      <c r="H678" s="10" t="s">
        <v>34</v>
      </c>
      <c r="I678" s="10" t="s">
        <v>35</v>
      </c>
      <c r="J678" s="11">
        <v>5087.1000000000004</v>
      </c>
      <c r="K678" s="11">
        <v>4518.8999999999996</v>
      </c>
      <c r="L678" s="11">
        <v>0</v>
      </c>
      <c r="M678" s="26">
        <v>189</v>
      </c>
      <c r="N678" s="11">
        <f t="shared" si="147"/>
        <v>7772526.0755999992</v>
      </c>
      <c r="O678" s="11">
        <v>0</v>
      </c>
      <c r="P678" s="11">
        <v>-4.6566128730773926E-10</v>
      </c>
      <c r="Q678" s="11">
        <v>0</v>
      </c>
      <c r="R678" s="11">
        <v>817657.89036347112</v>
      </c>
      <c r="S678" s="11">
        <v>6954868.1852365285</v>
      </c>
      <c r="T678" s="8"/>
      <c r="U678" s="8">
        <v>757.54</v>
      </c>
      <c r="V678" s="8">
        <v>757.54</v>
      </c>
      <c r="W678" s="3" t="s">
        <v>580</v>
      </c>
      <c r="X678" s="17">
        <f>+N678-'Приложение № 2'!E678</f>
        <v>0</v>
      </c>
      <c r="Y678" s="1">
        <v>1699082.53</v>
      </c>
      <c r="Z678" s="1">
        <f>+(K678*9.1+L678*18.19)*12</f>
        <v>493463.88</v>
      </c>
      <c r="AB678" s="17">
        <f>+N678-'Приложение № 2'!E678</f>
        <v>0</v>
      </c>
      <c r="AE678" s="25">
        <f>+N678-'Приложение № 2'!E678</f>
        <v>0</v>
      </c>
    </row>
    <row r="679" spans="1:31" ht="25.5" x14ac:dyDescent="0.2">
      <c r="A679" s="9">
        <f t="shared" si="148"/>
        <v>632</v>
      </c>
      <c r="B679" s="9">
        <f t="shared" si="149"/>
        <v>33</v>
      </c>
      <c r="C679" s="10" t="s">
        <v>1165</v>
      </c>
      <c r="D679" s="10" t="s">
        <v>753</v>
      </c>
      <c r="E679" s="10" t="s">
        <v>111</v>
      </c>
      <c r="F679" s="10"/>
      <c r="G679" s="10" t="s">
        <v>194</v>
      </c>
      <c r="H679" s="10" t="s">
        <v>39</v>
      </c>
      <c r="I679" s="10" t="s">
        <v>30</v>
      </c>
      <c r="J679" s="11">
        <v>3182.1</v>
      </c>
      <c r="K679" s="11">
        <v>2454.1999999999998</v>
      </c>
      <c r="L679" s="11">
        <v>310</v>
      </c>
      <c r="M679" s="26">
        <v>81</v>
      </c>
      <c r="N679" s="11">
        <f t="shared" si="147"/>
        <v>5287822.9612416001</v>
      </c>
      <c r="O679" s="11">
        <v>0</v>
      </c>
      <c r="P679" s="11">
        <v>-2.3283064365386963E-10</v>
      </c>
      <c r="Q679" s="11">
        <v>0</v>
      </c>
      <c r="R679" s="11">
        <v>429226.82199999993</v>
      </c>
      <c r="S679" s="11">
        <v>4858596.1392416004</v>
      </c>
      <c r="T679" s="8"/>
      <c r="U679" s="8">
        <v>586.48</v>
      </c>
      <c r="V679" s="8">
        <v>586.48</v>
      </c>
      <c r="W679" s="3" t="s">
        <v>580</v>
      </c>
      <c r="X679" s="17">
        <f>+N679-'Приложение № 2'!E679</f>
        <v>0</v>
      </c>
      <c r="Y679" s="1">
        <v>1434672.41</v>
      </c>
      <c r="Z679" s="1">
        <f>+(K679*12.08+L679*20.47)*12</f>
        <v>431909.23199999996</v>
      </c>
      <c r="AB679" s="17">
        <f>+N679-'Приложение № 2'!E679</f>
        <v>0</v>
      </c>
      <c r="AE679" s="25">
        <f>+N679-'Приложение № 2'!E679</f>
        <v>0</v>
      </c>
    </row>
    <row r="680" spans="1:31" ht="25.5" x14ac:dyDescent="0.2">
      <c r="A680" s="9">
        <f t="shared" si="148"/>
        <v>633</v>
      </c>
      <c r="B680" s="9">
        <f t="shared" si="149"/>
        <v>34</v>
      </c>
      <c r="C680" s="10" t="s">
        <v>1165</v>
      </c>
      <c r="D680" s="10" t="s">
        <v>754</v>
      </c>
      <c r="E680" s="10" t="s">
        <v>108</v>
      </c>
      <c r="F680" s="10"/>
      <c r="G680" s="10" t="s">
        <v>194</v>
      </c>
      <c r="H680" s="10" t="s">
        <v>34</v>
      </c>
      <c r="I680" s="10" t="s">
        <v>37</v>
      </c>
      <c r="J680" s="11">
        <v>7467.3</v>
      </c>
      <c r="K680" s="11">
        <v>6613.1</v>
      </c>
      <c r="L680" s="11">
        <v>0</v>
      </c>
      <c r="M680" s="26">
        <v>290</v>
      </c>
      <c r="N680" s="11">
        <f t="shared" si="147"/>
        <v>11374558.452400001</v>
      </c>
      <c r="O680" s="11">
        <v>0</v>
      </c>
      <c r="P680" s="11">
        <v>10871918.539055051</v>
      </c>
      <c r="Q680" s="11">
        <v>0</v>
      </c>
      <c r="R680" s="11">
        <v>173843.36160000018</v>
      </c>
      <c r="S680" s="11">
        <v>328796.55174494907</v>
      </c>
      <c r="T680" s="8"/>
      <c r="U680" s="8">
        <v>757.54</v>
      </c>
      <c r="V680" s="8">
        <v>757.54</v>
      </c>
      <c r="W680" s="3" t="s">
        <v>580</v>
      </c>
      <c r="X680" s="17">
        <f>+N680-'Приложение № 2'!E680</f>
        <v>0</v>
      </c>
      <c r="Y680" s="1">
        <v>2578359.2000000002</v>
      </c>
      <c r="Z680" s="1">
        <f>+(K680*9.1+L680*18.19)*12</f>
        <v>722150.52</v>
      </c>
      <c r="AB680" s="17">
        <f>+N680-'Приложение № 2'!E680</f>
        <v>0</v>
      </c>
      <c r="AE680" s="25">
        <f>+N680-'Приложение № 2'!E680</f>
        <v>0</v>
      </c>
    </row>
    <row r="681" spans="1:31" ht="25.5" x14ac:dyDescent="0.2">
      <c r="A681" s="9">
        <f t="shared" si="148"/>
        <v>634</v>
      </c>
      <c r="B681" s="9">
        <f t="shared" si="149"/>
        <v>35</v>
      </c>
      <c r="C681" s="10" t="s">
        <v>1165</v>
      </c>
      <c r="D681" s="10" t="s">
        <v>755</v>
      </c>
      <c r="E681" s="10" t="s">
        <v>424</v>
      </c>
      <c r="F681" s="10"/>
      <c r="G681" s="10" t="s">
        <v>194</v>
      </c>
      <c r="H681" s="10" t="s">
        <v>34</v>
      </c>
      <c r="I681" s="10" t="s">
        <v>37</v>
      </c>
      <c r="J681" s="11">
        <v>7532.7</v>
      </c>
      <c r="K681" s="11">
        <v>6522.5</v>
      </c>
      <c r="L681" s="11">
        <v>98.2</v>
      </c>
      <c r="M681" s="26">
        <v>288</v>
      </c>
      <c r="N681" s="11">
        <f t="shared" si="147"/>
        <v>11387630.482799999</v>
      </c>
      <c r="O681" s="11">
        <v>0</v>
      </c>
      <c r="P681" s="11">
        <v>-9.3132257461547852E-10</v>
      </c>
      <c r="Q681" s="11">
        <v>0</v>
      </c>
      <c r="R681" s="11">
        <v>1894289.5274857143</v>
      </c>
      <c r="S681" s="11">
        <v>9493340.9553142861</v>
      </c>
      <c r="T681" s="8"/>
      <c r="U681" s="8">
        <v>757.54</v>
      </c>
      <c r="V681" s="8">
        <v>757.54</v>
      </c>
      <c r="W681" s="3" t="s">
        <v>580</v>
      </c>
      <c r="X681" s="17">
        <f>+N681-'Приложение № 2'!E681</f>
        <v>0</v>
      </c>
      <c r="Y681" s="1">
        <v>2523906.23</v>
      </c>
      <c r="Z681" s="1">
        <f>+(K681*9.1+L681*18.19)*12</f>
        <v>733692.09600000002</v>
      </c>
      <c r="AB681" s="17">
        <f>+N681-'Приложение № 2'!E681</f>
        <v>0</v>
      </c>
      <c r="AE681" s="25">
        <f>+N681-'Приложение № 2'!E681</f>
        <v>0</v>
      </c>
    </row>
    <row r="682" spans="1:31" ht="25.5" x14ac:dyDescent="0.2">
      <c r="A682" s="9">
        <f t="shared" si="148"/>
        <v>635</v>
      </c>
      <c r="B682" s="9">
        <f t="shared" si="149"/>
        <v>36</v>
      </c>
      <c r="C682" s="10" t="s">
        <v>1165</v>
      </c>
      <c r="D682" s="10" t="s">
        <v>456</v>
      </c>
      <c r="E682" s="10" t="s">
        <v>434</v>
      </c>
      <c r="F682" s="10"/>
      <c r="G682" s="10" t="s">
        <v>194</v>
      </c>
      <c r="H682" s="10" t="s">
        <v>34</v>
      </c>
      <c r="I682" s="10" t="s">
        <v>35</v>
      </c>
      <c r="J682" s="11">
        <v>5344.1</v>
      </c>
      <c r="K682" s="11">
        <v>4623.3</v>
      </c>
      <c r="L682" s="11">
        <v>0</v>
      </c>
      <c r="M682" s="26">
        <v>188</v>
      </c>
      <c r="N682" s="11">
        <f t="shared" si="147"/>
        <v>39239630.928051837</v>
      </c>
      <c r="O682" s="11">
        <v>0</v>
      </c>
      <c r="P682" s="11">
        <v>30669715.469713226</v>
      </c>
      <c r="Q682" s="11">
        <v>0</v>
      </c>
      <c r="R682" s="11">
        <v>0</v>
      </c>
      <c r="S682" s="11">
        <v>8569915.458338609</v>
      </c>
      <c r="T682" s="8"/>
      <c r="U682" s="8">
        <v>2403.41</v>
      </c>
      <c r="V682" s="8">
        <v>2403.41</v>
      </c>
      <c r="W682" s="3" t="s">
        <v>580</v>
      </c>
      <c r="X682" s="17">
        <f>+N682-'Приложение № 2'!E682</f>
        <v>0</v>
      </c>
      <c r="Y682" s="1">
        <v>1814364.3</v>
      </c>
      <c r="Z682" s="1">
        <f>+(K682*9.1+L682*18.19)*12</f>
        <v>504864.36</v>
      </c>
      <c r="AB682" s="17">
        <f>+N682-'Приложение № 2'!E682</f>
        <v>0</v>
      </c>
      <c r="AE682" s="25">
        <f>+N682-'Приложение № 2'!E682</f>
        <v>0</v>
      </c>
    </row>
    <row r="683" spans="1:31" ht="25.5" x14ac:dyDescent="0.2">
      <c r="A683" s="9">
        <f t="shared" si="148"/>
        <v>636</v>
      </c>
      <c r="B683" s="9">
        <f t="shared" si="149"/>
        <v>37</v>
      </c>
      <c r="C683" s="10" t="s">
        <v>1165</v>
      </c>
      <c r="D683" s="10" t="s">
        <v>756</v>
      </c>
      <c r="E683" s="10" t="s">
        <v>111</v>
      </c>
      <c r="F683" s="10"/>
      <c r="G683" s="10" t="s">
        <v>194</v>
      </c>
      <c r="H683" s="10" t="s">
        <v>39</v>
      </c>
      <c r="I683" s="10" t="s">
        <v>30</v>
      </c>
      <c r="J683" s="11">
        <v>3200.9</v>
      </c>
      <c r="K683" s="11">
        <v>2754.1</v>
      </c>
      <c r="L683" s="11">
        <v>0</v>
      </c>
      <c r="M683" s="26">
        <v>107</v>
      </c>
      <c r="N683" s="11">
        <f t="shared" si="147"/>
        <v>5268501.9960767999</v>
      </c>
      <c r="O683" s="11">
        <v>0</v>
      </c>
      <c r="P683" s="11">
        <v>3496305.1560768001</v>
      </c>
      <c r="Q683" s="11">
        <v>0</v>
      </c>
      <c r="R683" s="11">
        <v>0</v>
      </c>
      <c r="S683" s="11">
        <v>1772196.8399999999</v>
      </c>
      <c r="T683" s="8"/>
      <c r="U683" s="8">
        <v>586.48</v>
      </c>
      <c r="V683" s="8">
        <v>586.48</v>
      </c>
      <c r="W683" s="3" t="s">
        <v>580</v>
      </c>
      <c r="X683" s="17">
        <f>+N683-'Приложение № 2'!E683</f>
        <v>0</v>
      </c>
      <c r="Y683" s="1">
        <v>1264991.58</v>
      </c>
      <c r="Z683" s="1">
        <f>+(K683*12.08+L683*20.47)*12</f>
        <v>399234.33600000001</v>
      </c>
      <c r="AB683" s="17">
        <f>+N683-'Приложение № 2'!E683</f>
        <v>0</v>
      </c>
      <c r="AE683" s="25">
        <f>+N683-'Приложение № 2'!E683</f>
        <v>0</v>
      </c>
    </row>
    <row r="684" spans="1:31" ht="25.5" x14ac:dyDescent="0.2">
      <c r="A684" s="9">
        <f t="shared" si="148"/>
        <v>637</v>
      </c>
      <c r="B684" s="9">
        <f t="shared" si="149"/>
        <v>38</v>
      </c>
      <c r="C684" s="10" t="s">
        <v>1165</v>
      </c>
      <c r="D684" s="10" t="s">
        <v>757</v>
      </c>
      <c r="E684" s="10" t="s">
        <v>140</v>
      </c>
      <c r="F684" s="10"/>
      <c r="G684" s="10" t="s">
        <v>194</v>
      </c>
      <c r="H684" s="10" t="s">
        <v>34</v>
      </c>
      <c r="I684" s="10" t="s">
        <v>33</v>
      </c>
      <c r="J684" s="11">
        <v>3396.9</v>
      </c>
      <c r="K684" s="11">
        <v>3059.1</v>
      </c>
      <c r="L684" s="11">
        <v>0</v>
      </c>
      <c r="M684" s="26">
        <v>122</v>
      </c>
      <c r="N684" s="11">
        <f t="shared" si="147"/>
        <v>14577538.167466559</v>
      </c>
      <c r="O684" s="11">
        <v>0</v>
      </c>
      <c r="P684" s="11">
        <v>9452492.3412665594</v>
      </c>
      <c r="Q684" s="11">
        <v>0</v>
      </c>
      <c r="R684" s="11">
        <v>1501843.01</v>
      </c>
      <c r="S684" s="11">
        <v>3623202.8161999993</v>
      </c>
      <c r="T684" s="8"/>
      <c r="U684" s="8">
        <v>877.64</v>
      </c>
      <c r="V684" s="8">
        <v>877.64</v>
      </c>
      <c r="W684" s="3" t="s">
        <v>580</v>
      </c>
      <c r="X684" s="17">
        <f>+N684-'Приложение № 2'!E684</f>
        <v>0</v>
      </c>
      <c r="Y684" s="1">
        <v>1167789.29</v>
      </c>
      <c r="Z684" s="1">
        <f>+(K684*9.1+L684*18.19)*12</f>
        <v>334053.71999999997</v>
      </c>
      <c r="AB684" s="17">
        <f>+N684-'Приложение № 2'!E684</f>
        <v>0</v>
      </c>
      <c r="AE684" s="25">
        <f>+N684-'Приложение № 2'!E684</f>
        <v>0</v>
      </c>
    </row>
    <row r="685" spans="1:31" x14ac:dyDescent="0.2">
      <c r="A685" s="9">
        <f t="shared" si="148"/>
        <v>638</v>
      </c>
      <c r="B685" s="9">
        <f t="shared" si="149"/>
        <v>39</v>
      </c>
      <c r="C685" s="10" t="s">
        <v>1165</v>
      </c>
      <c r="D685" s="10" t="s">
        <v>758</v>
      </c>
      <c r="E685" s="10" t="s">
        <v>156</v>
      </c>
      <c r="F685" s="10"/>
      <c r="G685" s="10" t="s">
        <v>55</v>
      </c>
      <c r="H685" s="10" t="s">
        <v>34</v>
      </c>
      <c r="I685" s="10" t="s">
        <v>32</v>
      </c>
      <c r="J685" s="11">
        <v>6034.1</v>
      </c>
      <c r="K685" s="11">
        <v>2163</v>
      </c>
      <c r="L685" s="11">
        <v>1007</v>
      </c>
      <c r="M685" s="26">
        <v>162</v>
      </c>
      <c r="N685" s="11">
        <f t="shared" si="147"/>
        <v>25001808.066464003</v>
      </c>
      <c r="O685" s="11">
        <v>0</v>
      </c>
      <c r="P685" s="11">
        <v>7957428.3364640027</v>
      </c>
      <c r="Q685" s="11">
        <v>0</v>
      </c>
      <c r="R685" s="11">
        <v>3364152.93</v>
      </c>
      <c r="S685" s="11">
        <v>13680226.800000001</v>
      </c>
      <c r="T685" s="8"/>
      <c r="U685" s="8">
        <v>3724.39</v>
      </c>
      <c r="V685" s="8">
        <v>3724.39</v>
      </c>
      <c r="W685" s="3" t="s">
        <v>580</v>
      </c>
      <c r="X685" s="17">
        <f>+N685-'Приложение № 2'!E685</f>
        <v>0</v>
      </c>
      <c r="Y685" s="1">
        <v>2908145.37</v>
      </c>
      <c r="Z685" s="1">
        <f>+(K685*9.1+L685*18.19)*12</f>
        <v>456007.56000000006</v>
      </c>
      <c r="AB685" s="17">
        <f>+N685-'Приложение № 2'!E685</f>
        <v>0</v>
      </c>
      <c r="AE685" s="25">
        <f>+N685-'Приложение № 2'!E685</f>
        <v>0</v>
      </c>
    </row>
    <row r="686" spans="1:31" ht="25.5" x14ac:dyDescent="0.2">
      <c r="A686" s="9">
        <f t="shared" si="148"/>
        <v>639</v>
      </c>
      <c r="B686" s="9">
        <f t="shared" si="149"/>
        <v>40</v>
      </c>
      <c r="C686" s="10" t="s">
        <v>1165</v>
      </c>
      <c r="D686" s="10" t="s">
        <v>759</v>
      </c>
      <c r="E686" s="10" t="s">
        <v>485</v>
      </c>
      <c r="F686" s="10"/>
      <c r="G686" s="10" t="s">
        <v>194</v>
      </c>
      <c r="H686" s="10" t="s">
        <v>39</v>
      </c>
      <c r="I686" s="10" t="s">
        <v>30</v>
      </c>
      <c r="J686" s="11">
        <v>3164.1</v>
      </c>
      <c r="K686" s="11">
        <v>2676.9</v>
      </c>
      <c r="L686" s="11">
        <v>0</v>
      </c>
      <c r="M686" s="26">
        <v>107</v>
      </c>
      <c r="N686" s="11">
        <f t="shared" si="147"/>
        <v>18908929.712064791</v>
      </c>
      <c r="O686" s="11">
        <v>0</v>
      </c>
      <c r="P686" s="11">
        <v>12772410.73726479</v>
      </c>
      <c r="Q686" s="11">
        <v>0</v>
      </c>
      <c r="R686" s="11">
        <v>0</v>
      </c>
      <c r="S686" s="11">
        <v>6136518.9748000009</v>
      </c>
      <c r="T686" s="8"/>
      <c r="U686" s="8">
        <v>4909.1400000000003</v>
      </c>
      <c r="V686" s="8">
        <v>4909.1400000000003</v>
      </c>
      <c r="W686" s="3" t="s">
        <v>580</v>
      </c>
      <c r="X686" s="17">
        <f>+N686-'Приложение № 2'!E686</f>
        <v>0</v>
      </c>
      <c r="Y686" s="1">
        <v>1698612.75</v>
      </c>
      <c r="Z686" s="1">
        <f>+(K686*12.08+L686*20.47)*12</f>
        <v>388043.424</v>
      </c>
      <c r="AB686" s="17">
        <f>+N686-'Приложение № 2'!E686</f>
        <v>0</v>
      </c>
      <c r="AE686" s="25">
        <f>+N686-'Приложение № 2'!E686</f>
        <v>0</v>
      </c>
    </row>
    <row r="687" spans="1:31" ht="25.5" x14ac:dyDescent="0.2">
      <c r="A687" s="9">
        <f t="shared" si="148"/>
        <v>640</v>
      </c>
      <c r="B687" s="9">
        <f t="shared" si="149"/>
        <v>41</v>
      </c>
      <c r="C687" s="10" t="s">
        <v>1165</v>
      </c>
      <c r="D687" s="10" t="s">
        <v>760</v>
      </c>
      <c r="E687" s="10" t="s">
        <v>140</v>
      </c>
      <c r="F687" s="10"/>
      <c r="G687" s="10" t="s">
        <v>194</v>
      </c>
      <c r="H687" s="10" t="s">
        <v>38</v>
      </c>
      <c r="I687" s="10" t="s">
        <v>30</v>
      </c>
      <c r="J687" s="11">
        <v>3153</v>
      </c>
      <c r="K687" s="11">
        <v>2676.1</v>
      </c>
      <c r="L687" s="11">
        <v>0</v>
      </c>
      <c r="M687" s="26">
        <v>93</v>
      </c>
      <c r="N687" s="11">
        <f t="shared" si="147"/>
        <v>9503910.7546900604</v>
      </c>
      <c r="O687" s="11">
        <v>0</v>
      </c>
      <c r="P687" s="11">
        <v>2.3283064365386963E-10</v>
      </c>
      <c r="Q687" s="11">
        <v>0</v>
      </c>
      <c r="R687" s="11">
        <v>1597991.8759999999</v>
      </c>
      <c r="S687" s="11">
        <v>7905918.8786900602</v>
      </c>
      <c r="T687" s="8"/>
      <c r="U687" s="8">
        <v>1942.63</v>
      </c>
      <c r="V687" s="8">
        <v>1942.63</v>
      </c>
      <c r="W687" s="3" t="s">
        <v>580</v>
      </c>
      <c r="X687" s="17">
        <f>+N687-'Приложение № 2'!E687</f>
        <v>0</v>
      </c>
      <c r="Y687" s="1">
        <v>1210064.42</v>
      </c>
      <c r="Z687" s="1">
        <f>+(K687*12.08+L687*20.47)*12</f>
        <v>387927.45600000001</v>
      </c>
      <c r="AB687" s="17">
        <f>+N687-'Приложение № 2'!E687</f>
        <v>0</v>
      </c>
      <c r="AE687" s="25">
        <f>+N687-'Приложение № 2'!E687</f>
        <v>0</v>
      </c>
    </row>
    <row r="688" spans="1:31" ht="25.5" x14ac:dyDescent="0.2">
      <c r="A688" s="9">
        <f t="shared" si="148"/>
        <v>641</v>
      </c>
      <c r="B688" s="9">
        <f t="shared" si="149"/>
        <v>42</v>
      </c>
      <c r="C688" s="10" t="s">
        <v>1165</v>
      </c>
      <c r="D688" s="10" t="s">
        <v>761</v>
      </c>
      <c r="E688" s="10" t="s">
        <v>140</v>
      </c>
      <c r="F688" s="10"/>
      <c r="G688" s="10" t="s">
        <v>194</v>
      </c>
      <c r="H688" s="10" t="s">
        <v>38</v>
      </c>
      <c r="I688" s="10" t="s">
        <v>30</v>
      </c>
      <c r="J688" s="11">
        <v>3135.1</v>
      </c>
      <c r="K688" s="11">
        <v>2676.8</v>
      </c>
      <c r="L688" s="11">
        <v>0</v>
      </c>
      <c r="M688" s="26">
        <v>109</v>
      </c>
      <c r="N688" s="11">
        <f t="shared" si="147"/>
        <v>5120629.6587264007</v>
      </c>
      <c r="O688" s="11">
        <v>0</v>
      </c>
      <c r="P688" s="11">
        <v>3.4924596548080444E-10</v>
      </c>
      <c r="Q688" s="11">
        <v>0</v>
      </c>
      <c r="R688" s="11">
        <v>879282.24800000025</v>
      </c>
      <c r="S688" s="11">
        <v>4241347.4107264001</v>
      </c>
      <c r="T688" s="8"/>
      <c r="U688" s="8">
        <v>586.48</v>
      </c>
      <c r="V688" s="8">
        <v>586.48</v>
      </c>
      <c r="W688" s="3" t="s">
        <v>580</v>
      </c>
      <c r="X688" s="17">
        <f>+N688-'Приложение № 2'!E688</f>
        <v>0</v>
      </c>
      <c r="Y688" s="1">
        <v>1209236.6100000001</v>
      </c>
      <c r="Z688" s="1">
        <f>+(K688*12.08+L688*20.47)*12</f>
        <v>388028.92800000001</v>
      </c>
      <c r="AB688" s="17">
        <f>+N688-'Приложение № 2'!E688</f>
        <v>0</v>
      </c>
      <c r="AE688" s="25">
        <f>+N688-'Приложение № 2'!E688</f>
        <v>0</v>
      </c>
    </row>
    <row r="689" spans="1:31" ht="25.5" x14ac:dyDescent="0.2">
      <c r="A689" s="9">
        <f t="shared" si="148"/>
        <v>642</v>
      </c>
      <c r="B689" s="9">
        <f t="shared" si="149"/>
        <v>43</v>
      </c>
      <c r="C689" s="10" t="s">
        <v>1165</v>
      </c>
      <c r="D689" s="10" t="s">
        <v>471</v>
      </c>
      <c r="E689" s="10" t="s">
        <v>140</v>
      </c>
      <c r="F689" s="10"/>
      <c r="G689" s="10" t="s">
        <v>194</v>
      </c>
      <c r="H689" s="10" t="s">
        <v>34</v>
      </c>
      <c r="I689" s="10" t="s">
        <v>37</v>
      </c>
      <c r="J689" s="11">
        <v>10054.6</v>
      </c>
      <c r="K689" s="11">
        <v>8397.7999999999993</v>
      </c>
      <c r="L689" s="11">
        <v>68.7</v>
      </c>
      <c r="M689" s="26">
        <v>330</v>
      </c>
      <c r="N689" s="11">
        <f t="shared" si="147"/>
        <v>40345437.185726389</v>
      </c>
      <c r="O689" s="11">
        <v>0</v>
      </c>
      <c r="P689" s="11">
        <v>8103007.76972639</v>
      </c>
      <c r="Q689" s="11">
        <v>0</v>
      </c>
      <c r="R689" s="11">
        <v>4281361.5360000003</v>
      </c>
      <c r="S689" s="11">
        <v>27961067.879999999</v>
      </c>
      <c r="T689" s="8"/>
      <c r="U689" s="8">
        <v>775.71</v>
      </c>
      <c r="V689" s="8">
        <v>775.71</v>
      </c>
      <c r="W689" s="3" t="s">
        <v>580</v>
      </c>
      <c r="X689" s="17">
        <f>+N689-'Приложение № 2'!E689</f>
        <v>0</v>
      </c>
      <c r="Y689" s="1">
        <v>3349325.94</v>
      </c>
      <c r="Z689" s="1">
        <f>+(K689*9.1+L689*18.19)*12</f>
        <v>932035.59600000002</v>
      </c>
      <c r="AB689" s="17">
        <f>+N689-'Приложение № 2'!E689</f>
        <v>0</v>
      </c>
      <c r="AE689" s="25">
        <f>+N689-'Приложение № 2'!E689</f>
        <v>0</v>
      </c>
    </row>
    <row r="690" spans="1:31" x14ac:dyDescent="0.2">
      <c r="A690" s="9">
        <f t="shared" si="148"/>
        <v>643</v>
      </c>
      <c r="B690" s="9">
        <f t="shared" si="149"/>
        <v>44</v>
      </c>
      <c r="C690" s="10" t="s">
        <v>1165</v>
      </c>
      <c r="D690" s="10" t="s">
        <v>472</v>
      </c>
      <c r="E690" s="10" t="s">
        <v>156</v>
      </c>
      <c r="F690" s="10"/>
      <c r="G690" s="10" t="s">
        <v>55</v>
      </c>
      <c r="H690" s="10" t="s">
        <v>33</v>
      </c>
      <c r="I690" s="10" t="s">
        <v>32</v>
      </c>
      <c r="J690" s="11">
        <v>5014.2</v>
      </c>
      <c r="K690" s="11">
        <v>3323.4</v>
      </c>
      <c r="L690" s="11">
        <v>753.6</v>
      </c>
      <c r="M690" s="26">
        <v>153</v>
      </c>
      <c r="N690" s="11">
        <f t="shared" si="147"/>
        <v>23862831.708620738</v>
      </c>
      <c r="O690" s="11">
        <v>0</v>
      </c>
      <c r="P690" s="11">
        <v>8833908.7306207381</v>
      </c>
      <c r="Q690" s="11">
        <v>0</v>
      </c>
      <c r="R690" s="11">
        <v>551275.79879999976</v>
      </c>
      <c r="S690" s="11">
        <v>14477647.179200001</v>
      </c>
      <c r="T690" s="8"/>
      <c r="U690" s="8">
        <v>16.73</v>
      </c>
      <c r="V690" s="8">
        <v>16.73</v>
      </c>
      <c r="W690" s="3" t="s">
        <v>580</v>
      </c>
      <c r="X690" s="17">
        <f>+N690-'Приложение № 2'!E690</f>
        <v>0</v>
      </c>
      <c r="Y690" s="1">
        <v>1841760.66</v>
      </c>
      <c r="Z690" s="1">
        <f>+(K690*9.1+L690*18.19)*12</f>
        <v>527411.08799999999</v>
      </c>
      <c r="AB690" s="17">
        <f>+N690-'Приложение № 2'!E690</f>
        <v>0</v>
      </c>
      <c r="AE690" s="25">
        <f>+N690-'Приложение № 2'!E690</f>
        <v>0</v>
      </c>
    </row>
    <row r="691" spans="1:31" ht="25.5" x14ac:dyDescent="0.2">
      <c r="A691" s="9">
        <f t="shared" si="148"/>
        <v>644</v>
      </c>
      <c r="B691" s="9">
        <f t="shared" si="149"/>
        <v>45</v>
      </c>
      <c r="C691" s="10" t="s">
        <v>1165</v>
      </c>
      <c r="D691" s="10" t="s">
        <v>762</v>
      </c>
      <c r="E691" s="10" t="s">
        <v>140</v>
      </c>
      <c r="F691" s="10"/>
      <c r="G691" s="10" t="s">
        <v>194</v>
      </c>
      <c r="H691" s="10" t="s">
        <v>34</v>
      </c>
      <c r="I691" s="10" t="s">
        <v>33</v>
      </c>
      <c r="J691" s="11">
        <v>5735.9</v>
      </c>
      <c r="K691" s="11">
        <v>4521.8999999999996</v>
      </c>
      <c r="L691" s="11">
        <v>320</v>
      </c>
      <c r="M691" s="26">
        <v>186</v>
      </c>
      <c r="N691" s="11">
        <f t="shared" si="147"/>
        <v>23073120.216095038</v>
      </c>
      <c r="O691" s="11">
        <v>0</v>
      </c>
      <c r="P691" s="11">
        <v>10616389.970295038</v>
      </c>
      <c r="Q691" s="11">
        <v>0</v>
      </c>
      <c r="R691" s="11">
        <v>0</v>
      </c>
      <c r="S691" s="11">
        <v>12456730.2458</v>
      </c>
      <c r="T691" s="8"/>
      <c r="U691" s="8">
        <v>877.64</v>
      </c>
      <c r="V691" s="8">
        <v>877.64</v>
      </c>
      <c r="W691" s="3" t="s">
        <v>580</v>
      </c>
      <c r="X691" s="17">
        <f>+N691-'Приложение № 2'!E691</f>
        <v>0</v>
      </c>
      <c r="Y691" s="1">
        <v>1955361.97</v>
      </c>
      <c r="Z691" s="1">
        <f>+(K691*9.1+L691*18.19)*12</f>
        <v>563641.07999999996</v>
      </c>
      <c r="AB691" s="17">
        <f>+N691-'Приложение № 2'!E691</f>
        <v>0</v>
      </c>
      <c r="AE691" s="25">
        <f>+N691-'Приложение № 2'!E691</f>
        <v>0</v>
      </c>
    </row>
    <row r="692" spans="1:31" ht="25.5" x14ac:dyDescent="0.2">
      <c r="A692" s="9">
        <f t="shared" si="148"/>
        <v>645</v>
      </c>
      <c r="B692" s="9">
        <f t="shared" si="149"/>
        <v>46</v>
      </c>
      <c r="C692" s="10" t="s">
        <v>1165</v>
      </c>
      <c r="D692" s="10" t="s">
        <v>475</v>
      </c>
      <c r="E692" s="10" t="s">
        <v>148</v>
      </c>
      <c r="F692" s="10"/>
      <c r="G692" s="10" t="s">
        <v>194</v>
      </c>
      <c r="H692" s="10" t="s">
        <v>34</v>
      </c>
      <c r="I692" s="10" t="s">
        <v>32</v>
      </c>
      <c r="J692" s="11">
        <v>5096.3999999999996</v>
      </c>
      <c r="K692" s="11">
        <v>4071.7</v>
      </c>
      <c r="L692" s="11">
        <v>242.7</v>
      </c>
      <c r="M692" s="26">
        <v>191</v>
      </c>
      <c r="N692" s="11">
        <f t="shared" si="147"/>
        <v>16058461.196385358</v>
      </c>
      <c r="O692" s="11">
        <v>0</v>
      </c>
      <c r="P692" s="11">
        <f>+'Приложение № 2'!E692-'Приложение №1'!T692-'Приложение №1'!S692-'Приложение №1'!R692-'Приложение №1'!Q692</f>
        <v>6060110.8147853557</v>
      </c>
      <c r="Q692" s="11">
        <v>0</v>
      </c>
      <c r="R692" s="11">
        <v>483762.78379999986</v>
      </c>
      <c r="S692" s="11">
        <v>9514587.5978000015</v>
      </c>
      <c r="T692" s="8"/>
      <c r="U692" s="8">
        <v>2494.58</v>
      </c>
      <c r="V692" s="8">
        <v>2494.58</v>
      </c>
      <c r="W692" s="3" t="s">
        <v>580</v>
      </c>
      <c r="X692" s="17">
        <f>+N692-'Приложение № 2'!E692</f>
        <v>0</v>
      </c>
      <c r="Y692" s="1">
        <v>1771474.95</v>
      </c>
      <c r="Z692" s="1">
        <f>+(K692*9.1+L692*18.19)*12</f>
        <v>497606.19599999988</v>
      </c>
      <c r="AB692" s="17">
        <f>+N692-'Приложение № 2'!E692</f>
        <v>0</v>
      </c>
      <c r="AE692" s="25">
        <f>+N692-'Приложение № 2'!E692</f>
        <v>0</v>
      </c>
    </row>
    <row r="693" spans="1:31" ht="25.5" x14ac:dyDescent="0.2">
      <c r="A693" s="9">
        <f t="shared" si="148"/>
        <v>646</v>
      </c>
      <c r="B693" s="9">
        <f t="shared" si="149"/>
        <v>47</v>
      </c>
      <c r="C693" s="10" t="s">
        <v>1165</v>
      </c>
      <c r="D693" s="10" t="s">
        <v>763</v>
      </c>
      <c r="E693" s="10" t="s">
        <v>119</v>
      </c>
      <c r="F693" s="10"/>
      <c r="G693" s="10" t="s">
        <v>194</v>
      </c>
      <c r="H693" s="10" t="s">
        <v>38</v>
      </c>
      <c r="I693" s="10" t="s">
        <v>31</v>
      </c>
      <c r="J693" s="11">
        <v>6450</v>
      </c>
      <c r="K693" s="11">
        <v>5553.9</v>
      </c>
      <c r="L693" s="11">
        <v>35.6</v>
      </c>
      <c r="M693" s="26">
        <v>215</v>
      </c>
      <c r="N693" s="11">
        <f t="shared" si="147"/>
        <v>10692528.196896</v>
      </c>
      <c r="O693" s="11">
        <v>0</v>
      </c>
      <c r="P693" s="11">
        <v>8316510.0088960025</v>
      </c>
      <c r="Q693" s="11">
        <v>0</v>
      </c>
      <c r="R693" s="11">
        <v>223377.90599999984</v>
      </c>
      <c r="S693" s="11">
        <v>2152640.2819999978</v>
      </c>
      <c r="T693" s="8"/>
      <c r="U693" s="8">
        <v>586.48</v>
      </c>
      <c r="V693" s="8">
        <v>586.48</v>
      </c>
      <c r="W693" s="3" t="s">
        <v>580</v>
      </c>
      <c r="X693" s="17">
        <f>+N693-'Приложение № 2'!E693</f>
        <v>0</v>
      </c>
      <c r="Y693" s="1">
        <v>2602107.5099999998</v>
      </c>
      <c r="Z693" s="1">
        <f>+(K693*12.08+L693*20.47)*12</f>
        <v>813838.12800000003</v>
      </c>
      <c r="AB693" s="17">
        <f>+N693-'Приложение № 2'!E693</f>
        <v>0</v>
      </c>
      <c r="AE693" s="25">
        <f>+N693-'Приложение № 2'!E693</f>
        <v>0</v>
      </c>
    </row>
    <row r="694" spans="1:31" x14ac:dyDescent="0.2">
      <c r="A694" s="9">
        <f t="shared" si="148"/>
        <v>647</v>
      </c>
      <c r="B694" s="9">
        <f t="shared" si="149"/>
        <v>48</v>
      </c>
      <c r="C694" s="10" t="s">
        <v>1165</v>
      </c>
      <c r="D694" s="10" t="s">
        <v>480</v>
      </c>
      <c r="E694" s="10" t="s">
        <v>119</v>
      </c>
      <c r="F694" s="10"/>
      <c r="G694" s="10" t="s">
        <v>55</v>
      </c>
      <c r="H694" s="10" t="s">
        <v>31</v>
      </c>
      <c r="I694" s="10" t="s">
        <v>37</v>
      </c>
      <c r="J694" s="11">
        <v>962.7</v>
      </c>
      <c r="K694" s="11">
        <v>962.7</v>
      </c>
      <c r="L694" s="11">
        <v>0</v>
      </c>
      <c r="M694" s="26">
        <v>42</v>
      </c>
      <c r="N694" s="11">
        <f t="shared" si="147"/>
        <v>3788917.64</v>
      </c>
      <c r="O694" s="11">
        <v>0</v>
      </c>
      <c r="P694" s="11">
        <v>3690917.0014</v>
      </c>
      <c r="Q694" s="11">
        <v>0</v>
      </c>
      <c r="R694" s="11">
        <v>98000.638600000006</v>
      </c>
      <c r="S694" s="11">
        <v>0</v>
      </c>
      <c r="T694" s="8"/>
      <c r="U694" s="8">
        <v>1695.02</v>
      </c>
      <c r="V694" s="8">
        <v>1695.02</v>
      </c>
      <c r="W694" s="3" t="s">
        <v>580</v>
      </c>
      <c r="X694" s="17">
        <f>+N694-'Приложение № 2'!E694</f>
        <v>0</v>
      </c>
      <c r="Y694" s="1">
        <v>386597.41</v>
      </c>
      <c r="Z694" s="1">
        <f>+(K694*9.1+L694*18.19)*12</f>
        <v>105126.84</v>
      </c>
      <c r="AB694" s="17">
        <f>+N694-'Приложение № 2'!E694</f>
        <v>0</v>
      </c>
      <c r="AE694" s="25">
        <f>+N694-'Приложение № 2'!E694</f>
        <v>0</v>
      </c>
    </row>
    <row r="695" spans="1:31" ht="25.5" x14ac:dyDescent="0.2">
      <c r="A695" s="9">
        <f t="shared" si="148"/>
        <v>648</v>
      </c>
      <c r="B695" s="9">
        <f t="shared" si="149"/>
        <v>49</v>
      </c>
      <c r="C695" s="10" t="s">
        <v>1165</v>
      </c>
      <c r="D695" s="10" t="s">
        <v>483</v>
      </c>
      <c r="E695" s="10" t="s">
        <v>111</v>
      </c>
      <c r="F695" s="10"/>
      <c r="G695" s="10" t="s">
        <v>194</v>
      </c>
      <c r="H695" s="10" t="s">
        <v>39</v>
      </c>
      <c r="I695" s="10" t="s">
        <v>31</v>
      </c>
      <c r="J695" s="11">
        <v>6531.6</v>
      </c>
      <c r="K695" s="11">
        <v>5613.6</v>
      </c>
      <c r="L695" s="11">
        <v>0</v>
      </c>
      <c r="M695" s="26">
        <v>197</v>
      </c>
      <c r="N695" s="11">
        <f t="shared" si="147"/>
        <v>10738630.6979328</v>
      </c>
      <c r="O695" s="11">
        <v>0</v>
      </c>
      <c r="P695" s="11">
        <v>9331194.1647328008</v>
      </c>
      <c r="Q695" s="11">
        <v>0</v>
      </c>
      <c r="R695" s="11">
        <v>1407436.5332000002</v>
      </c>
      <c r="S695" s="11">
        <v>0</v>
      </c>
      <c r="T695" s="8"/>
      <c r="U695" s="8">
        <v>518.37</v>
      </c>
      <c r="V695" s="8">
        <v>518.37</v>
      </c>
      <c r="W695" s="3" t="s">
        <v>580</v>
      </c>
      <c r="X695" s="17">
        <f>+N695-'Приложение № 2'!E695</f>
        <v>0</v>
      </c>
      <c r="Y695" s="1">
        <v>2526023.84</v>
      </c>
      <c r="Z695" s="1">
        <f>+(K695*12.08+L695*20.47)*12</f>
        <v>813747.45600000001</v>
      </c>
      <c r="AB695" s="17">
        <f>+N695-'Приложение № 2'!E695</f>
        <v>0</v>
      </c>
      <c r="AE695" s="25">
        <f>+N695-'Приложение № 2'!E695</f>
        <v>0</v>
      </c>
    </row>
    <row r="696" spans="1:31" ht="25.5" x14ac:dyDescent="0.2">
      <c r="A696" s="9">
        <f t="shared" si="148"/>
        <v>649</v>
      </c>
      <c r="B696" s="9">
        <f t="shared" si="149"/>
        <v>50</v>
      </c>
      <c r="C696" s="10" t="s">
        <v>1165</v>
      </c>
      <c r="D696" s="10" t="s">
        <v>484</v>
      </c>
      <c r="E696" s="10" t="s">
        <v>485</v>
      </c>
      <c r="F696" s="10"/>
      <c r="G696" s="10" t="s">
        <v>194</v>
      </c>
      <c r="H696" s="10" t="s">
        <v>39</v>
      </c>
      <c r="I696" s="10" t="s">
        <v>30</v>
      </c>
      <c r="J696" s="11">
        <v>3344</v>
      </c>
      <c r="K696" s="11">
        <v>2858.8</v>
      </c>
      <c r="L696" s="11">
        <v>0</v>
      </c>
      <c r="M696" s="26">
        <v>115</v>
      </c>
      <c r="N696" s="11">
        <f t="shared" si="147"/>
        <v>5468789.6250624005</v>
      </c>
      <c r="O696" s="11">
        <v>0</v>
      </c>
      <c r="P696" s="11">
        <v>4683753.9194624005</v>
      </c>
      <c r="Q696" s="11">
        <v>0</v>
      </c>
      <c r="R696" s="11">
        <v>785035.70559999999</v>
      </c>
      <c r="S696" s="11">
        <v>0</v>
      </c>
      <c r="T696" s="8"/>
      <c r="U696" s="8">
        <v>518.37</v>
      </c>
      <c r="V696" s="8">
        <v>518.37</v>
      </c>
      <c r="W696" s="3" t="s">
        <v>580</v>
      </c>
      <c r="X696" s="17">
        <f>+N696-'Приложение № 2'!E696</f>
        <v>0</v>
      </c>
      <c r="Y696" s="1">
        <v>1417549.79</v>
      </c>
      <c r="Z696" s="1">
        <f>+(K696*12.08+L696*20.47)*12</f>
        <v>414411.64800000004</v>
      </c>
      <c r="AB696" s="17">
        <f>+N696-'Приложение № 2'!E696</f>
        <v>0</v>
      </c>
      <c r="AE696" s="25">
        <f>+N696-'Приложение № 2'!E696</f>
        <v>0</v>
      </c>
    </row>
    <row r="697" spans="1:31" ht="25.5" x14ac:dyDescent="0.2">
      <c r="A697" s="9">
        <f t="shared" si="148"/>
        <v>650</v>
      </c>
      <c r="B697" s="9">
        <f t="shared" si="149"/>
        <v>51</v>
      </c>
      <c r="C697" s="10" t="s">
        <v>1165</v>
      </c>
      <c r="D697" s="10" t="s">
        <v>487</v>
      </c>
      <c r="E697" s="10" t="s">
        <v>138</v>
      </c>
      <c r="F697" s="10"/>
      <c r="G697" s="10" t="s">
        <v>194</v>
      </c>
      <c r="H697" s="10" t="s">
        <v>38</v>
      </c>
      <c r="I697" s="10" t="s">
        <v>30</v>
      </c>
      <c r="J697" s="11">
        <v>2767.8</v>
      </c>
      <c r="K697" s="11">
        <v>2151.1999999999998</v>
      </c>
      <c r="L697" s="11">
        <v>70</v>
      </c>
      <c r="M697" s="26">
        <v>94</v>
      </c>
      <c r="N697" s="11">
        <f t="shared" si="147"/>
        <v>2644718.9455649662</v>
      </c>
      <c r="O697" s="11">
        <v>0</v>
      </c>
      <c r="P697" s="11">
        <v>0</v>
      </c>
      <c r="Q697" s="11">
        <v>0</v>
      </c>
      <c r="R697" s="11">
        <v>1387779.2620000001</v>
      </c>
      <c r="S697" s="11">
        <v>1256939.6835649661</v>
      </c>
      <c r="T697" s="8"/>
      <c r="U697" s="8">
        <v>10.37</v>
      </c>
      <c r="V697" s="8">
        <v>10.37</v>
      </c>
      <c r="W697" s="3" t="s">
        <v>580</v>
      </c>
      <c r="X697" s="17">
        <f>+N697-'Приложение № 2'!E697</f>
        <v>0</v>
      </c>
      <c r="Y697" s="1">
        <v>1058746.51</v>
      </c>
      <c r="Z697" s="1">
        <f>+(K697*12.08+L697*20.47)*12</f>
        <v>329032.75199999998</v>
      </c>
      <c r="AB697" s="17">
        <f>+N697-'Приложение № 2'!E697</f>
        <v>0</v>
      </c>
      <c r="AE697" s="25">
        <f>+N697-'Приложение № 2'!E697</f>
        <v>0</v>
      </c>
    </row>
    <row r="698" spans="1:31" ht="25.5" x14ac:dyDescent="0.2">
      <c r="A698" s="9">
        <f t="shared" si="148"/>
        <v>651</v>
      </c>
      <c r="B698" s="9">
        <f t="shared" si="149"/>
        <v>52</v>
      </c>
      <c r="C698" s="10" t="s">
        <v>1165</v>
      </c>
      <c r="D698" s="10" t="s">
        <v>764</v>
      </c>
      <c r="E698" s="10" t="s">
        <v>106</v>
      </c>
      <c r="F698" s="10"/>
      <c r="G698" s="10" t="s">
        <v>194</v>
      </c>
      <c r="H698" s="10" t="s">
        <v>38</v>
      </c>
      <c r="I698" s="10" t="s">
        <v>31</v>
      </c>
      <c r="J698" s="11">
        <v>6530.5</v>
      </c>
      <c r="K698" s="11">
        <v>5642.6</v>
      </c>
      <c r="L698" s="11">
        <v>0</v>
      </c>
      <c r="M698" s="26">
        <v>226</v>
      </c>
      <c r="N698" s="11">
        <f t="shared" si="147"/>
        <v>10794106.7365248</v>
      </c>
      <c r="O698" s="11">
        <v>0</v>
      </c>
      <c r="P698" s="11">
        <v>-1.1641532182693481E-10</v>
      </c>
      <c r="Q698" s="11">
        <v>0</v>
      </c>
      <c r="R698" s="11">
        <v>1020216.1459999998</v>
      </c>
      <c r="S698" s="11">
        <v>9773890.5905248001</v>
      </c>
      <c r="T698" s="8"/>
      <c r="U698" s="8">
        <v>586.48</v>
      </c>
      <c r="V698" s="8">
        <v>586.48</v>
      </c>
      <c r="W698" s="3" t="s">
        <v>580</v>
      </c>
      <c r="X698" s="17">
        <f>+N698-'Приложение № 2'!E698</f>
        <v>0</v>
      </c>
      <c r="Y698" s="1">
        <v>2755801.63</v>
      </c>
      <c r="Z698" s="1">
        <f>+(K698*12.08+L698*20.47)*12</f>
        <v>817951.29600000009</v>
      </c>
      <c r="AB698" s="17">
        <f>+N698-'Приложение № 2'!E698</f>
        <v>0</v>
      </c>
      <c r="AE698" s="25">
        <f>+N698-'Приложение № 2'!E698</f>
        <v>0</v>
      </c>
    </row>
    <row r="699" spans="1:31" ht="25.5" x14ac:dyDescent="0.2">
      <c r="A699" s="9">
        <f t="shared" si="148"/>
        <v>652</v>
      </c>
      <c r="B699" s="9">
        <f t="shared" si="149"/>
        <v>53</v>
      </c>
      <c r="C699" s="10" t="s">
        <v>1211</v>
      </c>
      <c r="D699" s="10" t="s">
        <v>765</v>
      </c>
      <c r="E699" s="10" t="s">
        <v>108</v>
      </c>
      <c r="F699" s="10"/>
      <c r="G699" s="10" t="s">
        <v>194</v>
      </c>
      <c r="H699" s="10" t="s">
        <v>34</v>
      </c>
      <c r="I699" s="10" t="s">
        <v>37</v>
      </c>
      <c r="J699" s="11">
        <v>6838</v>
      </c>
      <c r="K699" s="11">
        <v>6225.1</v>
      </c>
      <c r="L699" s="11">
        <v>0</v>
      </c>
      <c r="M699" s="26">
        <v>268</v>
      </c>
      <c r="N699" s="11">
        <f t="shared" si="147"/>
        <v>10707196.9004</v>
      </c>
      <c r="O699" s="11">
        <v>0</v>
      </c>
      <c r="P699" s="11">
        <v>10027415.9804</v>
      </c>
      <c r="Q699" s="11">
        <v>0</v>
      </c>
      <c r="R699" s="11">
        <v>679780.92</v>
      </c>
      <c r="S699" s="11"/>
      <c r="T699" s="8"/>
      <c r="U699" s="8">
        <v>757.54</v>
      </c>
      <c r="V699" s="8">
        <v>757.54</v>
      </c>
      <c r="W699" s="3" t="s">
        <v>580</v>
      </c>
      <c r="X699" s="17">
        <f>+N699-'Приложение № 2'!E699</f>
        <v>0</v>
      </c>
      <c r="Z699" s="1">
        <f>+(K699*9.1+L699*18.19)*12</f>
        <v>679780.92</v>
      </c>
      <c r="AB699" s="17">
        <f>+N699-'Приложение № 2'!E699</f>
        <v>0</v>
      </c>
      <c r="AE699" s="25">
        <f>+N699-'Приложение № 2'!E699</f>
        <v>0</v>
      </c>
    </row>
    <row r="700" spans="1:31" ht="25.5" x14ac:dyDescent="0.2">
      <c r="A700" s="9">
        <f t="shared" si="148"/>
        <v>653</v>
      </c>
      <c r="B700" s="9">
        <f t="shared" si="149"/>
        <v>54</v>
      </c>
      <c r="C700" s="10" t="s">
        <v>1165</v>
      </c>
      <c r="D700" s="10" t="s">
        <v>766</v>
      </c>
      <c r="E700" s="10" t="s">
        <v>108</v>
      </c>
      <c r="F700" s="10"/>
      <c r="G700" s="10" t="s">
        <v>194</v>
      </c>
      <c r="H700" s="10" t="s">
        <v>34</v>
      </c>
      <c r="I700" s="10" t="s">
        <v>37</v>
      </c>
      <c r="J700" s="11">
        <v>6838</v>
      </c>
      <c r="K700" s="11">
        <v>6166.1</v>
      </c>
      <c r="L700" s="11">
        <v>0</v>
      </c>
      <c r="M700" s="26">
        <v>262</v>
      </c>
      <c r="N700" s="11">
        <f t="shared" si="147"/>
        <v>22950602.078339525</v>
      </c>
      <c r="O700" s="11">
        <v>0</v>
      </c>
      <c r="P700" s="11">
        <v>1322044.018339524</v>
      </c>
      <c r="Q700" s="11">
        <v>0</v>
      </c>
      <c r="R700" s="11">
        <v>2316447.1500000004</v>
      </c>
      <c r="S700" s="11">
        <v>19312110.91</v>
      </c>
      <c r="T700" s="8"/>
      <c r="U700" s="8">
        <v>1358.04</v>
      </c>
      <c r="V700" s="8">
        <v>1358.04</v>
      </c>
      <c r="W700" s="3" t="s">
        <v>580</v>
      </c>
      <c r="X700" s="17">
        <f>+N700-'Приложение № 2'!E700</f>
        <v>0</v>
      </c>
      <c r="Y700" s="1">
        <v>2288157.02</v>
      </c>
      <c r="Z700" s="1">
        <f>+(K700*9.1+L700*18.19)*12</f>
        <v>673338.12</v>
      </c>
      <c r="AB700" s="17">
        <f>+N700-'Приложение № 2'!E700</f>
        <v>0</v>
      </c>
      <c r="AE700" s="25">
        <f>+N700-'Приложение № 2'!E700</f>
        <v>0</v>
      </c>
    </row>
    <row r="701" spans="1:31" ht="25.5" x14ac:dyDescent="0.2">
      <c r="A701" s="9">
        <f t="shared" si="148"/>
        <v>654</v>
      </c>
      <c r="B701" s="9">
        <f t="shared" si="149"/>
        <v>55</v>
      </c>
      <c r="C701" s="10" t="s">
        <v>1165</v>
      </c>
      <c r="D701" s="10" t="s">
        <v>767</v>
      </c>
      <c r="E701" s="10" t="s">
        <v>424</v>
      </c>
      <c r="F701" s="10"/>
      <c r="G701" s="10" t="s">
        <v>194</v>
      </c>
      <c r="H701" s="10" t="s">
        <v>38</v>
      </c>
      <c r="I701" s="10" t="s">
        <v>30</v>
      </c>
      <c r="J701" s="11">
        <v>3222.4</v>
      </c>
      <c r="K701" s="11">
        <v>2756.6</v>
      </c>
      <c r="L701" s="11">
        <v>0</v>
      </c>
      <c r="M701" s="26">
        <v>108</v>
      </c>
      <c r="N701" s="11">
        <f t="shared" si="147"/>
        <v>3282204.3243941953</v>
      </c>
      <c r="O701" s="11">
        <v>0</v>
      </c>
      <c r="P701" s="11">
        <v>1434019.1383941988</v>
      </c>
      <c r="Q701" s="11">
        <v>0</v>
      </c>
      <c r="R701" s="11">
        <v>280231.10600000015</v>
      </c>
      <c r="S701" s="11">
        <v>1567954.0799999963</v>
      </c>
      <c r="T701" s="8"/>
      <c r="U701" s="8">
        <v>728.66</v>
      </c>
      <c r="V701" s="8">
        <v>728.66</v>
      </c>
      <c r="W701" s="3" t="s">
        <v>580</v>
      </c>
      <c r="X701" s="17">
        <f>+N701-'Приложение № 2'!E701</f>
        <v>0</v>
      </c>
      <c r="Y701" s="1">
        <v>1390665.35</v>
      </c>
      <c r="Z701" s="1">
        <f>+(K701*12.08+L701*20.47)*12</f>
        <v>399596.73599999992</v>
      </c>
      <c r="AB701" s="17">
        <f>+N701-'Приложение № 2'!E701</f>
        <v>0</v>
      </c>
      <c r="AE701" s="25">
        <f>+N701-'Приложение № 2'!E701</f>
        <v>0</v>
      </c>
    </row>
    <row r="702" spans="1:31" ht="25.5" x14ac:dyDescent="0.2">
      <c r="A702" s="9">
        <f t="shared" si="148"/>
        <v>655</v>
      </c>
      <c r="B702" s="9">
        <f t="shared" si="149"/>
        <v>56</v>
      </c>
      <c r="C702" s="10" t="s">
        <v>1165</v>
      </c>
      <c r="D702" s="10" t="s">
        <v>768</v>
      </c>
      <c r="E702" s="10" t="s">
        <v>111</v>
      </c>
      <c r="F702" s="10"/>
      <c r="G702" s="10" t="s">
        <v>194</v>
      </c>
      <c r="H702" s="10" t="s">
        <v>34</v>
      </c>
      <c r="I702" s="10" t="s">
        <v>35</v>
      </c>
      <c r="J702" s="11">
        <v>5168.5</v>
      </c>
      <c r="K702" s="11">
        <v>4574.8</v>
      </c>
      <c r="L702" s="11">
        <v>0</v>
      </c>
      <c r="M702" s="26">
        <v>191</v>
      </c>
      <c r="N702" s="11">
        <f t="shared" si="147"/>
        <v>19373957.801476765</v>
      </c>
      <c r="O702" s="11">
        <v>0</v>
      </c>
      <c r="P702" s="11">
        <v>2493793.2314767647</v>
      </c>
      <c r="Q702" s="11">
        <v>0</v>
      </c>
      <c r="R702" s="11">
        <v>1893119.77</v>
      </c>
      <c r="S702" s="11">
        <v>14987044.800000001</v>
      </c>
      <c r="T702" s="8"/>
      <c r="U702" s="8">
        <v>2846.75</v>
      </c>
      <c r="V702" s="8">
        <v>2846.75</v>
      </c>
      <c r="W702" s="3" t="s">
        <v>580</v>
      </c>
      <c r="X702" s="17">
        <f>+N702-'Приложение № 2'!E702</f>
        <v>0</v>
      </c>
      <c r="Y702" s="1">
        <v>1895199.38</v>
      </c>
      <c r="Z702" s="1">
        <f>+(K702*9.1+L702*18.19)*12</f>
        <v>499568.16000000003</v>
      </c>
      <c r="AB702" s="17">
        <f>+N702-'Приложение № 2'!E702</f>
        <v>0</v>
      </c>
      <c r="AE702" s="25">
        <f>+N702-'Приложение № 2'!E702</f>
        <v>0</v>
      </c>
    </row>
    <row r="703" spans="1:31" ht="25.5" x14ac:dyDescent="0.2">
      <c r="A703" s="9">
        <f t="shared" si="148"/>
        <v>656</v>
      </c>
      <c r="B703" s="9">
        <f t="shared" si="149"/>
        <v>57</v>
      </c>
      <c r="C703" s="10" t="s">
        <v>1165</v>
      </c>
      <c r="D703" s="10" t="s">
        <v>769</v>
      </c>
      <c r="E703" s="10" t="s">
        <v>424</v>
      </c>
      <c r="F703" s="10"/>
      <c r="G703" s="10" t="s">
        <v>194</v>
      </c>
      <c r="H703" s="10" t="s">
        <v>38</v>
      </c>
      <c r="I703" s="10" t="s">
        <v>30</v>
      </c>
      <c r="J703" s="11">
        <v>2891.6</v>
      </c>
      <c r="K703" s="11">
        <v>2275.6</v>
      </c>
      <c r="L703" s="11">
        <v>121.8</v>
      </c>
      <c r="M703" s="26">
        <v>87</v>
      </c>
      <c r="N703" s="11">
        <f t="shared" si="147"/>
        <v>2854515.2170436922</v>
      </c>
      <c r="O703" s="11">
        <v>0</v>
      </c>
      <c r="P703" s="11">
        <v>0</v>
      </c>
      <c r="Q703" s="11">
        <v>0</v>
      </c>
      <c r="R703" s="11">
        <v>1424194.5979999998</v>
      </c>
      <c r="S703" s="11">
        <v>1430320.6190436925</v>
      </c>
      <c r="T703" s="8"/>
      <c r="U703" s="8">
        <v>728.66</v>
      </c>
      <c r="V703" s="8">
        <v>728.66</v>
      </c>
      <c r="W703" s="3" t="s">
        <v>580</v>
      </c>
      <c r="X703" s="17">
        <f>+N703-'Приложение № 2'!E703</f>
        <v>0</v>
      </c>
      <c r="Y703" s="1">
        <v>1239951.3999999999</v>
      </c>
      <c r="Z703" s="1">
        <f>+(K703*12.08+L703*20.47)*12</f>
        <v>359789.92799999996</v>
      </c>
      <c r="AB703" s="17">
        <f>+N703-'Приложение № 2'!E703</f>
        <v>0</v>
      </c>
      <c r="AE703" s="25">
        <f>+N703-'Приложение № 2'!E703</f>
        <v>0</v>
      </c>
    </row>
    <row r="704" spans="1:31" ht="25.5" x14ac:dyDescent="0.2">
      <c r="A704" s="9">
        <f t="shared" si="148"/>
        <v>657</v>
      </c>
      <c r="B704" s="9">
        <f t="shared" si="149"/>
        <v>58</v>
      </c>
      <c r="C704" s="10" t="s">
        <v>1165</v>
      </c>
      <c r="D704" s="10" t="s">
        <v>770</v>
      </c>
      <c r="E704" s="10" t="s">
        <v>108</v>
      </c>
      <c r="F704" s="10"/>
      <c r="G704" s="10" t="s">
        <v>194</v>
      </c>
      <c r="H704" s="10" t="s">
        <v>38</v>
      </c>
      <c r="I704" s="10" t="s">
        <v>31</v>
      </c>
      <c r="J704" s="11">
        <v>6403</v>
      </c>
      <c r="K704" s="11">
        <v>5512.1</v>
      </c>
      <c r="L704" s="11">
        <v>0</v>
      </c>
      <c r="M704" s="26">
        <v>229</v>
      </c>
      <c r="N704" s="11">
        <f t="shared" si="147"/>
        <v>10544464.5628608</v>
      </c>
      <c r="O704" s="11">
        <v>0</v>
      </c>
      <c r="P704" s="11">
        <v>0</v>
      </c>
      <c r="Q704" s="11">
        <v>0</v>
      </c>
      <c r="R704" s="11">
        <v>3450737.3360000001</v>
      </c>
      <c r="S704" s="11">
        <v>7093727.2268607998</v>
      </c>
      <c r="T704" s="8"/>
      <c r="U704" s="8">
        <v>586.48</v>
      </c>
      <c r="V704" s="8">
        <v>586.48</v>
      </c>
      <c r="W704" s="3" t="s">
        <v>580</v>
      </c>
      <c r="X704" s="17">
        <f>+N704-'Приложение № 2'!E704</f>
        <v>0</v>
      </c>
      <c r="Y704" s="1">
        <v>2651703.3199999998</v>
      </c>
      <c r="Z704" s="1">
        <f>+(K704*12.08+L704*20.47)*12</f>
        <v>799034.01600000006</v>
      </c>
      <c r="AB704" s="17">
        <f>+N704-'Приложение № 2'!E704</f>
        <v>0</v>
      </c>
      <c r="AE704" s="25">
        <f>+N704-'Приложение № 2'!E704</f>
        <v>0</v>
      </c>
    </row>
    <row r="705" spans="1:31" ht="25.5" x14ac:dyDescent="0.2">
      <c r="A705" s="9">
        <f t="shared" si="148"/>
        <v>658</v>
      </c>
      <c r="B705" s="9">
        <f t="shared" si="149"/>
        <v>59</v>
      </c>
      <c r="C705" s="10" t="s">
        <v>1165</v>
      </c>
      <c r="D705" s="10" t="s">
        <v>771</v>
      </c>
      <c r="E705" s="10" t="s">
        <v>108</v>
      </c>
      <c r="F705" s="10"/>
      <c r="G705" s="10" t="s">
        <v>194</v>
      </c>
      <c r="H705" s="10" t="s">
        <v>38</v>
      </c>
      <c r="I705" s="10" t="s">
        <v>30</v>
      </c>
      <c r="J705" s="11">
        <v>4038.8</v>
      </c>
      <c r="K705" s="11">
        <v>3343.4</v>
      </c>
      <c r="L705" s="11">
        <v>0</v>
      </c>
      <c r="M705" s="26">
        <v>149</v>
      </c>
      <c r="N705" s="11">
        <f t="shared" si="147"/>
        <v>3980890.2046650047</v>
      </c>
      <c r="O705" s="11">
        <v>0</v>
      </c>
      <c r="P705" s="11">
        <v>0</v>
      </c>
      <c r="Q705" s="11">
        <v>0</v>
      </c>
      <c r="R705" s="11">
        <v>2041501.4440000001</v>
      </c>
      <c r="S705" s="11">
        <v>1939388.7606650046</v>
      </c>
      <c r="T705" s="8"/>
      <c r="U705" s="8">
        <v>728.66</v>
      </c>
      <c r="V705" s="8">
        <v>728.66</v>
      </c>
      <c r="W705" s="3" t="s">
        <v>580</v>
      </c>
      <c r="X705" s="17">
        <f>+N705-'Приложение № 2'!E705</f>
        <v>0</v>
      </c>
      <c r="Y705" s="1">
        <v>1556842.18</v>
      </c>
      <c r="Z705" s="1">
        <f>+(K705*12.08+L705*20.47)*12</f>
        <v>484659.26400000008</v>
      </c>
      <c r="AB705" s="17">
        <f>+N705-'Приложение № 2'!E705</f>
        <v>0</v>
      </c>
      <c r="AE705" s="25">
        <f>+N705-'Приложение № 2'!E705</f>
        <v>0</v>
      </c>
    </row>
    <row r="706" spans="1:31" x14ac:dyDescent="0.2">
      <c r="A706" s="9">
        <f t="shared" si="148"/>
        <v>659</v>
      </c>
      <c r="B706" s="9">
        <f t="shared" si="149"/>
        <v>60</v>
      </c>
      <c r="C706" s="10" t="s">
        <v>1192</v>
      </c>
      <c r="D706" s="10" t="s">
        <v>772</v>
      </c>
      <c r="E706" s="10" t="s">
        <v>184</v>
      </c>
      <c r="F706" s="10"/>
      <c r="G706" s="10" t="s">
        <v>55</v>
      </c>
      <c r="H706" s="10" t="s">
        <v>33</v>
      </c>
      <c r="I706" s="10" t="s">
        <v>33</v>
      </c>
      <c r="J706" s="11">
        <v>4119.1000000000004</v>
      </c>
      <c r="K706" s="11">
        <v>2444.1</v>
      </c>
      <c r="L706" s="11">
        <v>0</v>
      </c>
      <c r="M706" s="26">
        <v>95</v>
      </c>
      <c r="N706" s="11">
        <f t="shared" si="147"/>
        <v>37606231.903414719</v>
      </c>
      <c r="O706" s="11">
        <v>0</v>
      </c>
      <c r="P706" s="11">
        <v>28443336.533414718</v>
      </c>
      <c r="Q706" s="11">
        <v>0</v>
      </c>
      <c r="R706" s="11">
        <v>1156023.77</v>
      </c>
      <c r="S706" s="11">
        <v>8006871.5999999996</v>
      </c>
      <c r="T706" s="8"/>
      <c r="U706" s="8">
        <v>6184.2</v>
      </c>
      <c r="V706" s="8">
        <v>6184.2</v>
      </c>
      <c r="W706" s="3" t="s">
        <v>580</v>
      </c>
      <c r="X706" s="17">
        <f>+N706-'Приложение № 2'!E706</f>
        <v>0</v>
      </c>
      <c r="Y706" s="1">
        <v>889128.05</v>
      </c>
      <c r="Z706" s="1">
        <f t="shared" ref="Z706:Z721" si="151">+(K706*9.1+L706*18.19)*12</f>
        <v>266895.71999999997</v>
      </c>
      <c r="AB706" s="17">
        <f>+N706-'Приложение № 2'!E706</f>
        <v>0</v>
      </c>
      <c r="AE706" s="25">
        <f>+N706-'Приложение № 2'!E706</f>
        <v>0</v>
      </c>
    </row>
    <row r="707" spans="1:31" x14ac:dyDescent="0.2">
      <c r="A707" s="9">
        <f t="shared" si="148"/>
        <v>660</v>
      </c>
      <c r="B707" s="9">
        <f t="shared" si="149"/>
        <v>61</v>
      </c>
      <c r="C707" s="10" t="s">
        <v>1192</v>
      </c>
      <c r="D707" s="10" t="s">
        <v>773</v>
      </c>
      <c r="E707" s="10" t="s">
        <v>237</v>
      </c>
      <c r="F707" s="10"/>
      <c r="G707" s="10" t="s">
        <v>55</v>
      </c>
      <c r="H707" s="10" t="s">
        <v>33</v>
      </c>
      <c r="I707" s="10" t="s">
        <v>33</v>
      </c>
      <c r="J707" s="11">
        <v>4123.1000000000004</v>
      </c>
      <c r="K707" s="11">
        <v>2311.3000000000002</v>
      </c>
      <c r="L707" s="11">
        <v>144.80000000000001</v>
      </c>
      <c r="M707" s="26">
        <v>100</v>
      </c>
      <c r="N707" s="11">
        <f t="shared" si="147"/>
        <v>33024464.431805119</v>
      </c>
      <c r="O707" s="11">
        <v>0</v>
      </c>
      <c r="P707" s="11">
        <v>23330645.597805116</v>
      </c>
      <c r="Q707" s="11">
        <v>0</v>
      </c>
      <c r="R707" s="11">
        <v>1173791.7140000002</v>
      </c>
      <c r="S707" s="11">
        <v>8520027.120000001</v>
      </c>
      <c r="T707" s="8"/>
      <c r="U707" s="8">
        <v>5426.66</v>
      </c>
      <c r="V707" s="8">
        <v>5426.66</v>
      </c>
      <c r="W707" s="3" t="s">
        <v>580</v>
      </c>
      <c r="X707" s="17">
        <f>+N707-'Приложение № 2'!E707</f>
        <v>0</v>
      </c>
      <c r="Y707" s="1">
        <v>889790.81</v>
      </c>
      <c r="Z707" s="1">
        <f t="shared" si="151"/>
        <v>284000.90400000004</v>
      </c>
      <c r="AB707" s="17">
        <f>+N707-'Приложение № 2'!E707</f>
        <v>0</v>
      </c>
      <c r="AE707" s="25">
        <f>+N707-'Приложение № 2'!E707</f>
        <v>0</v>
      </c>
    </row>
    <row r="708" spans="1:31" x14ac:dyDescent="0.2">
      <c r="A708" s="9">
        <f t="shared" si="148"/>
        <v>661</v>
      </c>
      <c r="B708" s="9">
        <f t="shared" si="149"/>
        <v>62</v>
      </c>
      <c r="C708" s="10" t="s">
        <v>1192</v>
      </c>
      <c r="D708" s="10" t="s">
        <v>774</v>
      </c>
      <c r="E708" s="10" t="s">
        <v>237</v>
      </c>
      <c r="F708" s="10"/>
      <c r="G708" s="10" t="s">
        <v>55</v>
      </c>
      <c r="H708" s="10" t="s">
        <v>33</v>
      </c>
      <c r="I708" s="10" t="s">
        <v>33</v>
      </c>
      <c r="J708" s="11">
        <v>4161.7</v>
      </c>
      <c r="K708" s="11">
        <v>2417.1999999999998</v>
      </c>
      <c r="L708" s="11">
        <v>0</v>
      </c>
      <c r="M708" s="26">
        <v>90</v>
      </c>
      <c r="N708" s="11">
        <f t="shared" si="147"/>
        <v>37192334.084106252</v>
      </c>
      <c r="O708" s="11">
        <v>0</v>
      </c>
      <c r="P708" s="11">
        <v>28058980.714106247</v>
      </c>
      <c r="Q708" s="11">
        <v>0</v>
      </c>
      <c r="R708" s="11">
        <v>1214606.17</v>
      </c>
      <c r="S708" s="11">
        <v>7918747.1999999993</v>
      </c>
      <c r="T708" s="8"/>
      <c r="U708" s="8">
        <v>6184.2</v>
      </c>
      <c r="V708" s="8">
        <v>6184.2</v>
      </c>
      <c r="W708" s="3" t="s">
        <v>580</v>
      </c>
      <c r="X708" s="17">
        <f>+N708-'Приложение № 2'!E708</f>
        <v>0</v>
      </c>
      <c r="Y708" s="1">
        <v>950647.93</v>
      </c>
      <c r="Z708" s="1">
        <f t="shared" si="151"/>
        <v>263958.24</v>
      </c>
      <c r="AB708" s="17">
        <f>+N708-'Приложение № 2'!E708</f>
        <v>0</v>
      </c>
      <c r="AE708" s="25">
        <f>+N708-'Приложение № 2'!E708</f>
        <v>0</v>
      </c>
    </row>
    <row r="709" spans="1:31" x14ac:dyDescent="0.2">
      <c r="A709" s="9">
        <f t="shared" si="148"/>
        <v>662</v>
      </c>
      <c r="B709" s="9">
        <f t="shared" si="149"/>
        <v>63</v>
      </c>
      <c r="C709" s="10" t="s">
        <v>1193</v>
      </c>
      <c r="D709" s="10" t="s">
        <v>506</v>
      </c>
      <c r="E709" s="10" t="s">
        <v>106</v>
      </c>
      <c r="F709" s="10"/>
      <c r="G709" s="10" t="s">
        <v>55</v>
      </c>
      <c r="H709" s="10" t="s">
        <v>31</v>
      </c>
      <c r="I709" s="10" t="s">
        <v>507</v>
      </c>
      <c r="J709" s="11">
        <v>867.9</v>
      </c>
      <c r="K709" s="11">
        <v>867.9</v>
      </c>
      <c r="L709" s="11">
        <v>0</v>
      </c>
      <c r="M709" s="26">
        <v>31</v>
      </c>
      <c r="N709" s="11">
        <f t="shared" ref="N709:N721" si="152">+P709+Q709+R709+S709+T709</f>
        <v>9845665.9000000004</v>
      </c>
      <c r="O709" s="11">
        <v>0</v>
      </c>
      <c r="P709" s="11">
        <v>9418355.5300000012</v>
      </c>
      <c r="Q709" s="11">
        <v>0</v>
      </c>
      <c r="R709" s="11">
        <v>427310.37</v>
      </c>
      <c r="S709" s="11">
        <v>0</v>
      </c>
      <c r="T709" s="8"/>
      <c r="U709" s="8">
        <v>3722.84</v>
      </c>
      <c r="V709" s="8">
        <v>3722.84</v>
      </c>
      <c r="W709" s="3" t="s">
        <v>580</v>
      </c>
      <c r="X709" s="17">
        <f>+N709-'Приложение № 2'!E709</f>
        <v>0</v>
      </c>
      <c r="Y709" s="1">
        <v>332535.69</v>
      </c>
      <c r="Z709" s="1">
        <f t="shared" si="151"/>
        <v>94774.68</v>
      </c>
      <c r="AB709" s="17">
        <f>+N709-'Приложение № 2'!E709</f>
        <v>0</v>
      </c>
      <c r="AE709" s="25">
        <f>+N709-'Приложение № 2'!E709</f>
        <v>0</v>
      </c>
    </row>
    <row r="710" spans="1:31" x14ac:dyDescent="0.2">
      <c r="A710" s="9">
        <f t="shared" si="148"/>
        <v>663</v>
      </c>
      <c r="B710" s="9">
        <f t="shared" si="149"/>
        <v>64</v>
      </c>
      <c r="C710" s="10" t="s">
        <v>1168</v>
      </c>
      <c r="D710" s="10" t="s">
        <v>509</v>
      </c>
      <c r="E710" s="10" t="s">
        <v>138</v>
      </c>
      <c r="F710" s="10"/>
      <c r="G710" s="10" t="s">
        <v>55</v>
      </c>
      <c r="H710" s="10" t="s">
        <v>34</v>
      </c>
      <c r="I710" s="10" t="s">
        <v>33</v>
      </c>
      <c r="J710" s="11">
        <v>3721</v>
      </c>
      <c r="K710" s="11">
        <v>3121</v>
      </c>
      <c r="L710" s="11">
        <v>600</v>
      </c>
      <c r="M710" s="26">
        <v>135</v>
      </c>
      <c r="N710" s="11">
        <f t="shared" si="152"/>
        <v>3237865.36</v>
      </c>
      <c r="O710" s="11">
        <v>0</v>
      </c>
      <c r="P710" s="11">
        <v>0</v>
      </c>
      <c r="Q710" s="11">
        <v>0</v>
      </c>
      <c r="R710" s="11">
        <v>1283937.54</v>
      </c>
      <c r="S710" s="11">
        <v>1953927.8199999998</v>
      </c>
      <c r="T710" s="8"/>
      <c r="U710" s="8">
        <v>836.69</v>
      </c>
      <c r="V710" s="8">
        <v>836.69</v>
      </c>
      <c r="W710" s="3" t="s">
        <v>580</v>
      </c>
      <c r="X710" s="17">
        <f>+N710-'Приложение № 2'!E710</f>
        <v>0</v>
      </c>
      <c r="Y710" s="1">
        <v>812156.34</v>
      </c>
      <c r="Z710" s="1">
        <f t="shared" si="151"/>
        <v>471781.19999999995</v>
      </c>
      <c r="AB710" s="17">
        <f>+N710-'Приложение № 2'!E710</f>
        <v>0</v>
      </c>
      <c r="AE710" s="25">
        <f>+N710-'Приложение № 2'!E710</f>
        <v>0</v>
      </c>
    </row>
    <row r="711" spans="1:31" x14ac:dyDescent="0.2">
      <c r="A711" s="9">
        <f t="shared" ref="A711:A720" si="153">+A710+1</f>
        <v>664</v>
      </c>
      <c r="B711" s="9">
        <f t="shared" ref="B711:B720" si="154">+B710+1</f>
        <v>65</v>
      </c>
      <c r="C711" s="10" t="s">
        <v>1168</v>
      </c>
      <c r="D711" s="10" t="s">
        <v>510</v>
      </c>
      <c r="E711" s="10" t="s">
        <v>128</v>
      </c>
      <c r="F711" s="10"/>
      <c r="G711" s="10" t="s">
        <v>55</v>
      </c>
      <c r="H711" s="10" t="s">
        <v>34</v>
      </c>
      <c r="I711" s="10" t="s">
        <v>34</v>
      </c>
      <c r="J711" s="11">
        <v>4283</v>
      </c>
      <c r="K711" s="11">
        <v>3873</v>
      </c>
      <c r="L711" s="11">
        <v>409</v>
      </c>
      <c r="M711" s="26">
        <v>142</v>
      </c>
      <c r="N711" s="11">
        <f t="shared" si="152"/>
        <v>3726025.12</v>
      </c>
      <c r="O711" s="11">
        <v>0</v>
      </c>
      <c r="P711" s="11">
        <v>2.3283064365386963E-10</v>
      </c>
      <c r="Q711" s="11">
        <v>0</v>
      </c>
      <c r="R711" s="11">
        <v>1598274.91</v>
      </c>
      <c r="S711" s="11">
        <v>2127750.21</v>
      </c>
      <c r="T711" s="8"/>
      <c r="U711" s="8">
        <v>836.69</v>
      </c>
      <c r="V711" s="8">
        <v>836.69</v>
      </c>
      <c r="W711" s="3" t="s">
        <v>580</v>
      </c>
      <c r="X711" s="17">
        <f>+N711-'Приложение № 2'!E711</f>
        <v>0</v>
      </c>
      <c r="Y711" s="1">
        <v>1086066.79</v>
      </c>
      <c r="Z711" s="1">
        <f t="shared" si="151"/>
        <v>512208.11999999994</v>
      </c>
      <c r="AB711" s="17">
        <f>+N711-'Приложение № 2'!E711</f>
        <v>0</v>
      </c>
      <c r="AE711" s="25">
        <f>+N711-'Приложение № 2'!E711</f>
        <v>0</v>
      </c>
    </row>
    <row r="712" spans="1:31" x14ac:dyDescent="0.2">
      <c r="A712" s="9">
        <f t="shared" si="153"/>
        <v>665</v>
      </c>
      <c r="B712" s="9">
        <f t="shared" si="154"/>
        <v>66</v>
      </c>
      <c r="C712" s="10" t="s">
        <v>1168</v>
      </c>
      <c r="D712" s="10" t="s">
        <v>511</v>
      </c>
      <c r="E712" s="10" t="s">
        <v>131</v>
      </c>
      <c r="F712" s="10"/>
      <c r="G712" s="10" t="s">
        <v>55</v>
      </c>
      <c r="H712" s="10" t="s">
        <v>34</v>
      </c>
      <c r="I712" s="10" t="s">
        <v>32</v>
      </c>
      <c r="J712" s="11">
        <v>3806</v>
      </c>
      <c r="K712" s="11">
        <v>3455</v>
      </c>
      <c r="L712" s="11">
        <v>351</v>
      </c>
      <c r="M712" s="26">
        <v>104</v>
      </c>
      <c r="N712" s="11">
        <f t="shared" si="152"/>
        <v>3311828.96</v>
      </c>
      <c r="O712" s="11">
        <v>0</v>
      </c>
      <c r="P712" s="11">
        <v>0</v>
      </c>
      <c r="Q712" s="11">
        <v>0</v>
      </c>
      <c r="R712" s="11">
        <v>1506597.91</v>
      </c>
      <c r="S712" s="11">
        <v>1805231.05</v>
      </c>
      <c r="T712" s="8"/>
      <c r="U712" s="8">
        <v>836.69</v>
      </c>
      <c r="V712" s="8">
        <v>836.69</v>
      </c>
      <c r="W712" s="3" t="s">
        <v>580</v>
      </c>
      <c r="X712" s="17">
        <f>+N712-'Приложение № 2'!E712</f>
        <v>0</v>
      </c>
      <c r="Y712" s="1">
        <v>1052695.6299999999</v>
      </c>
      <c r="Z712" s="1">
        <f t="shared" si="151"/>
        <v>453902.28</v>
      </c>
      <c r="AB712" s="17">
        <f>+N712-'Приложение № 2'!E712</f>
        <v>0</v>
      </c>
      <c r="AE712" s="25">
        <f>+N712-'Приложение № 2'!E712</f>
        <v>0</v>
      </c>
    </row>
    <row r="713" spans="1:31" x14ac:dyDescent="0.2">
      <c r="A713" s="9">
        <f t="shared" si="153"/>
        <v>666</v>
      </c>
      <c r="B713" s="9">
        <f t="shared" si="154"/>
        <v>67</v>
      </c>
      <c r="C713" s="10" t="s">
        <v>1168</v>
      </c>
      <c r="D713" s="10" t="s">
        <v>775</v>
      </c>
      <c r="E713" s="10" t="s">
        <v>108</v>
      </c>
      <c r="F713" s="10"/>
      <c r="G713" s="10" t="s">
        <v>55</v>
      </c>
      <c r="H713" s="10" t="s">
        <v>34</v>
      </c>
      <c r="I713" s="10" t="s">
        <v>32</v>
      </c>
      <c r="J713" s="11">
        <v>3860</v>
      </c>
      <c r="K713" s="11">
        <v>3455</v>
      </c>
      <c r="L713" s="11">
        <v>405</v>
      </c>
      <c r="M713" s="26">
        <v>121</v>
      </c>
      <c r="N713" s="11">
        <f t="shared" si="152"/>
        <v>21151950.799999997</v>
      </c>
      <c r="O713" s="11">
        <v>0</v>
      </c>
      <c r="P713" s="11">
        <v>5849486.419999999</v>
      </c>
      <c r="Q713" s="11">
        <v>0</v>
      </c>
      <c r="R713" s="11">
        <v>1331782.3799999999</v>
      </c>
      <c r="S713" s="11">
        <v>13970681.999999998</v>
      </c>
      <c r="T713" s="8"/>
      <c r="U713" s="8">
        <v>2304.67</v>
      </c>
      <c r="V713" s="8">
        <v>2304.67</v>
      </c>
      <c r="W713" s="3" t="s">
        <v>580</v>
      </c>
      <c r="X713" s="17">
        <f>+N713-'Приложение № 2'!E713</f>
        <v>0</v>
      </c>
      <c r="Y713" s="1">
        <v>866092.98</v>
      </c>
      <c r="Z713" s="1">
        <f t="shared" si="151"/>
        <v>465689.39999999997</v>
      </c>
      <c r="AB713" s="17">
        <f>+N713-'Приложение № 2'!E713</f>
        <v>0</v>
      </c>
      <c r="AE713" s="25">
        <f>+N713-'Приложение № 2'!E713</f>
        <v>0</v>
      </c>
    </row>
    <row r="714" spans="1:31" x14ac:dyDescent="0.2">
      <c r="A714" s="9">
        <f t="shared" si="153"/>
        <v>667</v>
      </c>
      <c r="B714" s="9">
        <f t="shared" si="154"/>
        <v>68</v>
      </c>
      <c r="C714" s="10" t="s">
        <v>1168</v>
      </c>
      <c r="D714" s="10" t="s">
        <v>776</v>
      </c>
      <c r="E714" s="10" t="s">
        <v>424</v>
      </c>
      <c r="F714" s="10"/>
      <c r="G714" s="10" t="s">
        <v>55</v>
      </c>
      <c r="H714" s="10" t="s">
        <v>34</v>
      </c>
      <c r="I714" s="10" t="s">
        <v>32</v>
      </c>
      <c r="J714" s="11">
        <v>3821</v>
      </c>
      <c r="K714" s="11">
        <v>3481</v>
      </c>
      <c r="L714" s="11">
        <v>340</v>
      </c>
      <c r="M714" s="26">
        <v>99</v>
      </c>
      <c r="N714" s="11">
        <f t="shared" si="152"/>
        <v>20938239.379999999</v>
      </c>
      <c r="O714" s="11">
        <v>0</v>
      </c>
      <c r="P714" s="11">
        <v>5861272.6000000006</v>
      </c>
      <c r="Q714" s="11">
        <v>0</v>
      </c>
      <c r="R714" s="11">
        <v>1446754.78</v>
      </c>
      <c r="S714" s="11">
        <v>13630211.999999998</v>
      </c>
      <c r="T714" s="8"/>
      <c r="U714" s="8">
        <v>2304.67</v>
      </c>
      <c r="V714" s="8">
        <v>2304.67</v>
      </c>
      <c r="W714" s="3" t="s">
        <v>580</v>
      </c>
      <c r="X714" s="17">
        <f>+N714-'Приложение № 2'!E714</f>
        <v>0</v>
      </c>
      <c r="Y714" s="1">
        <v>992414.38</v>
      </c>
      <c r="Z714" s="1">
        <f t="shared" si="151"/>
        <v>454340.39999999997</v>
      </c>
      <c r="AB714" s="17">
        <f>+N714-'Приложение № 2'!E714</f>
        <v>0</v>
      </c>
      <c r="AE714" s="25">
        <f>+N714-'Приложение № 2'!E714</f>
        <v>0</v>
      </c>
    </row>
    <row r="715" spans="1:31" x14ac:dyDescent="0.2">
      <c r="A715" s="9">
        <f t="shared" si="153"/>
        <v>668</v>
      </c>
      <c r="B715" s="9">
        <f t="shared" si="154"/>
        <v>69</v>
      </c>
      <c r="C715" s="10" t="s">
        <v>1168</v>
      </c>
      <c r="D715" s="10" t="s">
        <v>777</v>
      </c>
      <c r="E715" s="10" t="s">
        <v>106</v>
      </c>
      <c r="F715" s="10"/>
      <c r="G715" s="10" t="s">
        <v>55</v>
      </c>
      <c r="H715" s="10" t="s">
        <v>34</v>
      </c>
      <c r="I715" s="10" t="s">
        <v>31</v>
      </c>
      <c r="J715" s="11">
        <v>2573</v>
      </c>
      <c r="K715" s="11">
        <v>2303</v>
      </c>
      <c r="L715" s="11">
        <v>269</v>
      </c>
      <c r="M715" s="26">
        <v>69</v>
      </c>
      <c r="N715" s="11">
        <f t="shared" si="152"/>
        <v>14093994.160000002</v>
      </c>
      <c r="O715" s="11">
        <v>0</v>
      </c>
      <c r="P715" s="11">
        <v>3870642.1400000025</v>
      </c>
      <c r="Q715" s="11">
        <v>0</v>
      </c>
      <c r="R715" s="11">
        <v>917204.41999999993</v>
      </c>
      <c r="S715" s="11">
        <v>9306147.5999999996</v>
      </c>
      <c r="T715" s="8"/>
      <c r="U715" s="8">
        <v>2304.67</v>
      </c>
      <c r="V715" s="8">
        <v>2304.67</v>
      </c>
      <c r="W715" s="3" t="s">
        <v>580</v>
      </c>
      <c r="X715" s="17">
        <f>+N715-'Приложение № 2'!E715</f>
        <v>0</v>
      </c>
      <c r="Y715" s="1">
        <v>606999.5</v>
      </c>
      <c r="Z715" s="1">
        <f t="shared" si="151"/>
        <v>310204.92</v>
      </c>
      <c r="AB715" s="17">
        <f>+N715-'Приложение № 2'!E715</f>
        <v>0</v>
      </c>
      <c r="AE715" s="25">
        <f>+N715-'Приложение № 2'!E715</f>
        <v>0</v>
      </c>
    </row>
    <row r="716" spans="1:31" x14ac:dyDescent="0.2">
      <c r="A716" s="9">
        <f t="shared" si="153"/>
        <v>669</v>
      </c>
      <c r="B716" s="9">
        <f t="shared" si="154"/>
        <v>70</v>
      </c>
      <c r="C716" s="10" t="s">
        <v>1169</v>
      </c>
      <c r="D716" s="10" t="s">
        <v>778</v>
      </c>
      <c r="E716" s="10" t="s">
        <v>648</v>
      </c>
      <c r="F716" s="10"/>
      <c r="G716" s="10" t="s">
        <v>55</v>
      </c>
      <c r="H716" s="10" t="s">
        <v>33</v>
      </c>
      <c r="I716" s="10" t="s">
        <v>31</v>
      </c>
      <c r="J716" s="11">
        <v>1530.5</v>
      </c>
      <c r="K716" s="11">
        <v>2772.4</v>
      </c>
      <c r="L716" s="11">
        <v>471.4</v>
      </c>
      <c r="M716" s="26">
        <v>77</v>
      </c>
      <c r="N716" s="11">
        <f t="shared" si="152"/>
        <v>30852657.639999997</v>
      </c>
      <c r="O716" s="11">
        <v>0</v>
      </c>
      <c r="P716" s="11">
        <v>17816959.447999995</v>
      </c>
      <c r="Q716" s="11">
        <v>0</v>
      </c>
      <c r="R716" s="11">
        <v>866400.03200000001</v>
      </c>
      <c r="S716" s="11">
        <v>12169298.16</v>
      </c>
      <c r="T716" s="8"/>
      <c r="U716" s="8">
        <v>4050.85</v>
      </c>
      <c r="V716" s="8">
        <v>4050.85</v>
      </c>
      <c r="W716" s="3" t="s">
        <v>580</v>
      </c>
      <c r="X716" s="17">
        <f>+N716-'Приложение № 2'!E716</f>
        <v>0</v>
      </c>
      <c r="Y716" s="1">
        <v>460756.76</v>
      </c>
      <c r="Z716" s="1">
        <f t="shared" si="151"/>
        <v>405643.272</v>
      </c>
      <c r="AB716" s="17">
        <f>+N716-'Приложение № 2'!E716</f>
        <v>0</v>
      </c>
      <c r="AE716" s="25">
        <f>+N716-'Приложение № 2'!E716</f>
        <v>0</v>
      </c>
    </row>
    <row r="717" spans="1:31" x14ac:dyDescent="0.2">
      <c r="A717" s="9">
        <f t="shared" si="153"/>
        <v>670</v>
      </c>
      <c r="B717" s="9">
        <f t="shared" si="154"/>
        <v>71</v>
      </c>
      <c r="C717" s="10" t="s">
        <v>1169</v>
      </c>
      <c r="D717" s="10" t="s">
        <v>779</v>
      </c>
      <c r="E717" s="10" t="s">
        <v>119</v>
      </c>
      <c r="F717" s="10"/>
      <c r="G717" s="10" t="s">
        <v>55</v>
      </c>
      <c r="H717" s="10" t="s">
        <v>34</v>
      </c>
      <c r="I717" s="10" t="s">
        <v>37</v>
      </c>
      <c r="J717" s="11">
        <v>6778.3</v>
      </c>
      <c r="K717" s="11">
        <v>6010.6</v>
      </c>
      <c r="L717" s="11">
        <v>0</v>
      </c>
      <c r="M717" s="26">
        <v>198</v>
      </c>
      <c r="N717" s="11">
        <f t="shared" si="152"/>
        <v>46490067.599999987</v>
      </c>
      <c r="O717" s="11">
        <v>0</v>
      </c>
      <c r="P717" s="11">
        <v>23798269.409999985</v>
      </c>
      <c r="Q717" s="11">
        <v>0</v>
      </c>
      <c r="R717" s="11">
        <v>3001072.59</v>
      </c>
      <c r="S717" s="11">
        <v>19690725.600000001</v>
      </c>
      <c r="T717" s="8"/>
      <c r="U717" s="8">
        <v>3742.94</v>
      </c>
      <c r="V717" s="8">
        <v>3742.94</v>
      </c>
      <c r="W717" s="3" t="s">
        <v>580</v>
      </c>
      <c r="X717" s="17">
        <f>+N717-'Приложение № 2'!E717</f>
        <v>0</v>
      </c>
      <c r="Y717" s="1">
        <v>2344715.0699999998</v>
      </c>
      <c r="Z717" s="1">
        <f t="shared" si="151"/>
        <v>656357.52</v>
      </c>
      <c r="AB717" s="17">
        <f>+N717-'Приложение № 2'!E717</f>
        <v>0</v>
      </c>
      <c r="AE717" s="25">
        <f>+N717-'Приложение № 2'!E717</f>
        <v>0</v>
      </c>
    </row>
    <row r="718" spans="1:31" x14ac:dyDescent="0.2">
      <c r="A718" s="9">
        <f t="shared" si="153"/>
        <v>671</v>
      </c>
      <c r="B718" s="9">
        <f t="shared" si="154"/>
        <v>72</v>
      </c>
      <c r="C718" s="10" t="s">
        <v>1169</v>
      </c>
      <c r="D718" s="10" t="s">
        <v>780</v>
      </c>
      <c r="E718" s="10" t="s">
        <v>148</v>
      </c>
      <c r="F718" s="10"/>
      <c r="G718" s="10" t="s">
        <v>55</v>
      </c>
      <c r="H718" s="10" t="s">
        <v>31</v>
      </c>
      <c r="I718" s="10" t="s">
        <v>31</v>
      </c>
      <c r="J718" s="11">
        <v>622.4</v>
      </c>
      <c r="K718" s="11">
        <v>577</v>
      </c>
      <c r="L718" s="11">
        <v>0</v>
      </c>
      <c r="M718" s="26">
        <v>28</v>
      </c>
      <c r="N718" s="11">
        <f t="shared" si="152"/>
        <v>832859.1100000001</v>
      </c>
      <c r="O718" s="11">
        <v>0</v>
      </c>
      <c r="P718" s="11">
        <v>0</v>
      </c>
      <c r="Q718" s="11">
        <v>0</v>
      </c>
      <c r="R718" s="11">
        <v>268117.23</v>
      </c>
      <c r="S718" s="11">
        <v>564741.88000000012</v>
      </c>
      <c r="T718" s="8"/>
      <c r="U718" s="8">
        <v>904.09</v>
      </c>
      <c r="V718" s="8">
        <v>904.09</v>
      </c>
      <c r="W718" s="3" t="s">
        <v>580</v>
      </c>
      <c r="X718" s="17">
        <f>+N718-'Приложение № 2'!E718</f>
        <v>0</v>
      </c>
      <c r="Y718" s="1">
        <v>205108.83</v>
      </c>
      <c r="Z718" s="1">
        <f t="shared" si="151"/>
        <v>63008.399999999994</v>
      </c>
      <c r="AB718" s="17">
        <f>+N718-'Приложение № 2'!E718</f>
        <v>0</v>
      </c>
      <c r="AE718" s="25">
        <f>+N718-'Приложение № 2'!E718</f>
        <v>0</v>
      </c>
    </row>
    <row r="719" spans="1:31" x14ac:dyDescent="0.2">
      <c r="A719" s="9">
        <f t="shared" si="153"/>
        <v>672</v>
      </c>
      <c r="B719" s="9">
        <f t="shared" si="154"/>
        <v>73</v>
      </c>
      <c r="C719" s="10" t="s">
        <v>1169</v>
      </c>
      <c r="D719" s="10" t="s">
        <v>781</v>
      </c>
      <c r="E719" s="10" t="s">
        <v>106</v>
      </c>
      <c r="F719" s="10"/>
      <c r="G719" s="10" t="s">
        <v>55</v>
      </c>
      <c r="H719" s="10" t="s">
        <v>32</v>
      </c>
      <c r="I719" s="10" t="s">
        <v>30</v>
      </c>
      <c r="J719" s="11">
        <v>1090</v>
      </c>
      <c r="K719" s="11">
        <v>938</v>
      </c>
      <c r="L719" s="11">
        <v>0</v>
      </c>
      <c r="M719" s="26">
        <v>33</v>
      </c>
      <c r="N719" s="11">
        <f t="shared" si="152"/>
        <v>16611023.239999996</v>
      </c>
      <c r="O719" s="11">
        <v>0</v>
      </c>
      <c r="P719" s="11">
        <v>13029404.969999997</v>
      </c>
      <c r="Q719" s="11">
        <v>0</v>
      </c>
      <c r="R719" s="11">
        <v>508730.26999999996</v>
      </c>
      <c r="S719" s="11">
        <v>3072887.9999999995</v>
      </c>
      <c r="T719" s="8"/>
      <c r="U719" s="8">
        <v>8772.26</v>
      </c>
      <c r="V719" s="8">
        <v>8772.26</v>
      </c>
      <c r="W719" s="3" t="s">
        <v>580</v>
      </c>
      <c r="X719" s="17">
        <f>+N719-'Приложение № 2'!E719</f>
        <v>0</v>
      </c>
      <c r="Y719" s="1">
        <v>406300.67</v>
      </c>
      <c r="Z719" s="1">
        <f t="shared" si="151"/>
        <v>102429.59999999999</v>
      </c>
      <c r="AB719" s="17">
        <f>+N719-'Приложение № 2'!E719</f>
        <v>0</v>
      </c>
      <c r="AE719" s="25">
        <f>+N719-'Приложение № 2'!E719</f>
        <v>0</v>
      </c>
    </row>
    <row r="720" spans="1:31" x14ac:dyDescent="0.2">
      <c r="A720" s="9">
        <f t="shared" si="153"/>
        <v>673</v>
      </c>
      <c r="B720" s="9">
        <f t="shared" si="154"/>
        <v>74</v>
      </c>
      <c r="C720" s="10" t="s">
        <v>1169</v>
      </c>
      <c r="D720" s="10" t="s">
        <v>782</v>
      </c>
      <c r="E720" s="10" t="s">
        <v>648</v>
      </c>
      <c r="F720" s="10"/>
      <c r="G720" s="10" t="s">
        <v>55</v>
      </c>
      <c r="H720" s="10" t="s">
        <v>33</v>
      </c>
      <c r="I720" s="10" t="s">
        <v>31</v>
      </c>
      <c r="J720" s="11">
        <v>1550.6</v>
      </c>
      <c r="K720" s="11">
        <v>1422.7</v>
      </c>
      <c r="L720" s="11">
        <v>0</v>
      </c>
      <c r="M720" s="26">
        <v>61</v>
      </c>
      <c r="N720" s="11">
        <f t="shared" si="152"/>
        <v>3561957.08</v>
      </c>
      <c r="O720" s="11">
        <v>0</v>
      </c>
      <c r="P720" s="11">
        <v>0</v>
      </c>
      <c r="Q720" s="11">
        <v>0</v>
      </c>
      <c r="R720" s="11">
        <v>690143.91999999993</v>
      </c>
      <c r="S720" s="11">
        <v>2871813.16</v>
      </c>
      <c r="T720" s="8"/>
      <c r="U720" s="8">
        <v>1161.1300000000001</v>
      </c>
      <c r="V720" s="8">
        <v>1161.1300000000001</v>
      </c>
      <c r="W720" s="3" t="s">
        <v>580</v>
      </c>
      <c r="X720" s="17">
        <f>+N720-'Приложение № 2'!E720</f>
        <v>0</v>
      </c>
      <c r="Y720" s="1">
        <v>534785.07999999996</v>
      </c>
      <c r="Z720" s="1">
        <f t="shared" si="151"/>
        <v>155358.84</v>
      </c>
      <c r="AB720" s="17">
        <f>+N720-'Приложение № 2'!E720</f>
        <v>0</v>
      </c>
      <c r="AE720" s="25">
        <f>+N720-'Приложение № 2'!E720</f>
        <v>0</v>
      </c>
    </row>
    <row r="721" spans="1:31" x14ac:dyDescent="0.2">
      <c r="A721" s="9">
        <f>+A720+1</f>
        <v>674</v>
      </c>
      <c r="B721" s="9">
        <f>+B720+1</f>
        <v>75</v>
      </c>
      <c r="C721" s="10" t="s">
        <v>1169</v>
      </c>
      <c r="D721" s="10" t="s">
        <v>518</v>
      </c>
      <c r="E721" s="10" t="s">
        <v>150</v>
      </c>
      <c r="F721" s="10"/>
      <c r="G721" s="10" t="s">
        <v>55</v>
      </c>
      <c r="H721" s="10" t="s">
        <v>34</v>
      </c>
      <c r="I721" s="10" t="s">
        <v>32</v>
      </c>
      <c r="J721" s="11">
        <v>5104.3</v>
      </c>
      <c r="K721" s="11">
        <v>8567.7000000000007</v>
      </c>
      <c r="L721" s="11">
        <v>547.70000000000005</v>
      </c>
      <c r="M721" s="26">
        <v>144</v>
      </c>
      <c r="N721" s="11">
        <f t="shared" si="152"/>
        <v>8652975.7599999979</v>
      </c>
      <c r="O721" s="11">
        <v>0</v>
      </c>
      <c r="P721" s="11">
        <v>4480700.5039999969</v>
      </c>
      <c r="Q721" s="11">
        <v>0</v>
      </c>
      <c r="R721" s="11">
        <v>0</v>
      </c>
      <c r="S721" s="11">
        <v>4172275.256000001</v>
      </c>
      <c r="T721" s="8"/>
      <c r="U721" s="8">
        <v>304.25</v>
      </c>
      <c r="V721" s="8">
        <v>304.25</v>
      </c>
      <c r="W721" s="3" t="s">
        <v>580</v>
      </c>
      <c r="X721" s="17">
        <f>+N721-'Приложение № 2'!E721</f>
        <v>0</v>
      </c>
      <c r="Y721" s="1">
        <v>1455916.43</v>
      </c>
      <c r="Z721" s="1">
        <f t="shared" si="151"/>
        <v>1055144.7960000001</v>
      </c>
      <c r="AB721" s="17">
        <f>+N721-'Приложение № 2'!E721</f>
        <v>0</v>
      </c>
      <c r="AE721" s="25">
        <f>+N721-'Приложение № 2'!E721</f>
        <v>0</v>
      </c>
    </row>
    <row r="722" spans="1:31" x14ac:dyDescent="0.2">
      <c r="A722" s="9"/>
      <c r="B722" s="35" t="s">
        <v>521</v>
      </c>
      <c r="C722" s="35"/>
      <c r="D722" s="35"/>
      <c r="E722" s="29"/>
      <c r="F722" s="29"/>
      <c r="G722" s="29"/>
      <c r="H722" s="29"/>
      <c r="I722" s="29"/>
      <c r="J722" s="30">
        <f>SUBTOTAL(9,J647:J721)</f>
        <v>354172.29999999993</v>
      </c>
      <c r="K722" s="30">
        <f>SUBTOTAL(9,K647:K721)</f>
        <v>300520.20000000007</v>
      </c>
      <c r="L722" s="30">
        <f>SUBTOTAL(9,L647:L721)</f>
        <v>9109.7000000000007</v>
      </c>
      <c r="M722" s="30">
        <f>SUBTOTAL(9,M647:M721)</f>
        <v>11768</v>
      </c>
      <c r="N722" s="30">
        <f>SUBTOTAL(9,N647:N721)</f>
        <v>1429159292.237303</v>
      </c>
      <c r="O722" s="30">
        <v>0</v>
      </c>
      <c r="P722" s="30">
        <f t="shared" ref="P722:T722" si="155">SUBTOTAL(9,P647:P721)</f>
        <v>885007963.49067414</v>
      </c>
      <c r="Q722" s="30">
        <f t="shared" si="155"/>
        <v>0</v>
      </c>
      <c r="R722" s="30">
        <f t="shared" si="155"/>
        <v>74325389.494249195</v>
      </c>
      <c r="S722" s="30">
        <f t="shared" si="155"/>
        <v>469825939.25238007</v>
      </c>
      <c r="T722" s="30">
        <f t="shared" si="155"/>
        <v>0</v>
      </c>
      <c r="U722" s="30"/>
      <c r="V722" s="31"/>
      <c r="W722" s="32"/>
      <c r="X722" s="17">
        <f>+N722-'Приложение № 2'!E722</f>
        <v>0</v>
      </c>
      <c r="AB722" s="17">
        <f>+N722-'Приложение № 2'!E722</f>
        <v>0</v>
      </c>
      <c r="AE722" s="25">
        <f>+N722-'Приложение № 2'!E722</f>
        <v>0</v>
      </c>
    </row>
    <row r="723" spans="1:31" ht="25.5" x14ac:dyDescent="0.2">
      <c r="A723" s="9">
        <f>+A721+1</f>
        <v>675</v>
      </c>
      <c r="B723" s="9">
        <v>1</v>
      </c>
      <c r="C723" s="10" t="s">
        <v>1194</v>
      </c>
      <c r="D723" s="10" t="s">
        <v>783</v>
      </c>
      <c r="E723" s="10" t="s">
        <v>184</v>
      </c>
      <c r="F723" s="10"/>
      <c r="G723" s="10" t="s">
        <v>59</v>
      </c>
      <c r="H723" s="10" t="s">
        <v>31</v>
      </c>
      <c r="I723" s="10" t="s">
        <v>31</v>
      </c>
      <c r="J723" s="11">
        <v>571.4</v>
      </c>
      <c r="K723" s="11">
        <v>261.39999999999998</v>
      </c>
      <c r="L723" s="11">
        <v>252.2</v>
      </c>
      <c r="M723" s="26">
        <v>46</v>
      </c>
      <c r="N723" s="11">
        <f t="shared" ref="N723:N730" si="156">+P723+Q723+R723+S723+T723</f>
        <v>13376947.452675199</v>
      </c>
      <c r="O723" s="11">
        <v>0</v>
      </c>
      <c r="P723" s="11">
        <v>12415046.260675199</v>
      </c>
      <c r="Q723" s="11">
        <v>0</v>
      </c>
      <c r="R723" s="11">
        <v>222996.872</v>
      </c>
      <c r="S723" s="11">
        <v>738904.32000000007</v>
      </c>
      <c r="T723" s="8"/>
      <c r="U723" s="8">
        <v>26952.07</v>
      </c>
      <c r="V723" s="8">
        <v>26952.07</v>
      </c>
      <c r="W723" s="3" t="s">
        <v>580</v>
      </c>
      <c r="X723" s="17">
        <f>+N723-'Приложение № 2'!E723</f>
        <v>0</v>
      </c>
      <c r="Y723" s="1">
        <v>149106.44</v>
      </c>
      <c r="Z723" s="1">
        <f>+(K723*6.45+L723*17.73)*12</f>
        <v>73890.432000000001</v>
      </c>
      <c r="AB723" s="17">
        <f>+N723-'Приложение № 2'!E723</f>
        <v>0</v>
      </c>
      <c r="AE723" s="25">
        <f>+N723-'Приложение № 2'!E723</f>
        <v>0</v>
      </c>
    </row>
    <row r="724" spans="1:31" x14ac:dyDescent="0.2">
      <c r="A724" s="9">
        <f>+A723+1</f>
        <v>676</v>
      </c>
      <c r="B724" s="9">
        <f>+B723+1</f>
        <v>2</v>
      </c>
      <c r="C724" s="10" t="s">
        <v>1170</v>
      </c>
      <c r="D724" s="10" t="s">
        <v>784</v>
      </c>
      <c r="E724" s="10" t="s">
        <v>108</v>
      </c>
      <c r="F724" s="10"/>
      <c r="G724" s="10" t="s">
        <v>55</v>
      </c>
      <c r="H724" s="10" t="s">
        <v>34</v>
      </c>
      <c r="I724" s="10" t="s">
        <v>32</v>
      </c>
      <c r="J724" s="11">
        <v>2862</v>
      </c>
      <c r="K724" s="11">
        <v>2862</v>
      </c>
      <c r="L724" s="11">
        <v>0</v>
      </c>
      <c r="M724" s="26">
        <v>95</v>
      </c>
      <c r="N724" s="11">
        <f t="shared" si="156"/>
        <v>13560528.060000001</v>
      </c>
      <c r="O724" s="11">
        <v>0</v>
      </c>
      <c r="P724" s="11">
        <v>3041554.7800000003</v>
      </c>
      <c r="Q724" s="11">
        <v>0</v>
      </c>
      <c r="R724" s="11">
        <v>1143061.28</v>
      </c>
      <c r="S724" s="11">
        <v>9375912</v>
      </c>
      <c r="T724" s="8"/>
      <c r="U724" s="8">
        <v>3249.16</v>
      </c>
      <c r="V724" s="8">
        <v>3249.16</v>
      </c>
      <c r="W724" s="3" t="s">
        <v>580</v>
      </c>
      <c r="X724" s="17">
        <f>+N724-'Приложение № 2'!E724</f>
        <v>0</v>
      </c>
      <c r="Y724" s="1">
        <v>830530.88</v>
      </c>
      <c r="Z724" s="1">
        <f t="shared" ref="Z724:Z730" si="157">+(K724*9.1+L724*18.19)*12</f>
        <v>312530.40000000002</v>
      </c>
      <c r="AB724" s="17">
        <f>+N724-'Приложение № 2'!E724</f>
        <v>0</v>
      </c>
      <c r="AE724" s="25">
        <f>+N724-'Приложение № 2'!E724</f>
        <v>0</v>
      </c>
    </row>
    <row r="725" spans="1:31" x14ac:dyDescent="0.2">
      <c r="A725" s="9">
        <f t="shared" ref="A725:A730" si="158">+A724+1</f>
        <v>677</v>
      </c>
      <c r="B725" s="9">
        <f t="shared" ref="B725:B730" si="159">+B724+1</f>
        <v>3</v>
      </c>
      <c r="C725" s="10" t="s">
        <v>1170</v>
      </c>
      <c r="D725" s="10" t="s">
        <v>523</v>
      </c>
      <c r="E725" s="10" t="s">
        <v>150</v>
      </c>
      <c r="F725" s="10"/>
      <c r="G725" s="10" t="s">
        <v>55</v>
      </c>
      <c r="H725" s="10" t="s">
        <v>34</v>
      </c>
      <c r="I725" s="10" t="s">
        <v>31</v>
      </c>
      <c r="J725" s="11">
        <v>1546</v>
      </c>
      <c r="K725" s="11">
        <v>1546</v>
      </c>
      <c r="L725" s="11">
        <v>0</v>
      </c>
      <c r="M725" s="26">
        <v>31</v>
      </c>
      <c r="N725" s="11">
        <f t="shared" si="156"/>
        <v>16977630.900000002</v>
      </c>
      <c r="O725" s="11">
        <v>0</v>
      </c>
      <c r="P725" s="11">
        <v>16977630.900000002</v>
      </c>
      <c r="Q725" s="11">
        <v>0</v>
      </c>
      <c r="R725" s="11">
        <v>0</v>
      </c>
      <c r="S725" s="11">
        <v>0</v>
      </c>
      <c r="T725" s="8"/>
      <c r="U725" s="8">
        <v>1494.88</v>
      </c>
      <c r="V725" s="8">
        <v>1494.88</v>
      </c>
      <c r="W725" s="3" t="s">
        <v>580</v>
      </c>
      <c r="X725" s="17">
        <f>+N725-'Приложение № 2'!E725</f>
        <v>0</v>
      </c>
      <c r="Y725" s="1">
        <v>391109.29</v>
      </c>
      <c r="Z725" s="1">
        <f t="shared" si="157"/>
        <v>168823.19999999998</v>
      </c>
      <c r="AB725" s="17">
        <f>+N725-'Приложение № 2'!E725</f>
        <v>0</v>
      </c>
      <c r="AE725" s="25">
        <f>+N725-'Приложение № 2'!E725</f>
        <v>0</v>
      </c>
    </row>
    <row r="726" spans="1:31" x14ac:dyDescent="0.2">
      <c r="A726" s="9">
        <f t="shared" si="158"/>
        <v>678</v>
      </c>
      <c r="B726" s="9">
        <f t="shared" si="159"/>
        <v>4</v>
      </c>
      <c r="C726" s="10" t="s">
        <v>1170</v>
      </c>
      <c r="D726" s="10" t="s">
        <v>524</v>
      </c>
      <c r="E726" s="10" t="s">
        <v>154</v>
      </c>
      <c r="F726" s="10"/>
      <c r="G726" s="10" t="s">
        <v>55</v>
      </c>
      <c r="H726" s="10" t="s">
        <v>34</v>
      </c>
      <c r="I726" s="10" t="s">
        <v>31</v>
      </c>
      <c r="J726" s="11">
        <v>1587.7</v>
      </c>
      <c r="K726" s="11">
        <v>1587.7</v>
      </c>
      <c r="L726" s="11">
        <v>0</v>
      </c>
      <c r="M726" s="26">
        <v>40</v>
      </c>
      <c r="N726" s="11">
        <f t="shared" si="156"/>
        <v>17435565.699999999</v>
      </c>
      <c r="O726" s="11">
        <v>0</v>
      </c>
      <c r="P726" s="11">
        <v>17435565.699999999</v>
      </c>
      <c r="Q726" s="11">
        <v>0</v>
      </c>
      <c r="R726" s="11">
        <v>0</v>
      </c>
      <c r="S726" s="11">
        <v>0</v>
      </c>
      <c r="T726" s="8"/>
      <c r="U726" s="8">
        <v>1494.88</v>
      </c>
      <c r="V726" s="8">
        <v>1494.88</v>
      </c>
      <c r="W726" s="3" t="s">
        <v>580</v>
      </c>
      <c r="X726" s="17">
        <f>+N726-'Приложение № 2'!E726</f>
        <v>0</v>
      </c>
      <c r="Y726" s="1">
        <v>574766.24</v>
      </c>
      <c r="Z726" s="1">
        <f t="shared" si="157"/>
        <v>173376.84</v>
      </c>
      <c r="AB726" s="17">
        <f>+N726-'Приложение № 2'!E726</f>
        <v>0</v>
      </c>
      <c r="AE726" s="25">
        <f>+N726-'Приложение № 2'!E726</f>
        <v>0</v>
      </c>
    </row>
    <row r="727" spans="1:31" x14ac:dyDescent="0.2">
      <c r="A727" s="9">
        <f t="shared" si="158"/>
        <v>679</v>
      </c>
      <c r="B727" s="9">
        <f t="shared" si="159"/>
        <v>5</v>
      </c>
      <c r="C727" s="10" t="s">
        <v>1170</v>
      </c>
      <c r="D727" s="10" t="s">
        <v>525</v>
      </c>
      <c r="E727" s="10" t="s">
        <v>150</v>
      </c>
      <c r="F727" s="10"/>
      <c r="G727" s="10" t="s">
        <v>55</v>
      </c>
      <c r="H727" s="10" t="s">
        <v>34</v>
      </c>
      <c r="I727" s="10" t="s">
        <v>31</v>
      </c>
      <c r="J727" s="11">
        <v>1534.6</v>
      </c>
      <c r="K727" s="11">
        <v>1375.4</v>
      </c>
      <c r="L727" s="11">
        <v>159.19999999999999</v>
      </c>
      <c r="M727" s="26">
        <v>60</v>
      </c>
      <c r="N727" s="11">
        <f t="shared" si="156"/>
        <v>16852440.09</v>
      </c>
      <c r="O727" s="11">
        <v>0</v>
      </c>
      <c r="P727" s="11">
        <v>16852440.09</v>
      </c>
      <c r="Q727" s="11">
        <v>0</v>
      </c>
      <c r="R727" s="11">
        <v>0</v>
      </c>
      <c r="S727" s="11">
        <v>0</v>
      </c>
      <c r="T727" s="8"/>
      <c r="U727" s="8">
        <v>1494.88</v>
      </c>
      <c r="V727" s="8">
        <v>1494.88</v>
      </c>
      <c r="W727" s="3" t="s">
        <v>580</v>
      </c>
      <c r="X727" s="17">
        <f>+N727-'Приложение № 2'!E727</f>
        <v>0</v>
      </c>
      <c r="Y727" s="1">
        <v>550132.54</v>
      </c>
      <c r="Z727" s="1">
        <f t="shared" si="157"/>
        <v>184943.85600000003</v>
      </c>
      <c r="AB727" s="17">
        <f>+N727-'Приложение № 2'!E727</f>
        <v>0</v>
      </c>
      <c r="AE727" s="25">
        <f>+N727-'Приложение № 2'!E727</f>
        <v>0</v>
      </c>
    </row>
    <row r="728" spans="1:31" x14ac:dyDescent="0.2">
      <c r="A728" s="9">
        <f t="shared" si="158"/>
        <v>680</v>
      </c>
      <c r="B728" s="9">
        <f t="shared" si="159"/>
        <v>6</v>
      </c>
      <c r="C728" s="10" t="s">
        <v>1170</v>
      </c>
      <c r="D728" s="10" t="s">
        <v>526</v>
      </c>
      <c r="E728" s="10" t="s">
        <v>150</v>
      </c>
      <c r="F728" s="10"/>
      <c r="G728" s="10" t="s">
        <v>55</v>
      </c>
      <c r="H728" s="10" t="s">
        <v>34</v>
      </c>
      <c r="I728" s="10" t="s">
        <v>32</v>
      </c>
      <c r="J728" s="11">
        <v>2347.6</v>
      </c>
      <c r="K728" s="11">
        <v>1984.5</v>
      </c>
      <c r="L728" s="11">
        <v>363.1</v>
      </c>
      <c r="M728" s="26">
        <v>72</v>
      </c>
      <c r="N728" s="11">
        <f t="shared" si="156"/>
        <v>25780521.540000003</v>
      </c>
      <c r="O728" s="11">
        <v>0</v>
      </c>
      <c r="P728" s="11">
        <v>25780521.540000003</v>
      </c>
      <c r="Q728" s="11">
        <v>0</v>
      </c>
      <c r="R728" s="11">
        <v>0</v>
      </c>
      <c r="S728" s="11">
        <v>0</v>
      </c>
      <c r="T728" s="8"/>
      <c r="U728" s="8">
        <v>1494.88</v>
      </c>
      <c r="V728" s="8">
        <v>1494.88</v>
      </c>
      <c r="W728" s="3" t="s">
        <v>580</v>
      </c>
      <c r="X728" s="17">
        <f>+N728-'Приложение № 2'!E728</f>
        <v>0</v>
      </c>
      <c r="Y728" s="1">
        <v>612298.5</v>
      </c>
      <c r="Z728" s="1">
        <f t="shared" si="157"/>
        <v>295964.86800000002</v>
      </c>
      <c r="AB728" s="17">
        <f>+N728-'Приложение № 2'!E728</f>
        <v>0</v>
      </c>
      <c r="AE728" s="25">
        <f>+N728-'Приложение № 2'!E728</f>
        <v>0</v>
      </c>
    </row>
    <row r="729" spans="1:31" x14ac:dyDescent="0.2">
      <c r="A729" s="9">
        <f t="shared" si="158"/>
        <v>681</v>
      </c>
      <c r="B729" s="9">
        <f t="shared" si="159"/>
        <v>7</v>
      </c>
      <c r="C729" s="10" t="s">
        <v>1170</v>
      </c>
      <c r="D729" s="10" t="s">
        <v>527</v>
      </c>
      <c r="E729" s="10" t="s">
        <v>148</v>
      </c>
      <c r="F729" s="10"/>
      <c r="G729" s="10" t="s">
        <v>55</v>
      </c>
      <c r="H729" s="10" t="s">
        <v>34</v>
      </c>
      <c r="I729" s="10" t="s">
        <v>31</v>
      </c>
      <c r="J729" s="11">
        <v>1566.3</v>
      </c>
      <c r="K729" s="11">
        <v>1406</v>
      </c>
      <c r="L729" s="11">
        <v>160.30000000000001</v>
      </c>
      <c r="M729" s="26">
        <v>49</v>
      </c>
      <c r="N729" s="11">
        <f t="shared" si="156"/>
        <v>17200558.400000002</v>
      </c>
      <c r="O729" s="11">
        <v>0</v>
      </c>
      <c r="P729" s="11">
        <v>17200558.400000002</v>
      </c>
      <c r="Q729" s="11">
        <v>0</v>
      </c>
      <c r="R729" s="11">
        <v>0</v>
      </c>
      <c r="S729" s="11">
        <v>0</v>
      </c>
      <c r="T729" s="8"/>
      <c r="U729" s="8">
        <v>1494.88</v>
      </c>
      <c r="V729" s="8">
        <v>1494.88</v>
      </c>
      <c r="W729" s="3" t="s">
        <v>580</v>
      </c>
      <c r="X729" s="17">
        <f>+N729-'Приложение № 2'!E729</f>
        <v>0</v>
      </c>
      <c r="Y729" s="1">
        <v>468994.28</v>
      </c>
      <c r="Z729" s="1">
        <f t="shared" si="157"/>
        <v>188525.484</v>
      </c>
      <c r="AB729" s="17">
        <f>+N729-'Приложение № 2'!E729</f>
        <v>0</v>
      </c>
      <c r="AE729" s="25">
        <f>+N729-'Приложение № 2'!E729</f>
        <v>0</v>
      </c>
    </row>
    <row r="730" spans="1:31" x14ac:dyDescent="0.2">
      <c r="A730" s="9">
        <f t="shared" si="158"/>
        <v>682</v>
      </c>
      <c r="B730" s="9">
        <f t="shared" si="159"/>
        <v>8</v>
      </c>
      <c r="C730" s="10" t="s">
        <v>1170</v>
      </c>
      <c r="D730" s="10" t="s">
        <v>528</v>
      </c>
      <c r="E730" s="10" t="s">
        <v>152</v>
      </c>
      <c r="F730" s="10"/>
      <c r="G730" s="10" t="s">
        <v>55</v>
      </c>
      <c r="H730" s="10" t="s">
        <v>34</v>
      </c>
      <c r="I730" s="10" t="s">
        <v>32</v>
      </c>
      <c r="J730" s="11">
        <v>2363.1999999999998</v>
      </c>
      <c r="K730" s="11">
        <v>2363.1999999999998</v>
      </c>
      <c r="L730" s="11">
        <v>0</v>
      </c>
      <c r="M730" s="26">
        <v>62</v>
      </c>
      <c r="N730" s="11">
        <f t="shared" si="156"/>
        <v>25951835.280000001</v>
      </c>
      <c r="O730" s="11">
        <v>0</v>
      </c>
      <c r="P730" s="11">
        <v>25951835.280000001</v>
      </c>
      <c r="Q730" s="11">
        <v>0</v>
      </c>
      <c r="R730" s="11">
        <v>0</v>
      </c>
      <c r="S730" s="11">
        <v>0</v>
      </c>
      <c r="T730" s="8"/>
      <c r="U730" s="8">
        <v>1494.88</v>
      </c>
      <c r="V730" s="8">
        <v>1494.88</v>
      </c>
      <c r="W730" s="3" t="s">
        <v>580</v>
      </c>
      <c r="X730" s="17">
        <f>+N730-'Приложение № 2'!E730</f>
        <v>0</v>
      </c>
      <c r="Y730" s="1">
        <v>637271.25</v>
      </c>
      <c r="Z730" s="1">
        <f t="shared" si="157"/>
        <v>258061.44</v>
      </c>
      <c r="AB730" s="17">
        <f>+N730-'Приложение № 2'!E730</f>
        <v>0</v>
      </c>
      <c r="AE730" s="25">
        <f>+N730-'Приложение № 2'!E730</f>
        <v>0</v>
      </c>
    </row>
    <row r="731" spans="1:31" x14ac:dyDescent="0.2">
      <c r="A731" s="9"/>
      <c r="B731" s="35" t="s">
        <v>529</v>
      </c>
      <c r="C731" s="35"/>
      <c r="D731" s="35"/>
      <c r="E731" s="29"/>
      <c r="F731" s="29"/>
      <c r="G731" s="29"/>
      <c r="H731" s="29"/>
      <c r="I731" s="29"/>
      <c r="J731" s="30">
        <f>SUBTOTAL(9,J723:J730)</f>
        <v>14378.8</v>
      </c>
      <c r="K731" s="30">
        <f t="shared" ref="K731:N731" si="160">SUBTOTAL(9,K723:K730)</f>
        <v>13386.2</v>
      </c>
      <c r="L731" s="30">
        <f t="shared" si="160"/>
        <v>934.8</v>
      </c>
      <c r="M731" s="30">
        <f t="shared" si="160"/>
        <v>455</v>
      </c>
      <c r="N731" s="30">
        <f t="shared" si="160"/>
        <v>147136027.42267522</v>
      </c>
      <c r="O731" s="30">
        <v>0</v>
      </c>
      <c r="P731" s="30">
        <v>135655152.95067522</v>
      </c>
      <c r="Q731" s="30">
        <v>0</v>
      </c>
      <c r="R731" s="30">
        <v>1366058.152</v>
      </c>
      <c r="S731" s="30">
        <v>10114816.32</v>
      </c>
      <c r="T731" s="31">
        <v>0</v>
      </c>
      <c r="U731" s="31"/>
      <c r="V731" s="31"/>
      <c r="W731" s="32"/>
      <c r="X731" s="17">
        <f>+N731-'Приложение № 2'!E731</f>
        <v>0</v>
      </c>
      <c r="AB731" s="17">
        <f>+N731-'Приложение № 2'!E731</f>
        <v>0</v>
      </c>
      <c r="AE731" s="25">
        <f>+N731-'Приложение № 2'!E731</f>
        <v>0</v>
      </c>
    </row>
    <row r="732" spans="1:31" x14ac:dyDescent="0.2">
      <c r="A732" s="9">
        <f>+A730+1</f>
        <v>683</v>
      </c>
      <c r="B732" s="9">
        <v>1</v>
      </c>
      <c r="C732" s="10" t="s">
        <v>1195</v>
      </c>
      <c r="D732" s="10" t="s">
        <v>785</v>
      </c>
      <c r="E732" s="10" t="s">
        <v>129</v>
      </c>
      <c r="F732" s="10"/>
      <c r="G732" s="10" t="s">
        <v>59</v>
      </c>
      <c r="H732" s="10" t="s">
        <v>30</v>
      </c>
      <c r="I732" s="10" t="s">
        <v>30</v>
      </c>
      <c r="J732" s="11">
        <v>292.39999999999998</v>
      </c>
      <c r="K732" s="11">
        <v>277.10000000000002</v>
      </c>
      <c r="L732" s="11">
        <v>15.3</v>
      </c>
      <c r="M732" s="26">
        <v>11</v>
      </c>
      <c r="N732" s="11">
        <f t="shared" ref="N732:N739" si="161">+P732+Q732+R732+S732+T732</f>
        <v>8315466.9589695986</v>
      </c>
      <c r="O732" s="11">
        <v>0</v>
      </c>
      <c r="P732" s="11">
        <v>8043736.5109695988</v>
      </c>
      <c r="Q732" s="11">
        <v>0</v>
      </c>
      <c r="R732" s="11">
        <v>24702.768000000004</v>
      </c>
      <c r="S732" s="11">
        <v>247027.68000000005</v>
      </c>
      <c r="T732" s="8"/>
      <c r="U732" s="8">
        <v>30153.88</v>
      </c>
      <c r="V732" s="8">
        <v>30153.88</v>
      </c>
      <c r="W732" s="3" t="s">
        <v>580</v>
      </c>
      <c r="X732" s="17">
        <f>+N732-'Приложение № 2'!E732</f>
        <v>0</v>
      </c>
      <c r="Z732" s="1">
        <f>+(K732*6.45+L732*17.73)*12</f>
        <v>24702.768000000004</v>
      </c>
      <c r="AB732" s="17">
        <f>+N732-'Приложение № 2'!E732</f>
        <v>0</v>
      </c>
      <c r="AE732" s="25">
        <f>+N732-'Приложение № 2'!E732</f>
        <v>0</v>
      </c>
    </row>
    <row r="733" spans="1:31" x14ac:dyDescent="0.2">
      <c r="A733" s="9">
        <f>+A732+1</f>
        <v>684</v>
      </c>
      <c r="B733" s="9">
        <f>+B732+1</f>
        <v>2</v>
      </c>
      <c r="C733" s="10" t="s">
        <v>1172</v>
      </c>
      <c r="D733" s="10" t="s">
        <v>786</v>
      </c>
      <c r="E733" s="10" t="s">
        <v>131</v>
      </c>
      <c r="F733" s="10"/>
      <c r="G733" s="10" t="s">
        <v>55</v>
      </c>
      <c r="H733" s="10" t="s">
        <v>33</v>
      </c>
      <c r="I733" s="10" t="s">
        <v>33</v>
      </c>
      <c r="J733" s="11">
        <v>2120.65</v>
      </c>
      <c r="K733" s="11">
        <v>1894.25</v>
      </c>
      <c r="L733" s="11">
        <v>226.4</v>
      </c>
      <c r="M733" s="26">
        <v>76</v>
      </c>
      <c r="N733" s="11">
        <f t="shared" si="161"/>
        <v>13496141.799525758</v>
      </c>
      <c r="O733" s="11">
        <v>0</v>
      </c>
      <c r="P733" s="11">
        <v>5130673.0375257581</v>
      </c>
      <c r="Q733" s="11">
        <v>0</v>
      </c>
      <c r="R733" s="11">
        <v>677348.00199999998</v>
      </c>
      <c r="S733" s="11">
        <v>7688120.7599999998</v>
      </c>
      <c r="T733" s="8"/>
      <c r="U733" s="8">
        <v>4049.46</v>
      </c>
      <c r="V733" s="8">
        <v>4049.46</v>
      </c>
      <c r="W733" s="3" t="s">
        <v>580</v>
      </c>
      <c r="X733" s="17">
        <f>+N733-'Приложение № 2'!E733</f>
        <v>0</v>
      </c>
      <c r="Y733" s="1">
        <v>421077.31</v>
      </c>
      <c r="Z733" s="1">
        <f>+(K733*9.1+L733*18.19)*12</f>
        <v>256270.69199999998</v>
      </c>
      <c r="AB733" s="17">
        <f>+N733-'Приложение № 2'!E733</f>
        <v>0</v>
      </c>
      <c r="AE733" s="25">
        <f>+N733-'Приложение № 2'!E733</f>
        <v>0</v>
      </c>
    </row>
    <row r="734" spans="1:31" x14ac:dyDescent="0.2">
      <c r="A734" s="9">
        <f t="shared" ref="A734:A739" si="162">+A733+1</f>
        <v>685</v>
      </c>
      <c r="B734" s="9">
        <f t="shared" ref="B734:B739" si="163">+B733+1</f>
        <v>3</v>
      </c>
      <c r="C734" s="10" t="s">
        <v>1172</v>
      </c>
      <c r="D734" s="10" t="s">
        <v>787</v>
      </c>
      <c r="E734" s="10" t="s">
        <v>131</v>
      </c>
      <c r="F734" s="10"/>
      <c r="G734" s="10" t="s">
        <v>55</v>
      </c>
      <c r="H734" s="10" t="s">
        <v>33</v>
      </c>
      <c r="I734" s="10" t="s">
        <v>33</v>
      </c>
      <c r="J734" s="11">
        <v>2747.6</v>
      </c>
      <c r="K734" s="11">
        <v>2530</v>
      </c>
      <c r="L734" s="11">
        <v>217.6</v>
      </c>
      <c r="M734" s="26">
        <v>95</v>
      </c>
      <c r="N734" s="11">
        <f t="shared" si="161"/>
        <v>17486147.743559036</v>
      </c>
      <c r="O734" s="11">
        <v>0</v>
      </c>
      <c r="P734" s="11">
        <v>6897284.6655590367</v>
      </c>
      <c r="Q734" s="11">
        <v>0</v>
      </c>
      <c r="R734" s="11">
        <v>875651.23800000001</v>
      </c>
      <c r="S734" s="11">
        <v>9713211.8399999999</v>
      </c>
      <c r="T734" s="8"/>
      <c r="U734" s="8">
        <v>4049.46</v>
      </c>
      <c r="V734" s="8">
        <v>4049.46</v>
      </c>
      <c r="W734" s="3" t="s">
        <v>580</v>
      </c>
      <c r="X734" s="17">
        <f>+N734-'Приложение № 2'!E734</f>
        <v>0</v>
      </c>
      <c r="Y734" s="1">
        <v>551877.51</v>
      </c>
      <c r="Z734" s="1">
        <f>+(K734*9.1+L734*18.19)*12</f>
        <v>323773.728</v>
      </c>
      <c r="AB734" s="17">
        <f>+N734-'Приложение № 2'!E734</f>
        <v>0</v>
      </c>
      <c r="AE734" s="25">
        <f>+N734-'Приложение № 2'!E734</f>
        <v>0</v>
      </c>
    </row>
    <row r="735" spans="1:31" x14ac:dyDescent="0.2">
      <c r="A735" s="9">
        <f t="shared" si="162"/>
        <v>686</v>
      </c>
      <c r="B735" s="9">
        <f t="shared" si="163"/>
        <v>4</v>
      </c>
      <c r="C735" s="10" t="s">
        <v>1172</v>
      </c>
      <c r="D735" s="10" t="s">
        <v>788</v>
      </c>
      <c r="E735" s="10" t="s">
        <v>138</v>
      </c>
      <c r="F735" s="10"/>
      <c r="G735" s="10" t="s">
        <v>55</v>
      </c>
      <c r="H735" s="10" t="s">
        <v>34</v>
      </c>
      <c r="I735" s="10" t="s">
        <v>33</v>
      </c>
      <c r="J735" s="11">
        <v>3412.5</v>
      </c>
      <c r="K735" s="11">
        <v>2476.3000000000002</v>
      </c>
      <c r="L735" s="11">
        <v>936.2</v>
      </c>
      <c r="M735" s="26">
        <v>105</v>
      </c>
      <c r="N735" s="11">
        <f t="shared" si="161"/>
        <v>33775605.568240002</v>
      </c>
      <c r="O735" s="11">
        <v>0</v>
      </c>
      <c r="P735" s="11">
        <v>18507052.142239999</v>
      </c>
      <c r="Q735" s="11">
        <v>0</v>
      </c>
      <c r="R735" s="11">
        <v>1025582.5460000001</v>
      </c>
      <c r="S735" s="11">
        <v>14242970.880000001</v>
      </c>
      <c r="T735" s="8"/>
      <c r="U735" s="8">
        <v>5330.8</v>
      </c>
      <c r="V735" s="8">
        <v>5330.8</v>
      </c>
      <c r="W735" s="3" t="s">
        <v>580</v>
      </c>
      <c r="X735" s="17">
        <f>+N735-'Приложение № 2'!E735</f>
        <v>0</v>
      </c>
      <c r="Y735" s="1">
        <v>550816.85</v>
      </c>
      <c r="Z735" s="1">
        <f>+(K735*9.1+L735*18.19)*12</f>
        <v>474765.69600000005</v>
      </c>
      <c r="AB735" s="17">
        <f>+N735-'Приложение № 2'!E735</f>
        <v>0</v>
      </c>
      <c r="AE735" s="25">
        <f>+N735-'Приложение № 2'!E735</f>
        <v>0</v>
      </c>
    </row>
    <row r="736" spans="1:31" x14ac:dyDescent="0.2">
      <c r="A736" s="9">
        <f t="shared" si="162"/>
        <v>687</v>
      </c>
      <c r="B736" s="9">
        <f t="shared" si="163"/>
        <v>5</v>
      </c>
      <c r="C736" s="10" t="s">
        <v>1172</v>
      </c>
      <c r="D736" s="10" t="s">
        <v>789</v>
      </c>
      <c r="E736" s="10" t="s">
        <v>128</v>
      </c>
      <c r="F736" s="10"/>
      <c r="G736" s="10" t="s">
        <v>55</v>
      </c>
      <c r="H736" s="10" t="s">
        <v>34</v>
      </c>
      <c r="I736" s="10" t="s">
        <v>31</v>
      </c>
      <c r="J736" s="11">
        <v>1792.2</v>
      </c>
      <c r="K736" s="11">
        <v>1621.4</v>
      </c>
      <c r="L736" s="11">
        <v>170.8</v>
      </c>
      <c r="M736" s="26">
        <v>51</v>
      </c>
      <c r="N736" s="11">
        <f t="shared" si="161"/>
        <v>11746293.859999999</v>
      </c>
      <c r="O736" s="11">
        <v>0</v>
      </c>
      <c r="P736" s="11">
        <v>4762771.3759999992</v>
      </c>
      <c r="Q736" s="11">
        <v>0</v>
      </c>
      <c r="R736" s="11">
        <v>553349.36400000006</v>
      </c>
      <c r="S736" s="11">
        <v>6430173.1200000001</v>
      </c>
      <c r="T736" s="8"/>
      <c r="U736" s="8">
        <v>1930.91</v>
      </c>
      <c r="V736" s="8">
        <v>1930.91</v>
      </c>
      <c r="W736" s="3" t="s">
        <v>580</v>
      </c>
      <c r="X736" s="17">
        <f>+N736-'Приложение № 2'!E736</f>
        <v>0</v>
      </c>
      <c r="Y736" s="1">
        <v>339010.26</v>
      </c>
      <c r="Z736" s="1">
        <f>+(K736*9.1+L736*18.19)*12</f>
        <v>214339.10399999999</v>
      </c>
      <c r="AB736" s="17">
        <f>+N736-'Приложение № 2'!E736</f>
        <v>0</v>
      </c>
      <c r="AE736" s="25">
        <f>+N736-'Приложение № 2'!E736</f>
        <v>0</v>
      </c>
    </row>
    <row r="737" spans="1:31" x14ac:dyDescent="0.2">
      <c r="A737" s="9">
        <f t="shared" si="162"/>
        <v>688</v>
      </c>
      <c r="B737" s="9">
        <f t="shared" si="163"/>
        <v>6</v>
      </c>
      <c r="C737" s="10" t="s">
        <v>1172</v>
      </c>
      <c r="D737" s="10" t="s">
        <v>790</v>
      </c>
      <c r="E737" s="10" t="s">
        <v>129</v>
      </c>
      <c r="F737" s="10"/>
      <c r="G737" s="10" t="s">
        <v>55</v>
      </c>
      <c r="H737" s="10" t="s">
        <v>34</v>
      </c>
      <c r="I737" s="10" t="s">
        <v>30</v>
      </c>
      <c r="J737" s="11">
        <v>2036.3</v>
      </c>
      <c r="K737" s="11">
        <v>1559.9</v>
      </c>
      <c r="L737" s="11">
        <v>476.4</v>
      </c>
      <c r="M737" s="26">
        <v>93</v>
      </c>
      <c r="N737" s="11">
        <f t="shared" si="161"/>
        <v>33277282.521419518</v>
      </c>
      <c r="O737" s="11">
        <v>0</v>
      </c>
      <c r="P737" s="11">
        <v>24450618.919419516</v>
      </c>
      <c r="Q737" s="11">
        <v>0</v>
      </c>
      <c r="R737" s="11">
        <v>596773.44200000004</v>
      </c>
      <c r="S737" s="11">
        <v>8229890.1600000001</v>
      </c>
      <c r="T737" s="8"/>
      <c r="U737" s="8">
        <v>7221.92</v>
      </c>
      <c r="V737" s="8">
        <v>7221.92</v>
      </c>
      <c r="W737" s="3" t="s">
        <v>580</v>
      </c>
      <c r="X737" s="17">
        <f>+N737-'Приложение № 2'!E737</f>
        <v>0</v>
      </c>
      <c r="Y737" s="1">
        <v>322443.77</v>
      </c>
      <c r="Z737" s="1">
        <f>+(K737*9.1+L737*18.19)*12</f>
        <v>274329.67200000002</v>
      </c>
      <c r="AB737" s="17">
        <f>+N737-'Приложение № 2'!E737</f>
        <v>0</v>
      </c>
      <c r="AE737" s="25">
        <f>+N737-'Приложение № 2'!E737</f>
        <v>0</v>
      </c>
    </row>
    <row r="738" spans="1:31" x14ac:dyDescent="0.2">
      <c r="A738" s="9">
        <f t="shared" si="162"/>
        <v>689</v>
      </c>
      <c r="B738" s="9">
        <f t="shared" si="163"/>
        <v>7</v>
      </c>
      <c r="C738" s="10" t="s">
        <v>1172</v>
      </c>
      <c r="D738" s="10" t="s">
        <v>791</v>
      </c>
      <c r="E738" s="10" t="s">
        <v>131</v>
      </c>
      <c r="F738" s="10"/>
      <c r="G738" s="10" t="s">
        <v>59</v>
      </c>
      <c r="H738" s="10" t="s">
        <v>31</v>
      </c>
      <c r="I738" s="10" t="s">
        <v>30</v>
      </c>
      <c r="J738" s="11">
        <v>332.1</v>
      </c>
      <c r="K738" s="11">
        <v>648.20000000000005</v>
      </c>
      <c r="L738" s="11">
        <v>16</v>
      </c>
      <c r="M738" s="26">
        <v>15</v>
      </c>
      <c r="N738" s="11">
        <f t="shared" si="161"/>
        <v>15700035.311368322</v>
      </c>
      <c r="O738" s="11">
        <v>0</v>
      </c>
      <c r="P738" s="11">
        <v>15107830.171368321</v>
      </c>
      <c r="Q738" s="11">
        <v>0</v>
      </c>
      <c r="R738" s="11">
        <v>56456.740000000013</v>
      </c>
      <c r="S738" s="11">
        <v>535748.40000000014</v>
      </c>
      <c r="T738" s="8"/>
      <c r="U738" s="8">
        <v>24521.88</v>
      </c>
      <c r="V738" s="8">
        <v>24521.88</v>
      </c>
      <c r="W738" s="3" t="s">
        <v>580</v>
      </c>
      <c r="X738" s="17">
        <f>+N738-'Приложение № 2'!E738</f>
        <v>0</v>
      </c>
      <c r="Y738" s="1">
        <v>2881.9</v>
      </c>
      <c r="Z738" s="1">
        <f>+(K738*6.45+L738*17.73)*12</f>
        <v>53574.840000000011</v>
      </c>
      <c r="AB738" s="17">
        <f>+N738-'Приложение № 2'!E738</f>
        <v>0</v>
      </c>
      <c r="AE738" s="25">
        <f>+N738-'Приложение № 2'!E738</f>
        <v>0</v>
      </c>
    </row>
    <row r="739" spans="1:31" x14ac:dyDescent="0.2">
      <c r="A739" s="9">
        <f t="shared" si="162"/>
        <v>690</v>
      </c>
      <c r="B739" s="9">
        <f t="shared" si="163"/>
        <v>8</v>
      </c>
      <c r="C739" s="10" t="s">
        <v>1172</v>
      </c>
      <c r="D739" s="10" t="s">
        <v>792</v>
      </c>
      <c r="E739" s="10" t="s">
        <v>131</v>
      </c>
      <c r="F739" s="10"/>
      <c r="G739" s="10" t="s">
        <v>55</v>
      </c>
      <c r="H739" s="10" t="s">
        <v>31</v>
      </c>
      <c r="I739" s="10" t="s">
        <v>31</v>
      </c>
      <c r="J739" s="11">
        <v>914.4</v>
      </c>
      <c r="K739" s="11">
        <v>836</v>
      </c>
      <c r="L739" s="11">
        <v>78.400000000000006</v>
      </c>
      <c r="M739" s="26">
        <v>32</v>
      </c>
      <c r="N739" s="11">
        <f t="shared" si="161"/>
        <v>21721236.107720315</v>
      </c>
      <c r="O739" s="11">
        <v>0</v>
      </c>
      <c r="P739" s="11">
        <v>18141067.145720318</v>
      </c>
      <c r="Q739" s="11">
        <v>0</v>
      </c>
      <c r="R739" s="11">
        <v>328038.402</v>
      </c>
      <c r="S739" s="11">
        <v>3252130.56</v>
      </c>
      <c r="T739" s="8"/>
      <c r="U739" s="8">
        <v>10010.719999999999</v>
      </c>
      <c r="V739" s="8">
        <v>10010.719999999999</v>
      </c>
      <c r="W739" s="3" t="s">
        <v>580</v>
      </c>
      <c r="X739" s="17">
        <f>+N739-'Приложение № 2'!E739</f>
        <v>0</v>
      </c>
      <c r="Y739" s="1">
        <v>219634.05</v>
      </c>
      <c r="Z739" s="1">
        <f>+(K739*9.1+L739*18.19)*12</f>
        <v>108404.352</v>
      </c>
      <c r="AB739" s="17">
        <f>+N739-'Приложение № 2'!E739</f>
        <v>0</v>
      </c>
      <c r="AE739" s="25">
        <f>+N739-'Приложение № 2'!E739</f>
        <v>0</v>
      </c>
    </row>
    <row r="740" spans="1:31" x14ac:dyDescent="0.2">
      <c r="A740" s="9"/>
      <c r="B740" s="35" t="s">
        <v>535</v>
      </c>
      <c r="C740" s="35"/>
      <c r="D740" s="35"/>
      <c r="E740" s="29"/>
      <c r="F740" s="29"/>
      <c r="G740" s="29"/>
      <c r="H740" s="29"/>
      <c r="I740" s="29"/>
      <c r="J740" s="30">
        <f t="shared" ref="J740:N740" si="164">SUBTOTAL(9,J732:J739)</f>
        <v>13648.15</v>
      </c>
      <c r="K740" s="30">
        <f t="shared" si="164"/>
        <v>11843.150000000001</v>
      </c>
      <c r="L740" s="30">
        <f t="shared" si="164"/>
        <v>2137.1</v>
      </c>
      <c r="M740" s="30">
        <f t="shared" si="164"/>
        <v>478</v>
      </c>
      <c r="N740" s="30">
        <f t="shared" si="164"/>
        <v>155518209.87080255</v>
      </c>
      <c r="O740" s="30">
        <v>0</v>
      </c>
      <c r="P740" s="30">
        <v>101041033.96880254</v>
      </c>
      <c r="Q740" s="30">
        <v>0</v>
      </c>
      <c r="R740" s="30">
        <v>4137902.5020000003</v>
      </c>
      <c r="S740" s="30">
        <v>50339273.399999999</v>
      </c>
      <c r="T740" s="31">
        <v>0</v>
      </c>
      <c r="U740" s="31"/>
      <c r="V740" s="31"/>
      <c r="W740" s="32"/>
      <c r="X740" s="17">
        <f>+N740-'Приложение № 2'!E740</f>
        <v>0</v>
      </c>
      <c r="AB740" s="17">
        <f>+N740-'Приложение № 2'!E740</f>
        <v>0</v>
      </c>
      <c r="AE740" s="25">
        <f>+N740-'Приложение № 2'!E740</f>
        <v>0</v>
      </c>
    </row>
    <row r="741" spans="1:31" x14ac:dyDescent="0.2">
      <c r="A741" s="9">
        <f>+A739+1</f>
        <v>691</v>
      </c>
      <c r="B741" s="9">
        <v>1</v>
      </c>
      <c r="C741" s="10" t="s">
        <v>1196</v>
      </c>
      <c r="D741" s="10" t="s">
        <v>794</v>
      </c>
      <c r="E741" s="10" t="s">
        <v>154</v>
      </c>
      <c r="F741" s="10"/>
      <c r="G741" s="10" t="s">
        <v>59</v>
      </c>
      <c r="H741" s="10" t="s">
        <v>31</v>
      </c>
      <c r="I741" s="10" t="s">
        <v>30</v>
      </c>
      <c r="J741" s="11">
        <v>877.9</v>
      </c>
      <c r="K741" s="11">
        <v>735</v>
      </c>
      <c r="L741" s="11">
        <v>0</v>
      </c>
      <c r="M741" s="26">
        <v>41</v>
      </c>
      <c r="N741" s="11">
        <f>+P741+Q741+R741+S741+T741</f>
        <v>14071559.542656001</v>
      </c>
      <c r="O741" s="11">
        <v>0</v>
      </c>
      <c r="P741" s="11">
        <v>13287466.402656</v>
      </c>
      <c r="Q741" s="11">
        <v>0</v>
      </c>
      <c r="R741" s="11">
        <v>215203.14</v>
      </c>
      <c r="S741" s="11">
        <v>568890</v>
      </c>
      <c r="T741" s="8"/>
      <c r="U741" s="8">
        <v>19774.88</v>
      </c>
      <c r="V741" s="8">
        <v>19774.88</v>
      </c>
      <c r="W741" s="3" t="s">
        <v>580</v>
      </c>
      <c r="X741" s="17">
        <f>+N741-'Приложение № 2'!E741</f>
        <v>0</v>
      </c>
      <c r="Y741" s="1">
        <v>158314.14000000001</v>
      </c>
      <c r="Z741" s="1">
        <f>+(K741*6.45+L741*17.73)*12</f>
        <v>56889</v>
      </c>
      <c r="AB741" s="17">
        <f>+N741-'Приложение № 2'!E741</f>
        <v>0</v>
      </c>
      <c r="AE741" s="25">
        <f>+N741-'Приложение № 2'!E741</f>
        <v>0</v>
      </c>
    </row>
    <row r="742" spans="1:31" x14ac:dyDescent="0.2">
      <c r="A742" s="9"/>
      <c r="B742" s="35" t="s">
        <v>795</v>
      </c>
      <c r="C742" s="35"/>
      <c r="D742" s="35"/>
      <c r="E742" s="29"/>
      <c r="F742" s="29"/>
      <c r="G742" s="29"/>
      <c r="H742" s="29"/>
      <c r="I742" s="29"/>
      <c r="J742" s="30">
        <v>877.9</v>
      </c>
      <c r="K742" s="30">
        <v>735</v>
      </c>
      <c r="L742" s="30">
        <v>0</v>
      </c>
      <c r="M742" s="34">
        <v>41</v>
      </c>
      <c r="N742" s="30">
        <f>SUBTOTAL(9,N741)</f>
        <v>14071559.542656001</v>
      </c>
      <c r="O742" s="30">
        <v>0</v>
      </c>
      <c r="P742" s="30">
        <v>13287466.402656</v>
      </c>
      <c r="Q742" s="30">
        <v>0</v>
      </c>
      <c r="R742" s="30">
        <v>215203.14</v>
      </c>
      <c r="S742" s="30">
        <v>568890</v>
      </c>
      <c r="T742" s="31">
        <v>0</v>
      </c>
      <c r="U742" s="31"/>
      <c r="V742" s="31"/>
      <c r="W742" s="32"/>
      <c r="X742" s="17">
        <f>+N742-'Приложение № 2'!E742</f>
        <v>0</v>
      </c>
      <c r="AB742" s="17">
        <f>+N742-'Приложение № 2'!E742</f>
        <v>0</v>
      </c>
      <c r="AE742" s="25">
        <f>+N742-'Приложение № 2'!E742</f>
        <v>0</v>
      </c>
    </row>
    <row r="743" spans="1:31" x14ac:dyDescent="0.2">
      <c r="A743" s="9">
        <f>+A741+1</f>
        <v>692</v>
      </c>
      <c r="B743" s="9">
        <v>1</v>
      </c>
      <c r="C743" s="10" t="s">
        <v>1197</v>
      </c>
      <c r="D743" s="10" t="s">
        <v>797</v>
      </c>
      <c r="E743" s="10" t="s">
        <v>648</v>
      </c>
      <c r="F743" s="10"/>
      <c r="G743" s="10" t="s">
        <v>59</v>
      </c>
      <c r="H743" s="10" t="s">
        <v>31</v>
      </c>
      <c r="I743" s="10" t="s">
        <v>32</v>
      </c>
      <c r="J743" s="11">
        <v>554.4</v>
      </c>
      <c r="K743" s="11">
        <v>305.10000000000002</v>
      </c>
      <c r="L743" s="11">
        <v>195.3</v>
      </c>
      <c r="M743" s="26">
        <v>36</v>
      </c>
      <c r="N743" s="11">
        <f t="shared" ref="N743:N745" si="165">+P743+Q743+R743+S743+T743</f>
        <v>10678932.16988096</v>
      </c>
      <c r="O743" s="11">
        <v>0</v>
      </c>
      <c r="P743" s="11">
        <v>9962097.7218809612</v>
      </c>
      <c r="Q743" s="11">
        <v>0</v>
      </c>
      <c r="R743" s="11">
        <v>65166.768000000004</v>
      </c>
      <c r="S743" s="11">
        <v>651667.68000000005</v>
      </c>
      <c r="T743" s="8"/>
      <c r="U743" s="8">
        <v>21949.48</v>
      </c>
      <c r="V743" s="8">
        <v>21949.48</v>
      </c>
      <c r="W743" s="3" t="s">
        <v>580</v>
      </c>
      <c r="X743" s="17">
        <f>+N743-'Приложение № 2'!E743</f>
        <v>0</v>
      </c>
      <c r="Z743" s="1">
        <f>+(K743*6.45+L743*17.73)*12</f>
        <v>65166.768000000004</v>
      </c>
      <c r="AB743" s="17">
        <f>+N743-'Приложение № 2'!E743</f>
        <v>0</v>
      </c>
      <c r="AE743" s="25">
        <f>+N743-'Приложение № 2'!E743</f>
        <v>0</v>
      </c>
    </row>
    <row r="744" spans="1:31" x14ac:dyDescent="0.2">
      <c r="A744" s="9">
        <f>+A743+1</f>
        <v>693</v>
      </c>
      <c r="B744" s="9">
        <f>+B743+1</f>
        <v>2</v>
      </c>
      <c r="C744" s="10" t="s">
        <v>1198</v>
      </c>
      <c r="D744" s="10" t="s">
        <v>798</v>
      </c>
      <c r="E744" s="10" t="s">
        <v>128</v>
      </c>
      <c r="F744" s="10"/>
      <c r="G744" s="10" t="s">
        <v>59</v>
      </c>
      <c r="H744" s="10" t="s">
        <v>31</v>
      </c>
      <c r="I744" s="10" t="s">
        <v>31</v>
      </c>
      <c r="J744" s="11">
        <v>540.29999999999995</v>
      </c>
      <c r="K744" s="11">
        <v>509.8</v>
      </c>
      <c r="L744" s="11">
        <v>0</v>
      </c>
      <c r="M744" s="26">
        <v>29</v>
      </c>
      <c r="N744" s="11">
        <f t="shared" si="165"/>
        <v>10879419.374589439</v>
      </c>
      <c r="O744" s="11">
        <v>0</v>
      </c>
      <c r="P744" s="11">
        <v>10311285.93458944</v>
      </c>
      <c r="Q744" s="11">
        <v>0</v>
      </c>
      <c r="R744" s="11">
        <v>173548.24</v>
      </c>
      <c r="S744" s="11">
        <v>394585.20000000007</v>
      </c>
      <c r="T744" s="8"/>
      <c r="U744" s="8">
        <v>21949.48</v>
      </c>
      <c r="V744" s="8">
        <v>21949.48</v>
      </c>
      <c r="W744" s="3" t="s">
        <v>580</v>
      </c>
      <c r="X744" s="17">
        <f>+N744-'Приложение № 2'!E744</f>
        <v>0</v>
      </c>
      <c r="Y744" s="1">
        <v>134089.72</v>
      </c>
      <c r="Z744" s="1">
        <f>+(K744*6.45+L744*17.73)*12</f>
        <v>39458.520000000004</v>
      </c>
      <c r="AB744" s="17">
        <f>+N744-'Приложение № 2'!E744</f>
        <v>0</v>
      </c>
      <c r="AE744" s="25">
        <f>+N744-'Приложение № 2'!E744</f>
        <v>0</v>
      </c>
    </row>
    <row r="745" spans="1:31" x14ac:dyDescent="0.2">
      <c r="A745" s="9">
        <f>+A744+1</f>
        <v>694</v>
      </c>
      <c r="B745" s="9">
        <f>+B744+1</f>
        <v>3</v>
      </c>
      <c r="C745" s="10" t="s">
        <v>1198</v>
      </c>
      <c r="D745" s="10" t="s">
        <v>799</v>
      </c>
      <c r="E745" s="10" t="s">
        <v>138</v>
      </c>
      <c r="F745" s="10"/>
      <c r="G745" s="10" t="s">
        <v>59</v>
      </c>
      <c r="H745" s="10" t="s">
        <v>31</v>
      </c>
      <c r="I745" s="10" t="s">
        <v>31</v>
      </c>
      <c r="J745" s="11">
        <v>890.8</v>
      </c>
      <c r="K745" s="11">
        <v>852.4</v>
      </c>
      <c r="L745" s="11">
        <v>0</v>
      </c>
      <c r="M745" s="26">
        <v>31</v>
      </c>
      <c r="N745" s="11">
        <f t="shared" si="165"/>
        <v>19733531.973742723</v>
      </c>
      <c r="O745" s="11">
        <v>0</v>
      </c>
      <c r="P745" s="11">
        <v>18765019.973742723</v>
      </c>
      <c r="Q745" s="11">
        <v>0</v>
      </c>
      <c r="R745" s="11">
        <v>308754.40000000002</v>
      </c>
      <c r="S745" s="11">
        <v>659757.6</v>
      </c>
      <c r="T745" s="8"/>
      <c r="U745" s="8">
        <v>23970.76</v>
      </c>
      <c r="V745" s="8">
        <v>23970.76</v>
      </c>
      <c r="W745" s="3" t="s">
        <v>580</v>
      </c>
      <c r="X745" s="17">
        <f>+N745-'Приложение № 2'!E745</f>
        <v>0</v>
      </c>
      <c r="Y745" s="1">
        <v>242778.64</v>
      </c>
      <c r="Z745" s="1">
        <f>+(K745*6.45+L745*17.73)*12</f>
        <v>65975.759999999995</v>
      </c>
      <c r="AB745" s="17">
        <f>+N745-'Приложение № 2'!E745</f>
        <v>0</v>
      </c>
      <c r="AE745" s="25">
        <f>+N745-'Приложение № 2'!E745</f>
        <v>0</v>
      </c>
    </row>
    <row r="746" spans="1:31" x14ac:dyDescent="0.2">
      <c r="A746" s="9"/>
      <c r="B746" s="35" t="s">
        <v>800</v>
      </c>
      <c r="C746" s="35"/>
      <c r="D746" s="35"/>
      <c r="E746" s="29"/>
      <c r="F746" s="29"/>
      <c r="G746" s="29"/>
      <c r="H746" s="29"/>
      <c r="I746" s="29"/>
      <c r="J746" s="30">
        <f>SUBTOTAL(9,J741:J745)</f>
        <v>3741.3</v>
      </c>
      <c r="K746" s="30">
        <f t="shared" ref="K746:M746" si="166">SUBTOTAL(9,K741:K745)</f>
        <v>3137.3</v>
      </c>
      <c r="L746" s="30">
        <f t="shared" si="166"/>
        <v>195.3</v>
      </c>
      <c r="M746" s="30">
        <f t="shared" si="166"/>
        <v>178</v>
      </c>
      <c r="N746" s="30">
        <f>SUM(N743:N745)</f>
        <v>41291883.518213123</v>
      </c>
      <c r="O746" s="30">
        <v>0</v>
      </c>
      <c r="P746" s="30">
        <v>39038403.630213127</v>
      </c>
      <c r="Q746" s="30">
        <v>0</v>
      </c>
      <c r="R746" s="30">
        <v>547469.40800000005</v>
      </c>
      <c r="S746" s="30">
        <v>1706010.48</v>
      </c>
      <c r="T746" s="31">
        <v>0</v>
      </c>
      <c r="U746" s="31"/>
      <c r="V746" s="31"/>
      <c r="W746" s="32"/>
      <c r="X746" s="17">
        <f>+N746-'Приложение № 2'!E746</f>
        <v>0</v>
      </c>
      <c r="AB746" s="17">
        <f>+N746-'Приложение № 2'!E746</f>
        <v>0</v>
      </c>
      <c r="AE746" s="25">
        <f>+N746-'Приложение № 2'!E746</f>
        <v>0</v>
      </c>
    </row>
    <row r="747" spans="1:31" x14ac:dyDescent="0.2">
      <c r="A747" s="9">
        <f>+A745+1</f>
        <v>695</v>
      </c>
      <c r="B747" s="9">
        <v>1</v>
      </c>
      <c r="C747" s="10" t="s">
        <v>1199</v>
      </c>
      <c r="D747" s="10" t="s">
        <v>802</v>
      </c>
      <c r="E747" s="10" t="s">
        <v>215</v>
      </c>
      <c r="F747" s="10"/>
      <c r="G747" s="10" t="s">
        <v>59</v>
      </c>
      <c r="H747" s="10" t="s">
        <v>31</v>
      </c>
      <c r="I747" s="10" t="s">
        <v>31</v>
      </c>
      <c r="J747" s="11">
        <v>1142.7</v>
      </c>
      <c r="K747" s="11">
        <v>1031.3</v>
      </c>
      <c r="L747" s="11">
        <v>0</v>
      </c>
      <c r="M747" s="26">
        <v>38</v>
      </c>
      <c r="N747" s="11">
        <f>+P747+Q747+R747+S747+T747</f>
        <v>3189995.80066464</v>
      </c>
      <c r="O747" s="11">
        <v>0</v>
      </c>
      <c r="P747" s="11">
        <v>2129128.6606646399</v>
      </c>
      <c r="Q747" s="11">
        <v>0</v>
      </c>
      <c r="R747" s="11">
        <v>262640.94</v>
      </c>
      <c r="S747" s="11">
        <v>798226.2</v>
      </c>
      <c r="T747" s="8"/>
      <c r="U747" s="8">
        <v>2699.82</v>
      </c>
      <c r="V747" s="8">
        <v>2699.82</v>
      </c>
      <c r="W747" s="3" t="s">
        <v>580</v>
      </c>
      <c r="X747" s="17">
        <f>+N747-'Приложение № 2'!E747</f>
        <v>0</v>
      </c>
      <c r="Y747" s="1">
        <v>182818.32</v>
      </c>
      <c r="Z747" s="1">
        <f>+(K747*6.45+L747*17.73)*12</f>
        <v>79822.62</v>
      </c>
      <c r="AB747" s="17">
        <f>+N747-'Приложение № 2'!E747</f>
        <v>0</v>
      </c>
      <c r="AE747" s="25">
        <f>+N747-'Приложение № 2'!E747</f>
        <v>0</v>
      </c>
    </row>
    <row r="748" spans="1:31" x14ac:dyDescent="0.2">
      <c r="A748" s="9"/>
      <c r="B748" s="38" t="s">
        <v>803</v>
      </c>
      <c r="C748" s="38"/>
      <c r="D748" s="38"/>
      <c r="E748" s="32"/>
      <c r="F748" s="32"/>
      <c r="G748" s="32"/>
      <c r="H748" s="32"/>
      <c r="I748" s="32"/>
      <c r="J748" s="31">
        <f>SUBTOTAL(9,J747)</f>
        <v>1142.7</v>
      </c>
      <c r="K748" s="31">
        <f t="shared" ref="K748:N748" si="167">SUBTOTAL(9,K747)</f>
        <v>1031.3</v>
      </c>
      <c r="L748" s="31">
        <f t="shared" si="167"/>
        <v>0</v>
      </c>
      <c r="M748" s="31">
        <f t="shared" si="167"/>
        <v>38</v>
      </c>
      <c r="N748" s="31">
        <f t="shared" si="167"/>
        <v>3189995.80066464</v>
      </c>
      <c r="O748" s="31">
        <v>0</v>
      </c>
      <c r="P748" s="31">
        <v>2129128.6606646399</v>
      </c>
      <c r="Q748" s="31">
        <v>0</v>
      </c>
      <c r="R748" s="31">
        <v>262640.94</v>
      </c>
      <c r="S748" s="31">
        <v>798226.2</v>
      </c>
      <c r="T748" s="31">
        <v>0</v>
      </c>
      <c r="U748" s="31"/>
      <c r="V748" s="31"/>
      <c r="W748" s="32"/>
      <c r="X748" s="17">
        <f>+N748-'Приложение № 2'!E748</f>
        <v>0</v>
      </c>
      <c r="AB748" s="17">
        <f>+N748-'Приложение № 2'!E748</f>
        <v>0</v>
      </c>
      <c r="AE748" s="25">
        <f>+N748-'Приложение № 2'!E748</f>
        <v>0</v>
      </c>
    </row>
    <row r="749" spans="1:31" s="12" customFormat="1" x14ac:dyDescent="0.2">
      <c r="A749" s="9">
        <f>+A747+1</f>
        <v>696</v>
      </c>
      <c r="B749" s="9">
        <v>1</v>
      </c>
      <c r="C749" s="10" t="s">
        <v>1200</v>
      </c>
      <c r="D749" s="10" t="s">
        <v>804</v>
      </c>
      <c r="E749" s="10" t="s">
        <v>131</v>
      </c>
      <c r="F749" s="10"/>
      <c r="G749" s="10" t="s">
        <v>59</v>
      </c>
      <c r="H749" s="10" t="s">
        <v>31</v>
      </c>
      <c r="I749" s="10" t="s">
        <v>30</v>
      </c>
      <c r="J749" s="11">
        <v>327.10000000000002</v>
      </c>
      <c r="K749" s="11">
        <v>294</v>
      </c>
      <c r="L749" s="11">
        <v>0</v>
      </c>
      <c r="M749" s="26">
        <v>4</v>
      </c>
      <c r="N749" s="11">
        <f t="shared" ref="N749:N752" si="168">+P749+Q749+R749+S749+T749</f>
        <v>5721501.6374207996</v>
      </c>
      <c r="O749" s="11">
        <v>0</v>
      </c>
      <c r="P749" s="11">
        <v>5434620.8774207998</v>
      </c>
      <c r="Q749" s="11">
        <v>0</v>
      </c>
      <c r="R749" s="11">
        <v>59324.76</v>
      </c>
      <c r="S749" s="11">
        <v>227556</v>
      </c>
      <c r="T749" s="11"/>
      <c r="U749" s="11">
        <v>20108.650000000001</v>
      </c>
      <c r="V749" s="11">
        <v>20108.650000000001</v>
      </c>
      <c r="W749" s="27" t="s">
        <v>580</v>
      </c>
      <c r="X749" s="28">
        <f>+N749-'Приложение № 2'!E749</f>
        <v>0</v>
      </c>
      <c r="Y749" s="12">
        <v>36569.160000000003</v>
      </c>
      <c r="Z749" s="12">
        <f>+(K749*6.45+L749*17.73)*12</f>
        <v>22755.599999999999</v>
      </c>
      <c r="AB749" s="17">
        <f>+N749-'Приложение № 2'!E749</f>
        <v>0</v>
      </c>
      <c r="AE749" s="25">
        <f>+N749-'Приложение № 2'!E749</f>
        <v>0</v>
      </c>
    </row>
    <row r="750" spans="1:31" x14ac:dyDescent="0.2">
      <c r="A750" s="9">
        <f t="shared" ref="A750:B752" si="169">+A749+1</f>
        <v>697</v>
      </c>
      <c r="B750" s="6">
        <f t="shared" si="169"/>
        <v>2</v>
      </c>
      <c r="C750" s="7" t="s">
        <v>1173</v>
      </c>
      <c r="D750" s="7" t="s">
        <v>805</v>
      </c>
      <c r="E750" s="7" t="s">
        <v>131</v>
      </c>
      <c r="F750" s="7"/>
      <c r="G750" s="7" t="s">
        <v>59</v>
      </c>
      <c r="H750" s="7" t="s">
        <v>31</v>
      </c>
      <c r="I750" s="7" t="s">
        <v>34</v>
      </c>
      <c r="J750" s="8">
        <v>1285.7</v>
      </c>
      <c r="K750" s="8">
        <v>1127.3</v>
      </c>
      <c r="L750" s="8">
        <v>0</v>
      </c>
      <c r="M750" s="33">
        <v>38</v>
      </c>
      <c r="N750" s="8">
        <f t="shared" si="168"/>
        <v>5671536.4800000004</v>
      </c>
      <c r="O750" s="8">
        <v>0</v>
      </c>
      <c r="P750" s="8">
        <v>4583663.25</v>
      </c>
      <c r="Q750" s="8">
        <v>0</v>
      </c>
      <c r="R750" s="8">
        <v>215343.03</v>
      </c>
      <c r="S750" s="8">
        <v>872530.20000000007</v>
      </c>
      <c r="T750" s="8"/>
      <c r="U750" s="8">
        <v>5066.57</v>
      </c>
      <c r="V750" s="8">
        <v>5066.57</v>
      </c>
      <c r="W750" s="3" t="s">
        <v>580</v>
      </c>
      <c r="X750" s="17">
        <f>+N750-'Приложение № 2'!E750</f>
        <v>0</v>
      </c>
      <c r="Y750" s="1">
        <v>128090.01</v>
      </c>
      <c r="Z750" s="1">
        <f>+(K750*6.45+L750*17.73)*12</f>
        <v>87253.02</v>
      </c>
      <c r="AB750" s="17">
        <f>+N750-'Приложение № 2'!E750</f>
        <v>0</v>
      </c>
      <c r="AE750" s="25">
        <f>+N750-'Приложение № 2'!E750</f>
        <v>0</v>
      </c>
    </row>
    <row r="751" spans="1:31" x14ac:dyDescent="0.2">
      <c r="A751" s="9">
        <f t="shared" si="169"/>
        <v>698</v>
      </c>
      <c r="B751" s="6">
        <f t="shared" si="169"/>
        <v>3</v>
      </c>
      <c r="C751" s="7" t="s">
        <v>1173</v>
      </c>
      <c r="D751" s="7" t="s">
        <v>806</v>
      </c>
      <c r="E751" s="7" t="s">
        <v>237</v>
      </c>
      <c r="F751" s="7"/>
      <c r="G751" s="7" t="s">
        <v>59</v>
      </c>
      <c r="H751" s="7" t="s">
        <v>31</v>
      </c>
      <c r="I751" s="7" t="s">
        <v>30</v>
      </c>
      <c r="J751" s="8">
        <v>923</v>
      </c>
      <c r="K751" s="8">
        <v>839.7</v>
      </c>
      <c r="L751" s="8">
        <v>0</v>
      </c>
      <c r="M751" s="33">
        <v>29</v>
      </c>
      <c r="N751" s="8">
        <f t="shared" si="168"/>
        <v>4224597.88</v>
      </c>
      <c r="O751" s="8">
        <v>0</v>
      </c>
      <c r="P751" s="8">
        <v>3399941.73</v>
      </c>
      <c r="Q751" s="8">
        <v>0</v>
      </c>
      <c r="R751" s="8">
        <v>174728.35</v>
      </c>
      <c r="S751" s="8">
        <v>649927.80000000005</v>
      </c>
      <c r="T751" s="8"/>
      <c r="U751" s="8">
        <v>5066.57</v>
      </c>
      <c r="V751" s="8">
        <v>5066.57</v>
      </c>
      <c r="W751" s="3" t="s">
        <v>580</v>
      </c>
      <c r="X751" s="17">
        <f>+N751-'Приложение № 2'!E751</f>
        <v>0</v>
      </c>
      <c r="Y751" s="1">
        <v>109735.57</v>
      </c>
      <c r="Z751" s="1">
        <f>+(K751*6.45+L751*17.73)*12</f>
        <v>64992.780000000006</v>
      </c>
      <c r="AB751" s="17">
        <f>+N751-'Приложение № 2'!E751</f>
        <v>0</v>
      </c>
      <c r="AE751" s="25">
        <f>+N751-'Приложение № 2'!E751</f>
        <v>0</v>
      </c>
    </row>
    <row r="752" spans="1:31" x14ac:dyDescent="0.2">
      <c r="A752" s="9">
        <f t="shared" si="169"/>
        <v>699</v>
      </c>
      <c r="B752" s="6">
        <f t="shared" si="169"/>
        <v>4</v>
      </c>
      <c r="C752" s="7" t="s">
        <v>1173</v>
      </c>
      <c r="D752" s="7" t="s">
        <v>807</v>
      </c>
      <c r="E752" s="7" t="s">
        <v>91</v>
      </c>
      <c r="F752" s="7"/>
      <c r="G752" s="7" t="s">
        <v>55</v>
      </c>
      <c r="H752" s="7" t="s">
        <v>33</v>
      </c>
      <c r="I752" s="7" t="s">
        <v>33</v>
      </c>
      <c r="J752" s="8">
        <v>3718.5</v>
      </c>
      <c r="K752" s="8">
        <v>2688.3</v>
      </c>
      <c r="L752" s="8">
        <v>0</v>
      </c>
      <c r="M752" s="33">
        <v>99</v>
      </c>
      <c r="N752" s="8">
        <f t="shared" si="168"/>
        <v>14136228.38372224</v>
      </c>
      <c r="O752" s="8">
        <v>0</v>
      </c>
      <c r="P752" s="8">
        <v>4171003.9937222395</v>
      </c>
      <c r="Q752" s="8">
        <v>0</v>
      </c>
      <c r="R752" s="8">
        <v>1158353.5900000001</v>
      </c>
      <c r="S752" s="8">
        <v>8806870.8000000007</v>
      </c>
      <c r="T752" s="8"/>
      <c r="U752" s="8">
        <v>3336.61</v>
      </c>
      <c r="V752" s="8">
        <v>3336.61</v>
      </c>
      <c r="W752" s="3" t="s">
        <v>580</v>
      </c>
      <c r="X752" s="17">
        <f>+N752-'Приложение № 2'!E752</f>
        <v>0</v>
      </c>
      <c r="Y752" s="1">
        <v>864791.23</v>
      </c>
      <c r="Z752" s="1">
        <f>+(K752*9.1+L752*18.19)*12</f>
        <v>293562.36000000004</v>
      </c>
      <c r="AB752" s="17">
        <f>+N752-'Приложение № 2'!E752</f>
        <v>0</v>
      </c>
      <c r="AE752" s="25">
        <f>+N752-'Приложение № 2'!E752</f>
        <v>0</v>
      </c>
    </row>
    <row r="753" spans="1:31" x14ac:dyDescent="0.2">
      <c r="A753" s="9"/>
      <c r="B753" s="38" t="s">
        <v>545</v>
      </c>
      <c r="C753" s="38"/>
      <c r="D753" s="38"/>
      <c r="E753" s="32"/>
      <c r="F753" s="32"/>
      <c r="G753" s="32"/>
      <c r="H753" s="32"/>
      <c r="I753" s="32"/>
      <c r="J753" s="31">
        <f>SUBTOTAL(9,J749:J752)</f>
        <v>6254.3</v>
      </c>
      <c r="K753" s="31">
        <f t="shared" ref="K753:N753" si="170">SUBTOTAL(9,K749:K752)</f>
        <v>4949.3</v>
      </c>
      <c r="L753" s="31">
        <f t="shared" si="170"/>
        <v>0</v>
      </c>
      <c r="M753" s="31">
        <f t="shared" si="170"/>
        <v>170</v>
      </c>
      <c r="N753" s="31">
        <f t="shared" si="170"/>
        <v>29753864.381143041</v>
      </c>
      <c r="O753" s="31">
        <v>0</v>
      </c>
      <c r="P753" s="31">
        <v>17589229.85114304</v>
      </c>
      <c r="Q753" s="31">
        <v>0</v>
      </c>
      <c r="R753" s="31">
        <v>1607749.73</v>
      </c>
      <c r="S753" s="31">
        <v>10556884.800000001</v>
      </c>
      <c r="T753" s="31">
        <v>0</v>
      </c>
      <c r="U753" s="31"/>
      <c r="V753" s="31"/>
      <c r="W753" s="32"/>
      <c r="X753" s="17">
        <f>+N753-'Приложение № 2'!E753</f>
        <v>0</v>
      </c>
      <c r="AB753" s="17">
        <f>+N753-'Приложение № 2'!E753</f>
        <v>0</v>
      </c>
      <c r="AE753" s="25">
        <f>+N753-'Приложение № 2'!E753</f>
        <v>0</v>
      </c>
    </row>
    <row r="754" spans="1:31" ht="25.5" x14ac:dyDescent="0.2">
      <c r="A754" s="9">
        <f>+A752+1</f>
        <v>700</v>
      </c>
      <c r="B754" s="6">
        <v>1</v>
      </c>
      <c r="C754" s="7" t="s">
        <v>1201</v>
      </c>
      <c r="D754" s="7" t="s">
        <v>809</v>
      </c>
      <c r="E754" s="7" t="s">
        <v>108</v>
      </c>
      <c r="F754" s="7"/>
      <c r="G754" s="7" t="s">
        <v>194</v>
      </c>
      <c r="H754" s="7" t="s">
        <v>33</v>
      </c>
      <c r="I754" s="7" t="s">
        <v>33</v>
      </c>
      <c r="J754" s="8">
        <v>4260.8999999999996</v>
      </c>
      <c r="K754" s="8">
        <v>1754.9</v>
      </c>
      <c r="L754" s="8">
        <v>1326.5</v>
      </c>
      <c r="M754" s="33">
        <v>146</v>
      </c>
      <c r="N754" s="8">
        <f t="shared" ref="N754:N761" si="171">+P754+Q754+R754+S754+T754</f>
        <v>39598239.429999992</v>
      </c>
      <c r="O754" s="8">
        <v>0</v>
      </c>
      <c r="P754" s="8">
        <v>37983144.18999999</v>
      </c>
      <c r="Q754" s="8">
        <v>0</v>
      </c>
      <c r="R754" s="8">
        <v>1615095.24</v>
      </c>
      <c r="S754" s="8"/>
      <c r="T754" s="8"/>
      <c r="U754" s="8">
        <v>6486.13</v>
      </c>
      <c r="V754" s="8">
        <v>6486.13</v>
      </c>
      <c r="W754" s="3" t="s">
        <v>580</v>
      </c>
      <c r="X754" s="17">
        <f>+N754-'Приложение № 2'!E754</f>
        <v>0</v>
      </c>
      <c r="Y754" s="1">
        <v>1133911.74</v>
      </c>
      <c r="Z754" s="1">
        <f t="shared" ref="Z754:Z759" si="172">+(K754*9.1+L754*18.19)*12</f>
        <v>481183.5</v>
      </c>
      <c r="AB754" s="17">
        <f>+N754-'Приложение № 2'!E754</f>
        <v>0</v>
      </c>
      <c r="AE754" s="25">
        <f>+N754-'Приложение № 2'!E754</f>
        <v>0</v>
      </c>
    </row>
    <row r="755" spans="1:31" ht="25.5" x14ac:dyDescent="0.2">
      <c r="A755" s="9">
        <f>+A754+1</f>
        <v>701</v>
      </c>
      <c r="B755" s="6">
        <f>+B754+1</f>
        <v>2</v>
      </c>
      <c r="C755" s="7" t="s">
        <v>1201</v>
      </c>
      <c r="D755" s="7" t="s">
        <v>810</v>
      </c>
      <c r="E755" s="7" t="s">
        <v>119</v>
      </c>
      <c r="F755" s="7"/>
      <c r="G755" s="7" t="s">
        <v>194</v>
      </c>
      <c r="H755" s="7" t="s">
        <v>33</v>
      </c>
      <c r="I755" s="7" t="s">
        <v>33</v>
      </c>
      <c r="J755" s="8">
        <v>4263.1000000000004</v>
      </c>
      <c r="K755" s="8">
        <v>1752.3</v>
      </c>
      <c r="L755" s="8">
        <v>1335.2</v>
      </c>
      <c r="M755" s="33">
        <v>130</v>
      </c>
      <c r="N755" s="8">
        <f t="shared" si="171"/>
        <v>29709129.129999995</v>
      </c>
      <c r="O755" s="8">
        <v>0</v>
      </c>
      <c r="P755" s="8">
        <v>28070875.993999995</v>
      </c>
      <c r="Q755" s="8">
        <v>0</v>
      </c>
      <c r="R755" s="8">
        <v>1638253.1359999999</v>
      </c>
      <c r="S755" s="8"/>
      <c r="T755" s="8"/>
      <c r="U755" s="8">
        <v>3634.91</v>
      </c>
      <c r="V755" s="8">
        <v>3634.91</v>
      </c>
      <c r="W755" s="3" t="s">
        <v>580</v>
      </c>
      <c r="X755" s="17">
        <f>+N755-'Приложение № 2'!E755</f>
        <v>0</v>
      </c>
      <c r="Y755" s="1">
        <v>1155454.52</v>
      </c>
      <c r="Z755" s="1">
        <f t="shared" si="172"/>
        <v>482798.61600000004</v>
      </c>
      <c r="AB755" s="17">
        <f>+N755-'Приложение № 2'!E755</f>
        <v>0</v>
      </c>
      <c r="AE755" s="25">
        <f>+N755-'Приложение № 2'!E755</f>
        <v>0</v>
      </c>
    </row>
    <row r="756" spans="1:31" ht="25.5" x14ac:dyDescent="0.2">
      <c r="A756" s="9">
        <f t="shared" ref="A756:A761" si="173">+A755+1</f>
        <v>702</v>
      </c>
      <c r="B756" s="6">
        <f t="shared" ref="B756:B761" si="174">+B755+1</f>
        <v>3</v>
      </c>
      <c r="C756" s="7" t="s">
        <v>1201</v>
      </c>
      <c r="D756" s="7" t="s">
        <v>811</v>
      </c>
      <c r="E756" s="7" t="s">
        <v>424</v>
      </c>
      <c r="F756" s="7"/>
      <c r="G756" s="7" t="s">
        <v>194</v>
      </c>
      <c r="H756" s="7" t="s">
        <v>34</v>
      </c>
      <c r="I756" s="7" t="s">
        <v>35</v>
      </c>
      <c r="J756" s="8">
        <v>6498.7</v>
      </c>
      <c r="K756" s="8">
        <v>3328.3</v>
      </c>
      <c r="L756" s="8">
        <v>2454.1999999999998</v>
      </c>
      <c r="M756" s="33">
        <v>268</v>
      </c>
      <c r="N756" s="8">
        <f t="shared" si="171"/>
        <v>40633280.550000004</v>
      </c>
      <c r="O756" s="8">
        <v>0</v>
      </c>
      <c r="P756" s="8">
        <v>37804220.064000003</v>
      </c>
      <c r="Q756" s="8">
        <v>0</v>
      </c>
      <c r="R756" s="8">
        <v>2829060.486</v>
      </c>
      <c r="S756" s="8"/>
      <c r="T756" s="8"/>
      <c r="U756" s="8">
        <v>4392.93</v>
      </c>
      <c r="V756" s="8">
        <v>4392.93</v>
      </c>
      <c r="W756" s="3" t="s">
        <v>580</v>
      </c>
      <c r="X756" s="17">
        <f>+N756-'Приложение № 2'!E756</f>
        <v>0</v>
      </c>
      <c r="Y756" s="1">
        <v>1929907.35</v>
      </c>
      <c r="Z756" s="1">
        <f t="shared" si="172"/>
        <v>899153.13599999994</v>
      </c>
      <c r="AB756" s="17">
        <f>+N756-'Приложение № 2'!E756</f>
        <v>0</v>
      </c>
      <c r="AE756" s="25">
        <f>+N756-'Приложение № 2'!E756</f>
        <v>0</v>
      </c>
    </row>
    <row r="757" spans="1:31" ht="25.5" x14ac:dyDescent="0.2">
      <c r="A757" s="9">
        <f t="shared" si="173"/>
        <v>703</v>
      </c>
      <c r="B757" s="6">
        <f t="shared" si="174"/>
        <v>4</v>
      </c>
      <c r="C757" s="7" t="s">
        <v>1201</v>
      </c>
      <c r="D757" s="7" t="s">
        <v>812</v>
      </c>
      <c r="E757" s="7" t="s">
        <v>108</v>
      </c>
      <c r="F757" s="7"/>
      <c r="G757" s="7" t="s">
        <v>194</v>
      </c>
      <c r="H757" s="7" t="s">
        <v>34</v>
      </c>
      <c r="I757" s="7" t="s">
        <v>32</v>
      </c>
      <c r="J757" s="8">
        <v>3229.5</v>
      </c>
      <c r="K757" s="8">
        <v>1601</v>
      </c>
      <c r="L757" s="8">
        <v>1180</v>
      </c>
      <c r="M757" s="33">
        <v>132</v>
      </c>
      <c r="N757" s="8">
        <f t="shared" si="171"/>
        <v>19541920.139999997</v>
      </c>
      <c r="O757" s="8">
        <v>0</v>
      </c>
      <c r="P757" s="8">
        <v>18088694.179999996</v>
      </c>
      <c r="Q757" s="8">
        <v>0</v>
      </c>
      <c r="R757" s="8">
        <v>1453225.96</v>
      </c>
      <c r="S757" s="8"/>
      <c r="T757" s="8"/>
      <c r="U757" s="8">
        <v>4392.93</v>
      </c>
      <c r="V757" s="8">
        <v>4392.93</v>
      </c>
      <c r="W757" s="3" t="s">
        <v>580</v>
      </c>
      <c r="X757" s="17">
        <f>+N757-'Приложение № 2'!E757</f>
        <v>0</v>
      </c>
      <c r="Y757" s="1">
        <v>1020826.36</v>
      </c>
      <c r="Z757" s="1">
        <f t="shared" si="172"/>
        <v>432399.60000000003</v>
      </c>
      <c r="AB757" s="17">
        <f>+N757-'Приложение № 2'!E757</f>
        <v>0</v>
      </c>
      <c r="AE757" s="25">
        <f>+N757-'Приложение № 2'!E757</f>
        <v>0</v>
      </c>
    </row>
    <row r="758" spans="1:31" ht="25.5" x14ac:dyDescent="0.2">
      <c r="A758" s="9">
        <f t="shared" si="173"/>
        <v>704</v>
      </c>
      <c r="B758" s="6">
        <f t="shared" si="174"/>
        <v>5</v>
      </c>
      <c r="C758" s="7" t="s">
        <v>1201</v>
      </c>
      <c r="D758" s="7" t="s">
        <v>813</v>
      </c>
      <c r="E758" s="7" t="s">
        <v>424</v>
      </c>
      <c r="F758" s="7"/>
      <c r="G758" s="7" t="s">
        <v>194</v>
      </c>
      <c r="H758" s="7" t="s">
        <v>34</v>
      </c>
      <c r="I758" s="7" t="s">
        <v>35</v>
      </c>
      <c r="J758" s="8">
        <v>6504.7</v>
      </c>
      <c r="K758" s="8">
        <v>3333.6</v>
      </c>
      <c r="L758" s="8">
        <v>2454.9</v>
      </c>
      <c r="M758" s="33">
        <v>264</v>
      </c>
      <c r="N758" s="8">
        <f t="shared" si="171"/>
        <v>40675442.190000005</v>
      </c>
      <c r="O758" s="8">
        <v>0</v>
      </c>
      <c r="P758" s="8">
        <v>37816592.598000005</v>
      </c>
      <c r="Q758" s="8">
        <v>0</v>
      </c>
      <c r="R758" s="8">
        <v>2858849.5920000002</v>
      </c>
      <c r="S758" s="8"/>
      <c r="T758" s="8"/>
      <c r="U758" s="8">
        <v>4392.93</v>
      </c>
      <c r="V758" s="8">
        <v>4392.93</v>
      </c>
      <c r="W758" s="3" t="s">
        <v>580</v>
      </c>
      <c r="X758" s="17">
        <f>+N758-'Приложение № 2'!E758</f>
        <v>0</v>
      </c>
      <c r="Y758" s="1">
        <v>1958964.9</v>
      </c>
      <c r="Z758" s="1">
        <f t="shared" si="172"/>
        <v>899884.69200000004</v>
      </c>
      <c r="AB758" s="17">
        <f>+N758-'Приложение № 2'!E758</f>
        <v>0</v>
      </c>
      <c r="AE758" s="25">
        <f>+N758-'Приложение № 2'!E758</f>
        <v>0</v>
      </c>
    </row>
    <row r="759" spans="1:31" ht="25.5" x14ac:dyDescent="0.2">
      <c r="A759" s="9">
        <f t="shared" si="173"/>
        <v>705</v>
      </c>
      <c r="B759" s="6">
        <f t="shared" si="174"/>
        <v>6</v>
      </c>
      <c r="C759" s="10" t="s">
        <v>1201</v>
      </c>
      <c r="D759" s="10" t="s">
        <v>814</v>
      </c>
      <c r="E759" s="10" t="s">
        <v>108</v>
      </c>
      <c r="F759" s="10"/>
      <c r="G759" s="10" t="s">
        <v>194</v>
      </c>
      <c r="H759" s="10" t="s">
        <v>34</v>
      </c>
      <c r="I759" s="10" t="s">
        <v>35</v>
      </c>
      <c r="J759" s="11">
        <v>6498.2</v>
      </c>
      <c r="K759" s="11">
        <v>3331.6</v>
      </c>
      <c r="L759" s="11">
        <v>2450.4</v>
      </c>
      <c r="M759" s="26">
        <v>271</v>
      </c>
      <c r="N759" s="11">
        <f t="shared" si="171"/>
        <v>40629767.079999991</v>
      </c>
      <c r="O759" s="11">
        <v>0</v>
      </c>
      <c r="P759" s="11">
        <v>37741167.137999989</v>
      </c>
      <c r="Q759" s="11">
        <v>0</v>
      </c>
      <c r="R759" s="11">
        <v>2888599.9419999998</v>
      </c>
      <c r="S759" s="11"/>
      <c r="T759" s="11"/>
      <c r="U759" s="8">
        <v>4392.93</v>
      </c>
      <c r="V759" s="8">
        <v>4392.93</v>
      </c>
      <c r="W759" s="3" t="s">
        <v>580</v>
      </c>
      <c r="X759" s="17">
        <f>+N759-'Приложение № 2'!E759</f>
        <v>0</v>
      </c>
      <c r="Y759" s="1">
        <v>1989915.91</v>
      </c>
      <c r="Z759" s="1">
        <f t="shared" si="172"/>
        <v>898684.03200000012</v>
      </c>
      <c r="AB759" s="17">
        <f>+N759-'Приложение № 2'!E759</f>
        <v>0</v>
      </c>
      <c r="AE759" s="25">
        <f>+N759-'Приложение № 2'!E759</f>
        <v>0</v>
      </c>
    </row>
    <row r="760" spans="1:31" x14ac:dyDescent="0.2">
      <c r="A760" s="9">
        <f t="shared" si="173"/>
        <v>706</v>
      </c>
      <c r="B760" s="6">
        <f t="shared" si="174"/>
        <v>7</v>
      </c>
      <c r="C760" s="10" t="s">
        <v>1202</v>
      </c>
      <c r="D760" s="10" t="s">
        <v>815</v>
      </c>
      <c r="E760" s="10" t="s">
        <v>485</v>
      </c>
      <c r="F760" s="10"/>
      <c r="G760" s="10" t="s">
        <v>59</v>
      </c>
      <c r="H760" s="10" t="s">
        <v>31</v>
      </c>
      <c r="I760" s="10" t="s">
        <v>30</v>
      </c>
      <c r="J760" s="11">
        <v>632.03</v>
      </c>
      <c r="K760" s="11">
        <v>610.6</v>
      </c>
      <c r="L760" s="11">
        <v>21.43</v>
      </c>
      <c r="M760" s="26">
        <v>18</v>
      </c>
      <c r="N760" s="11">
        <f t="shared" si="171"/>
        <v>4783708.66</v>
      </c>
      <c r="O760" s="11">
        <v>0</v>
      </c>
      <c r="P760" s="11">
        <v>4039992.0052000005</v>
      </c>
      <c r="Q760" s="11">
        <v>0</v>
      </c>
      <c r="R760" s="11">
        <v>225517.7868</v>
      </c>
      <c r="S760" s="11">
        <v>518198.86800000007</v>
      </c>
      <c r="T760" s="11"/>
      <c r="U760" s="8">
        <v>7622.21</v>
      </c>
      <c r="V760" s="8">
        <v>7622.21</v>
      </c>
      <c r="W760" s="3" t="s">
        <v>580</v>
      </c>
      <c r="X760" s="17">
        <f>+N760-'Приложение № 2'!E760</f>
        <v>0</v>
      </c>
      <c r="Y760" s="1">
        <v>173697.9</v>
      </c>
      <c r="Z760" s="1">
        <f>+(K760*6.45+L760*17.73)*12</f>
        <v>51819.886800000007</v>
      </c>
      <c r="AB760" s="17">
        <f>+N760-'Приложение № 2'!E760</f>
        <v>0</v>
      </c>
      <c r="AE760" s="25">
        <f>+N760-'Приложение № 2'!E760</f>
        <v>0</v>
      </c>
    </row>
    <row r="761" spans="1:31" x14ac:dyDescent="0.2">
      <c r="A761" s="9">
        <f t="shared" si="173"/>
        <v>707</v>
      </c>
      <c r="B761" s="6">
        <f t="shared" si="174"/>
        <v>8</v>
      </c>
      <c r="C761" s="10" t="s">
        <v>1202</v>
      </c>
      <c r="D761" s="10" t="s">
        <v>816</v>
      </c>
      <c r="E761" s="10" t="s">
        <v>111</v>
      </c>
      <c r="F761" s="10"/>
      <c r="G761" s="10" t="s">
        <v>59</v>
      </c>
      <c r="H761" s="10" t="s">
        <v>31</v>
      </c>
      <c r="I761" s="10" t="s">
        <v>31</v>
      </c>
      <c r="J761" s="11">
        <v>902.8</v>
      </c>
      <c r="K761" s="11">
        <v>825.2</v>
      </c>
      <c r="L761" s="11">
        <v>77.599999999999994</v>
      </c>
      <c r="M761" s="26">
        <v>22</v>
      </c>
      <c r="N761" s="11">
        <f t="shared" si="171"/>
        <v>3714074.06</v>
      </c>
      <c r="O761" s="11">
        <v>0</v>
      </c>
      <c r="P761" s="11">
        <v>3572196.7057494801</v>
      </c>
      <c r="Q761" s="11">
        <v>0</v>
      </c>
      <c r="R761" s="11">
        <v>37186.473200000037</v>
      </c>
      <c r="S761" s="11">
        <v>104690.88105052023</v>
      </c>
      <c r="T761" s="11"/>
      <c r="U761" s="8">
        <v>4538.07</v>
      </c>
      <c r="V761" s="8">
        <v>4538.07</v>
      </c>
      <c r="W761" s="3" t="s">
        <v>580</v>
      </c>
      <c r="X761" s="17">
        <f>+N761-'Приложение № 2'!E761</f>
        <v>0</v>
      </c>
      <c r="Y761" s="1">
        <v>129723.94</v>
      </c>
      <c r="Z761" s="1">
        <f>+(K761*6.45+L761*17.73)*12</f>
        <v>80380.656000000017</v>
      </c>
      <c r="AB761" s="17">
        <f>+N761-'Приложение № 2'!E761</f>
        <v>0</v>
      </c>
      <c r="AE761" s="25">
        <f>+N761-'Приложение № 2'!E761</f>
        <v>0</v>
      </c>
    </row>
    <row r="762" spans="1:31" x14ac:dyDescent="0.2">
      <c r="A762" s="9"/>
      <c r="B762" s="35" t="s">
        <v>817</v>
      </c>
      <c r="C762" s="35"/>
      <c r="D762" s="35"/>
      <c r="E762" s="29"/>
      <c r="F762" s="29"/>
      <c r="G762" s="29"/>
      <c r="H762" s="29"/>
      <c r="I762" s="29"/>
      <c r="J762" s="30">
        <f>SUBTOTAL(9,J754:J761)</f>
        <v>32789.93</v>
      </c>
      <c r="K762" s="30">
        <f t="shared" ref="K762:N762" si="175">SUBTOTAL(9,K754:K761)</f>
        <v>16537.5</v>
      </c>
      <c r="L762" s="30">
        <f t="shared" si="175"/>
        <v>11300.23</v>
      </c>
      <c r="M762" s="30">
        <f t="shared" si="175"/>
        <v>1251</v>
      </c>
      <c r="N762" s="30">
        <f t="shared" si="175"/>
        <v>219285561.23999998</v>
      </c>
      <c r="O762" s="30">
        <v>0</v>
      </c>
      <c r="P762" s="30">
        <v>205116882.87494946</v>
      </c>
      <c r="Q762" s="30">
        <v>0</v>
      </c>
      <c r="R762" s="30">
        <v>13545788.616000002</v>
      </c>
      <c r="S762" s="30">
        <v>622889.74905052036</v>
      </c>
      <c r="T762" s="30">
        <v>0</v>
      </c>
      <c r="U762" s="31"/>
      <c r="V762" s="31"/>
      <c r="W762" s="32"/>
      <c r="X762" s="17">
        <f>+N762-'Приложение № 2'!E762</f>
        <v>0</v>
      </c>
      <c r="AB762" s="17">
        <f>+N762-'Приложение № 2'!E762</f>
        <v>0</v>
      </c>
      <c r="AE762" s="25">
        <f>+N762-'Приложение № 2'!E762</f>
        <v>0</v>
      </c>
    </row>
    <row r="763" spans="1:31" x14ac:dyDescent="0.2">
      <c r="A763" s="9">
        <f>+A761+1</f>
        <v>708</v>
      </c>
      <c r="B763" s="9">
        <v>1</v>
      </c>
      <c r="C763" s="10" t="s">
        <v>1180</v>
      </c>
      <c r="D763" s="10" t="s">
        <v>818</v>
      </c>
      <c r="E763" s="10" t="s">
        <v>131</v>
      </c>
      <c r="F763" s="10"/>
      <c r="G763" s="10" t="s">
        <v>55</v>
      </c>
      <c r="H763" s="10" t="s">
        <v>34</v>
      </c>
      <c r="I763" s="10" t="s">
        <v>33</v>
      </c>
      <c r="J763" s="11">
        <v>4924.2</v>
      </c>
      <c r="K763" s="11">
        <v>4233.8</v>
      </c>
      <c r="L763" s="11">
        <v>71.2</v>
      </c>
      <c r="M763" s="26">
        <v>80</v>
      </c>
      <c r="N763" s="11">
        <f t="shared" ref="N763:N770" si="176">+P763+Q763+R763+S763+T763</f>
        <v>19998016.499999996</v>
      </c>
      <c r="O763" s="11">
        <v>0</v>
      </c>
      <c r="P763" s="11">
        <v>3332718.7339999974</v>
      </c>
      <c r="Q763" s="11">
        <v>0</v>
      </c>
      <c r="R763" s="11">
        <v>2329122.8859999999</v>
      </c>
      <c r="S763" s="11">
        <v>14336174.879999999</v>
      </c>
      <c r="T763" s="11"/>
      <c r="U763" s="8">
        <v>2022.29</v>
      </c>
      <c r="V763" s="8">
        <v>2022.29</v>
      </c>
      <c r="W763" s="3" t="s">
        <v>580</v>
      </c>
      <c r="X763" s="17">
        <f>+N763-'Приложение № 2'!E763</f>
        <v>0</v>
      </c>
      <c r="Y763" s="1">
        <v>1851250.39</v>
      </c>
      <c r="Z763" s="1">
        <f t="shared" ref="Z763:Z770" si="177">+(K763*9.1+L763*18.19)*12</f>
        <v>477872.49599999998</v>
      </c>
      <c r="AB763" s="17">
        <f>+N763-'Приложение № 2'!E763</f>
        <v>0</v>
      </c>
      <c r="AE763" s="25">
        <f>+N763-'Приложение № 2'!E763</f>
        <v>0</v>
      </c>
    </row>
    <row r="764" spans="1:31" x14ac:dyDescent="0.2">
      <c r="A764" s="9">
        <f>+A763+1</f>
        <v>709</v>
      </c>
      <c r="B764" s="9">
        <f>+B763+1</f>
        <v>2</v>
      </c>
      <c r="C764" s="10" t="s">
        <v>1180</v>
      </c>
      <c r="D764" s="10" t="s">
        <v>819</v>
      </c>
      <c r="E764" s="10" t="s">
        <v>485</v>
      </c>
      <c r="F764" s="10"/>
      <c r="G764" s="10" t="s">
        <v>55</v>
      </c>
      <c r="H764" s="10" t="s">
        <v>33</v>
      </c>
      <c r="I764" s="10" t="s">
        <v>31</v>
      </c>
      <c r="J764" s="11">
        <v>1192.7</v>
      </c>
      <c r="K764" s="11">
        <v>962</v>
      </c>
      <c r="L764" s="11">
        <v>0</v>
      </c>
      <c r="M764" s="26">
        <v>41</v>
      </c>
      <c r="N764" s="11">
        <f t="shared" si="176"/>
        <v>2461305.8599999994</v>
      </c>
      <c r="O764" s="11">
        <v>0</v>
      </c>
      <c r="P764" s="11">
        <v>-1.1641532182693481E-10</v>
      </c>
      <c r="Q764" s="11">
        <v>0</v>
      </c>
      <c r="R764" s="11">
        <v>18465.906000000075</v>
      </c>
      <c r="S764" s="11">
        <v>2442839.9539999994</v>
      </c>
      <c r="T764" s="11"/>
      <c r="U764" s="8">
        <v>927.79</v>
      </c>
      <c r="V764" s="8">
        <v>927.79</v>
      </c>
      <c r="W764" s="3" t="s">
        <v>580</v>
      </c>
      <c r="X764" s="17">
        <f>+N764-'Приложение № 2'!E764</f>
        <v>0</v>
      </c>
      <c r="Y764" s="1">
        <v>454660.03</v>
      </c>
      <c r="Z764" s="1">
        <f t="shared" si="177"/>
        <v>105050.4</v>
      </c>
      <c r="AB764" s="17">
        <f>+N764-'Приложение № 2'!E764</f>
        <v>0</v>
      </c>
      <c r="AE764" s="25">
        <f>+N764-'Приложение № 2'!E764</f>
        <v>0</v>
      </c>
    </row>
    <row r="765" spans="1:31" x14ac:dyDescent="0.2">
      <c r="A765" s="9">
        <f t="shared" ref="A765:A770" si="178">+A764+1</f>
        <v>710</v>
      </c>
      <c r="B765" s="9">
        <f t="shared" ref="B765:B770" si="179">+B764+1</f>
        <v>3</v>
      </c>
      <c r="C765" s="10" t="s">
        <v>1183</v>
      </c>
      <c r="D765" s="10" t="s">
        <v>820</v>
      </c>
      <c r="E765" s="10" t="s">
        <v>821</v>
      </c>
      <c r="F765" s="10"/>
      <c r="G765" s="10" t="s">
        <v>55</v>
      </c>
      <c r="H765" s="10" t="s">
        <v>31</v>
      </c>
      <c r="I765" s="10" t="s">
        <v>31</v>
      </c>
      <c r="J765" s="11">
        <v>929.3</v>
      </c>
      <c r="K765" s="11">
        <v>848.3</v>
      </c>
      <c r="L765" s="11">
        <v>81</v>
      </c>
      <c r="M765" s="26">
        <v>22</v>
      </c>
      <c r="N765" s="11">
        <f t="shared" si="176"/>
        <v>4410206.8899999997</v>
      </c>
      <c r="O765" s="11">
        <v>0</v>
      </c>
      <c r="P765" s="11">
        <v>4410206.8899999997</v>
      </c>
      <c r="Q765" s="11">
        <v>0</v>
      </c>
      <c r="R765" s="11">
        <v>0</v>
      </c>
      <c r="S765" s="11">
        <v>0</v>
      </c>
      <c r="T765" s="11"/>
      <c r="U765" s="8">
        <f>N765/K765</f>
        <v>5198.8764470116703</v>
      </c>
      <c r="V765" s="8">
        <v>1172.2830200640003</v>
      </c>
      <c r="W765" s="3" t="s">
        <v>580</v>
      </c>
      <c r="X765" s="17">
        <f>+N765-'Приложение № 2'!E765</f>
        <v>0</v>
      </c>
      <c r="Y765" s="1">
        <v>191367.33</v>
      </c>
      <c r="Z765" s="1">
        <f t="shared" si="177"/>
        <v>110315.03999999998</v>
      </c>
      <c r="AB765" s="17">
        <f>+N765-'Приложение № 2'!E765</f>
        <v>0</v>
      </c>
      <c r="AE765" s="25">
        <f>+N765-'Приложение № 2'!E765</f>
        <v>0</v>
      </c>
    </row>
    <row r="766" spans="1:31" x14ac:dyDescent="0.2">
      <c r="A766" s="9">
        <f t="shared" si="178"/>
        <v>711</v>
      </c>
      <c r="B766" s="9">
        <f t="shared" si="179"/>
        <v>4</v>
      </c>
      <c r="C766" s="10" t="s">
        <v>1184</v>
      </c>
      <c r="D766" s="10" t="s">
        <v>822</v>
      </c>
      <c r="E766" s="10" t="s">
        <v>237</v>
      </c>
      <c r="F766" s="10"/>
      <c r="G766" s="10" t="s">
        <v>55</v>
      </c>
      <c r="H766" s="10" t="s">
        <v>34</v>
      </c>
      <c r="I766" s="10" t="s">
        <v>31</v>
      </c>
      <c r="J766" s="11">
        <v>1745.5</v>
      </c>
      <c r="K766" s="11">
        <v>1575.9</v>
      </c>
      <c r="L766" s="11">
        <v>0</v>
      </c>
      <c r="M766" s="26">
        <v>61</v>
      </c>
      <c r="N766" s="11">
        <f t="shared" si="176"/>
        <v>15417565.510000002</v>
      </c>
      <c r="O766" s="11">
        <v>0</v>
      </c>
      <c r="P766" s="11">
        <v>10534773.17</v>
      </c>
      <c r="Q766" s="11">
        <v>0</v>
      </c>
      <c r="R766" s="11">
        <v>143932.51619999995</v>
      </c>
      <c r="S766" s="11">
        <v>4738859.8238000004</v>
      </c>
      <c r="T766" s="11"/>
      <c r="U766" s="8">
        <v>3224.92</v>
      </c>
      <c r="V766" s="8">
        <v>3224.92</v>
      </c>
      <c r="W766" s="3" t="s">
        <v>580</v>
      </c>
      <c r="X766" s="17">
        <f>+N766-'Приложение № 2'!E766</f>
        <v>0</v>
      </c>
      <c r="Y766" s="1">
        <v>515625.18</v>
      </c>
      <c r="Z766" s="1">
        <f t="shared" si="177"/>
        <v>172088.28</v>
      </c>
      <c r="AB766" s="17">
        <f>+N766-'Приложение № 2'!E766</f>
        <v>0</v>
      </c>
      <c r="AE766" s="25">
        <f>+N766-'Приложение № 2'!E766</f>
        <v>0</v>
      </c>
    </row>
    <row r="767" spans="1:31" x14ac:dyDescent="0.2">
      <c r="A767" s="9">
        <f t="shared" si="178"/>
        <v>712</v>
      </c>
      <c r="B767" s="9">
        <f t="shared" si="179"/>
        <v>5</v>
      </c>
      <c r="C767" s="10" t="s">
        <v>1184</v>
      </c>
      <c r="D767" s="10" t="s">
        <v>823</v>
      </c>
      <c r="E767" s="10" t="s">
        <v>228</v>
      </c>
      <c r="F767" s="10"/>
      <c r="G767" s="10" t="s">
        <v>55</v>
      </c>
      <c r="H767" s="10" t="s">
        <v>33</v>
      </c>
      <c r="I767" s="10" t="s">
        <v>33</v>
      </c>
      <c r="J767" s="11">
        <v>2699.1</v>
      </c>
      <c r="K767" s="11">
        <v>2437.5</v>
      </c>
      <c r="L767" s="11">
        <v>0</v>
      </c>
      <c r="M767" s="26">
        <v>121</v>
      </c>
      <c r="N767" s="11">
        <f t="shared" si="176"/>
        <v>12279174.379999999</v>
      </c>
      <c r="O767" s="11">
        <v>0</v>
      </c>
      <c r="P767" s="11">
        <v>4279614.8199999994</v>
      </c>
      <c r="Q767" s="11">
        <v>0</v>
      </c>
      <c r="R767" s="11">
        <v>220368.84499999997</v>
      </c>
      <c r="S767" s="11">
        <v>7779190.7149999999</v>
      </c>
      <c r="T767" s="11"/>
      <c r="U767" s="8">
        <v>1826.78</v>
      </c>
      <c r="V767" s="8">
        <v>1826.78</v>
      </c>
      <c r="W767" s="3" t="s">
        <v>580</v>
      </c>
      <c r="X767" s="17">
        <f>+N767-'Приложение № 2'!E767</f>
        <v>0</v>
      </c>
      <c r="Y767" s="1">
        <v>796122.56</v>
      </c>
      <c r="Z767" s="1">
        <f t="shared" si="177"/>
        <v>266175</v>
      </c>
      <c r="AB767" s="17">
        <f>+N767-'Приложение № 2'!E767</f>
        <v>0</v>
      </c>
      <c r="AE767" s="25">
        <f>+N767-'Приложение № 2'!E767</f>
        <v>0</v>
      </c>
    </row>
    <row r="768" spans="1:31" ht="25.5" x14ac:dyDescent="0.2">
      <c r="A768" s="9">
        <f t="shared" si="178"/>
        <v>713</v>
      </c>
      <c r="B768" s="9">
        <f t="shared" si="179"/>
        <v>6</v>
      </c>
      <c r="C768" s="10" t="s">
        <v>1184</v>
      </c>
      <c r="D768" s="10" t="s">
        <v>824</v>
      </c>
      <c r="E768" s="10" t="s">
        <v>237</v>
      </c>
      <c r="F768" s="10"/>
      <c r="G768" s="10" t="s">
        <v>194</v>
      </c>
      <c r="H768" s="10" t="s">
        <v>33</v>
      </c>
      <c r="I768" s="10" t="s">
        <v>33</v>
      </c>
      <c r="J768" s="11">
        <v>4071.8</v>
      </c>
      <c r="K768" s="11">
        <v>3495</v>
      </c>
      <c r="L768" s="11">
        <v>0</v>
      </c>
      <c r="M768" s="26">
        <v>160</v>
      </c>
      <c r="N768" s="11">
        <f t="shared" si="176"/>
        <v>31146356.550000004</v>
      </c>
      <c r="O768" s="11">
        <v>0</v>
      </c>
      <c r="P768" s="11">
        <v>20989706.590000004</v>
      </c>
      <c r="Q768" s="11">
        <v>0</v>
      </c>
      <c r="R768" s="11">
        <v>316584.26000000007</v>
      </c>
      <c r="S768" s="11">
        <v>9840065.6999999993</v>
      </c>
      <c r="T768" s="11"/>
      <c r="U768" s="8">
        <v>4679.37</v>
      </c>
      <c r="V768" s="8">
        <v>4679.37</v>
      </c>
      <c r="W768" s="3" t="s">
        <v>580</v>
      </c>
      <c r="X768" s="17">
        <f>+N768-'Приложение № 2'!E768</f>
        <v>0</v>
      </c>
      <c r="Y768" s="1">
        <v>1021330.64</v>
      </c>
      <c r="Z768" s="1">
        <f t="shared" si="177"/>
        <v>381654</v>
      </c>
      <c r="AB768" s="17">
        <f>+N768-'Приложение № 2'!E768</f>
        <v>0</v>
      </c>
      <c r="AE768" s="25">
        <f>+N768-'Приложение № 2'!E768</f>
        <v>0</v>
      </c>
    </row>
    <row r="769" spans="1:32" x14ac:dyDescent="0.2">
      <c r="A769" s="9">
        <f t="shared" si="178"/>
        <v>714</v>
      </c>
      <c r="B769" s="9">
        <f t="shared" si="179"/>
        <v>7</v>
      </c>
      <c r="C769" s="10" t="s">
        <v>1184</v>
      </c>
      <c r="D769" s="10" t="s">
        <v>825</v>
      </c>
      <c r="E769" s="10" t="s">
        <v>228</v>
      </c>
      <c r="F769" s="10"/>
      <c r="G769" s="10" t="s">
        <v>55</v>
      </c>
      <c r="H769" s="10" t="s">
        <v>34</v>
      </c>
      <c r="I769" s="10" t="s">
        <v>31</v>
      </c>
      <c r="J769" s="11">
        <v>1732.6</v>
      </c>
      <c r="K769" s="11">
        <v>1559.6</v>
      </c>
      <c r="L769" s="11">
        <v>0</v>
      </c>
      <c r="M769" s="26">
        <v>59</v>
      </c>
      <c r="N769" s="11">
        <f t="shared" si="176"/>
        <v>15258097.07</v>
      </c>
      <c r="O769" s="11">
        <v>0</v>
      </c>
      <c r="P769" s="11">
        <v>10988412.491</v>
      </c>
      <c r="Q769" s="11">
        <v>0</v>
      </c>
      <c r="R769" s="11">
        <v>11853.47560000002</v>
      </c>
      <c r="S769" s="11">
        <v>4257831.1034000004</v>
      </c>
      <c r="T769" s="11"/>
      <c r="U769" s="8">
        <v>3224.92</v>
      </c>
      <c r="V769" s="8">
        <v>3224.92</v>
      </c>
      <c r="W769" s="3" t="s">
        <v>580</v>
      </c>
      <c r="X769" s="17">
        <f>+N769-'Приложение № 2'!E769</f>
        <v>0</v>
      </c>
      <c r="Y769" s="1">
        <v>437388.42</v>
      </c>
      <c r="Z769" s="1">
        <f t="shared" si="177"/>
        <v>170308.31999999998</v>
      </c>
      <c r="AB769" s="17">
        <f>+N769-'Приложение № 2'!E769</f>
        <v>0</v>
      </c>
      <c r="AE769" s="25">
        <f>+N769-'Приложение № 2'!E769</f>
        <v>0</v>
      </c>
    </row>
    <row r="770" spans="1:32" x14ac:dyDescent="0.2">
      <c r="A770" s="9">
        <f t="shared" si="178"/>
        <v>715</v>
      </c>
      <c r="B770" s="9">
        <f t="shared" si="179"/>
        <v>8</v>
      </c>
      <c r="C770" s="10" t="s">
        <v>1184</v>
      </c>
      <c r="D770" s="10" t="s">
        <v>826</v>
      </c>
      <c r="E770" s="10" t="s">
        <v>188</v>
      </c>
      <c r="F770" s="10"/>
      <c r="G770" s="10" t="s">
        <v>55</v>
      </c>
      <c r="H770" s="10" t="s">
        <v>33</v>
      </c>
      <c r="I770" s="10" t="s">
        <v>33</v>
      </c>
      <c r="J770" s="11">
        <v>2944.2</v>
      </c>
      <c r="K770" s="11">
        <v>2714.6</v>
      </c>
      <c r="L770" s="11">
        <v>0</v>
      </c>
      <c r="M770" s="26">
        <v>134</v>
      </c>
      <c r="N770" s="11">
        <f t="shared" si="176"/>
        <v>13675096.110000003</v>
      </c>
      <c r="O770" s="11">
        <v>0</v>
      </c>
      <c r="P770" s="11">
        <v>4051692.9200000055</v>
      </c>
      <c r="Q770" s="11">
        <v>0</v>
      </c>
      <c r="R770" s="11">
        <v>730373.58999999985</v>
      </c>
      <c r="S770" s="11">
        <v>8893029.5999999978</v>
      </c>
      <c r="T770" s="11"/>
      <c r="U770" s="8">
        <v>1826.78</v>
      </c>
      <c r="V770" s="8">
        <v>1826.78</v>
      </c>
      <c r="W770" s="3" t="s">
        <v>580</v>
      </c>
      <c r="X770" s="17">
        <f>+N770-'Приложение № 2'!E770</f>
        <v>0</v>
      </c>
      <c r="Y770" s="1">
        <v>848134.57</v>
      </c>
      <c r="Z770" s="1">
        <f t="shared" si="177"/>
        <v>296434.31999999995</v>
      </c>
      <c r="AB770" s="17">
        <f>+N770-'Приложение № 2'!E770</f>
        <v>0</v>
      </c>
      <c r="AE770" s="25">
        <f>+N770-'Приложение № 2'!E770</f>
        <v>0</v>
      </c>
    </row>
    <row r="771" spans="1:32" x14ac:dyDescent="0.2">
      <c r="A771" s="9"/>
      <c r="B771" s="38" t="s">
        <v>574</v>
      </c>
      <c r="C771" s="38"/>
      <c r="D771" s="38"/>
      <c r="E771" s="32"/>
      <c r="F771" s="32"/>
      <c r="G771" s="32"/>
      <c r="H771" s="32"/>
      <c r="I771" s="32"/>
      <c r="J771" s="31">
        <f>SUBTOTAL(9,J763:J770)</f>
        <v>20239.400000000001</v>
      </c>
      <c r="K771" s="31">
        <f t="shared" ref="K771:N771" si="180">SUBTOTAL(9,K763:K770)</f>
        <v>17826.7</v>
      </c>
      <c r="L771" s="31">
        <f t="shared" si="180"/>
        <v>152.19999999999999</v>
      </c>
      <c r="M771" s="31">
        <f t="shared" si="180"/>
        <v>678</v>
      </c>
      <c r="N771" s="31">
        <f t="shared" si="180"/>
        <v>114645818.86999999</v>
      </c>
      <c r="O771" s="31">
        <v>0</v>
      </c>
      <c r="P771" s="31">
        <v>58587125.614999995</v>
      </c>
      <c r="Q771" s="31">
        <v>0</v>
      </c>
      <c r="R771" s="31">
        <v>3770701.4787999997</v>
      </c>
      <c r="S771" s="31">
        <v>52287991.776199996</v>
      </c>
      <c r="T771" s="31">
        <v>0</v>
      </c>
      <c r="U771" s="31"/>
      <c r="V771" s="31"/>
      <c r="W771" s="32"/>
      <c r="X771" s="17">
        <f>+N771-'Приложение № 2'!E771</f>
        <v>0</v>
      </c>
      <c r="AB771" s="17">
        <f>+N771-'Приложение № 2'!E771</f>
        <v>0</v>
      </c>
      <c r="AE771" s="25">
        <f>+N771-'Приложение № 2'!E771</f>
        <v>0</v>
      </c>
    </row>
    <row r="772" spans="1:32" s="5" customFormat="1" x14ac:dyDescent="0.2">
      <c r="A772" s="9"/>
      <c r="B772" s="36" t="s">
        <v>1132</v>
      </c>
      <c r="C772" s="36"/>
      <c r="D772" s="36"/>
      <c r="E772" s="23"/>
      <c r="F772" s="23"/>
      <c r="G772" s="23"/>
      <c r="H772" s="23"/>
      <c r="I772" s="23"/>
      <c r="J772" s="4">
        <f>+J779+J813+J818+J820+J822+J836+J844+J848+J854+J856+J980+J983+J985+J1000+J1035+J1044+J1048+J1108+J1122+J1124+J1126+J1128+J1131+J1133+J1140+J1142</f>
        <v>850810.32000000007</v>
      </c>
      <c r="K772" s="4">
        <f>+K779+K813+K818+K820+K822+K836+K844+K848+K854+K856+K980+K983+K985+K1000+K1035+K1044+K1048+K1108+K1122+K1124+K1126+K1128+K1131+K1133+K1140+K1142</f>
        <v>706129.08999999985</v>
      </c>
      <c r="L772" s="4">
        <f>+L779+L813+L818+L820+L822+L836+L844+L848+L854+L856+L980+L983+L985+L1000+L1035+L1044+L1048+L1108+L1122+L1124+L1126+L1128+L1131+L1133+L1140+L1142</f>
        <v>17953.469999999998</v>
      </c>
      <c r="M772" s="4">
        <f>+M779+M813+M818+M820+M822+M836+M844+M848+M854+M856+M980+M983+M985+M1000+M1035+M1044+M1048+M1108+M1122+M1124+M1126+M1128+M1131+M1133+M1140+M1142</f>
        <v>31206</v>
      </c>
      <c r="N772" s="4">
        <f>+N779+N813+N818+N820+N822+N836+N844+N848+N854+N856+N980+N983+N985+N1000+N1035+N1044+N1048+N1108+N1122+N1124+N1126+N1128+N1131+N1133+N1140+N1142</f>
        <v>5396368801.651494</v>
      </c>
      <c r="O772" s="4">
        <v>0</v>
      </c>
      <c r="P772" s="4">
        <f>+P779+P813+P818+P820+P822+P836+P844+P848+P854+P856+P980+P983+P985+P1000+P1035+P1044+P1048+P1108+P1122+P1124+P1126+P1128+P1131+P1133+P1140+P1142</f>
        <v>3816842507.0278416</v>
      </c>
      <c r="Q772" s="4">
        <f>+Q779+Q813+Q818+Q820+Q822+Q836+Q844+Q848+Q854+Q856+Q980+Q983+Q985+Q1000+Q1035+Q1044+Q1048+Q1108+Q1122+Q1124+Q1126+Q1128+Q1131+Q1133+Q1140+Q1142</f>
        <v>0</v>
      </c>
      <c r="R772" s="4">
        <f>+R779+R813+R818+R820+R822+R836+R844+R848+R854+R856+R980+R983+R985+R1000+R1035+R1044+R1048+R1108+R1122+R1124+R1126+R1128+R1131+R1133+R1140+R1142</f>
        <v>200399055.32850933</v>
      </c>
      <c r="S772" s="4">
        <f>+S779+S813+S818+S820+S822+S836+S844+S848+S854+S856+S980+S983+S985+S1000+S1035+S1044+S1048+S1108+S1122+S1124+S1126+S1128+S1131+S1133+S1140+S1142</f>
        <v>1379127239.2951438</v>
      </c>
      <c r="T772" s="4">
        <f>+T779+T813+T818+T820+T822+T836+T844+T848+T854+T856+T980+T983+T985+T1000+T1035+T1044+T1048+T1108+T1122+T1124+T1126+T1128+T1131+T1133+T1140+T1142</f>
        <v>0</v>
      </c>
      <c r="U772" s="4"/>
      <c r="V772" s="4"/>
      <c r="W772" s="24"/>
      <c r="X772" s="17">
        <f>+N772-'Приложение № 2'!E772</f>
        <v>0</v>
      </c>
      <c r="AB772" s="17">
        <f>+N772-'Приложение № 2'!E772</f>
        <v>0</v>
      </c>
      <c r="AE772" s="25">
        <f>+N772-'Приложение № 2'!E772</f>
        <v>0</v>
      </c>
    </row>
    <row r="773" spans="1:32" x14ac:dyDescent="0.2">
      <c r="A773" s="9">
        <f>+A770+1</f>
        <v>716</v>
      </c>
      <c r="B773" s="6">
        <v>1</v>
      </c>
      <c r="C773" s="7" t="s">
        <v>1186</v>
      </c>
      <c r="D773" s="7" t="s">
        <v>846</v>
      </c>
      <c r="E773" s="7" t="s">
        <v>91</v>
      </c>
      <c r="F773" s="7"/>
      <c r="G773" s="7" t="s">
        <v>59</v>
      </c>
      <c r="H773" s="7" t="s">
        <v>31</v>
      </c>
      <c r="I773" s="7" t="s">
        <v>31</v>
      </c>
      <c r="J773" s="8">
        <v>535</v>
      </c>
      <c r="K773" s="8">
        <v>494.6</v>
      </c>
      <c r="L773" s="8">
        <v>0</v>
      </c>
      <c r="M773" s="33">
        <v>22</v>
      </c>
      <c r="N773" s="8">
        <f t="shared" ref="N773:N778" si="181">+P773+Q773+R773+S773+T773</f>
        <v>231309.58195719996</v>
      </c>
      <c r="O773" s="8">
        <v>0</v>
      </c>
      <c r="P773" s="8">
        <v>0</v>
      </c>
      <c r="Q773" s="8">
        <v>0</v>
      </c>
      <c r="R773" s="8">
        <v>135521.37</v>
      </c>
      <c r="S773" s="8">
        <v>95788.211957199965</v>
      </c>
      <c r="T773" s="8"/>
      <c r="U773" s="8">
        <v>572.97</v>
      </c>
      <c r="V773" s="8">
        <v>572.97</v>
      </c>
      <c r="W773" s="3" t="s">
        <v>1132</v>
      </c>
      <c r="X773" s="17">
        <f>+N773-'Приложение № 2'!E773</f>
        <v>0</v>
      </c>
      <c r="Y773" s="1">
        <v>97239.33</v>
      </c>
      <c r="Z773" s="1">
        <f>+(K773*6.45+L773*17.73)*12</f>
        <v>38282.04</v>
      </c>
      <c r="AB773" s="17">
        <f>+N773-'Приложение № 2'!E773</f>
        <v>0</v>
      </c>
      <c r="AE773" s="25">
        <f>+N773-'Приложение № 2'!E773</f>
        <v>0</v>
      </c>
    </row>
    <row r="774" spans="1:32" x14ac:dyDescent="0.2">
      <c r="A774" s="9">
        <f>+A773+1</f>
        <v>717</v>
      </c>
      <c r="B774" s="6">
        <f>+B773+1</f>
        <v>2</v>
      </c>
      <c r="C774" s="7" t="s">
        <v>1186</v>
      </c>
      <c r="D774" s="7" t="s">
        <v>847</v>
      </c>
      <c r="E774" s="7" t="s">
        <v>184</v>
      </c>
      <c r="F774" s="7"/>
      <c r="G774" s="7" t="s">
        <v>59</v>
      </c>
      <c r="H774" s="7" t="s">
        <v>31</v>
      </c>
      <c r="I774" s="7" t="s">
        <v>31</v>
      </c>
      <c r="J774" s="8">
        <v>535</v>
      </c>
      <c r="K774" s="8">
        <v>494.6</v>
      </c>
      <c r="L774" s="8">
        <v>0</v>
      </c>
      <c r="M774" s="33">
        <v>25</v>
      </c>
      <c r="N774" s="8">
        <f t="shared" si="181"/>
        <v>3700031.2054143995</v>
      </c>
      <c r="O774" s="8">
        <v>0</v>
      </c>
      <c r="P774" s="8">
        <v>3143503.3054143996</v>
      </c>
      <c r="Q774" s="8">
        <v>0</v>
      </c>
      <c r="R774" s="8">
        <v>173707.5</v>
      </c>
      <c r="S774" s="8">
        <v>382820.4</v>
      </c>
      <c r="T774" s="8"/>
      <c r="U774" s="8">
        <v>7764.07</v>
      </c>
      <c r="V774" s="8">
        <v>7764.07</v>
      </c>
      <c r="W774" s="3" t="s">
        <v>1132</v>
      </c>
      <c r="X774" s="17">
        <f>+N774-'Приложение № 2'!E774</f>
        <v>0</v>
      </c>
      <c r="Y774" s="1">
        <v>135425.46</v>
      </c>
      <c r="Z774" s="1">
        <f t="shared" ref="Z774:Z778" si="182">+(K774*6.45+L774*17.73)*12</f>
        <v>38282.04</v>
      </c>
      <c r="AB774" s="17">
        <f>+N774-'Приложение № 2'!E774</f>
        <v>0</v>
      </c>
      <c r="AE774" s="25">
        <f>+N774-'Приложение № 2'!E774</f>
        <v>0</v>
      </c>
    </row>
    <row r="775" spans="1:32" x14ac:dyDescent="0.2">
      <c r="A775" s="9">
        <f t="shared" ref="A775:A778" si="183">+A774+1</f>
        <v>718</v>
      </c>
      <c r="B775" s="6">
        <f t="shared" ref="B775:B778" si="184">+B774+1</f>
        <v>3</v>
      </c>
      <c r="C775" s="10" t="s">
        <v>1186</v>
      </c>
      <c r="D775" s="10" t="s">
        <v>579</v>
      </c>
      <c r="E775" s="10" t="s">
        <v>150</v>
      </c>
      <c r="F775" s="10"/>
      <c r="G775" s="10" t="s">
        <v>59</v>
      </c>
      <c r="H775" s="10" t="s">
        <v>31</v>
      </c>
      <c r="I775" s="10" t="s">
        <v>30</v>
      </c>
      <c r="J775" s="11">
        <v>708.4</v>
      </c>
      <c r="K775" s="11">
        <v>676.8</v>
      </c>
      <c r="L775" s="11">
        <v>0</v>
      </c>
      <c r="M775" s="26">
        <v>32</v>
      </c>
      <c r="N775" s="11">
        <f t="shared" si="181"/>
        <v>4775433.116868481</v>
      </c>
      <c r="O775" s="11">
        <v>0</v>
      </c>
      <c r="P775" s="11">
        <v>4775433.116868481</v>
      </c>
      <c r="Q775" s="11">
        <v>0</v>
      </c>
      <c r="R775" s="11">
        <v>0</v>
      </c>
      <c r="S775" s="11">
        <v>0</v>
      </c>
      <c r="T775" s="8"/>
      <c r="U775" s="8">
        <v>7983.05</v>
      </c>
      <c r="V775" s="8">
        <v>7983.05</v>
      </c>
      <c r="W775" s="3" t="s">
        <v>1132</v>
      </c>
      <c r="X775" s="17">
        <f>+N775-'Приложение № 2'!E775</f>
        <v>0</v>
      </c>
      <c r="Y775" s="1">
        <v>179170.17</v>
      </c>
      <c r="Z775" s="1">
        <f t="shared" si="182"/>
        <v>52384.319999999992</v>
      </c>
      <c r="AB775" s="17">
        <f>+N775-'Приложение № 2'!E775</f>
        <v>0</v>
      </c>
      <c r="AE775" s="25">
        <f>+N775-'Приложение № 2'!E775</f>
        <v>0</v>
      </c>
    </row>
    <row r="776" spans="1:32" x14ac:dyDescent="0.2">
      <c r="A776" s="9">
        <f t="shared" si="183"/>
        <v>719</v>
      </c>
      <c r="B776" s="6">
        <f t="shared" si="184"/>
        <v>4</v>
      </c>
      <c r="C776" s="10" t="s">
        <v>1186</v>
      </c>
      <c r="D776" s="10" t="s">
        <v>848</v>
      </c>
      <c r="E776" s="10" t="s">
        <v>106</v>
      </c>
      <c r="F776" s="10"/>
      <c r="G776" s="10" t="s">
        <v>59</v>
      </c>
      <c r="H776" s="10" t="s">
        <v>31</v>
      </c>
      <c r="I776" s="10" t="s">
        <v>30</v>
      </c>
      <c r="J776" s="11">
        <v>755.4</v>
      </c>
      <c r="K776" s="11">
        <v>676.8</v>
      </c>
      <c r="L776" s="11">
        <v>0</v>
      </c>
      <c r="M776" s="26">
        <v>29</v>
      </c>
      <c r="N776" s="11">
        <f t="shared" si="181"/>
        <v>4775433.116868481</v>
      </c>
      <c r="O776" s="11">
        <v>0</v>
      </c>
      <c r="P776" s="11">
        <v>4032523.9568684809</v>
      </c>
      <c r="Q776" s="11">
        <v>0</v>
      </c>
      <c r="R776" s="11">
        <v>219065.96000000002</v>
      </c>
      <c r="S776" s="11">
        <v>523843.19999999995</v>
      </c>
      <c r="T776" s="8"/>
      <c r="U776" s="8">
        <v>7983.05</v>
      </c>
      <c r="V776" s="8">
        <v>7983.05</v>
      </c>
      <c r="W776" s="3" t="s">
        <v>1132</v>
      </c>
      <c r="X776" s="17">
        <f>+N776-'Приложение № 2'!E776</f>
        <v>0</v>
      </c>
      <c r="Y776" s="1">
        <v>166681.64000000001</v>
      </c>
      <c r="Z776" s="1">
        <f t="shared" si="182"/>
        <v>52384.319999999992</v>
      </c>
      <c r="AB776" s="17">
        <f>+N776-'Приложение № 2'!E776</f>
        <v>0</v>
      </c>
      <c r="AE776" s="25">
        <f>+N776-'Приложение № 2'!E776</f>
        <v>0</v>
      </c>
    </row>
    <row r="777" spans="1:32" x14ac:dyDescent="0.2">
      <c r="A777" s="9">
        <f t="shared" si="183"/>
        <v>720</v>
      </c>
      <c r="B777" s="6">
        <f t="shared" si="184"/>
        <v>5</v>
      </c>
      <c r="C777" s="10" t="s">
        <v>1186</v>
      </c>
      <c r="D777" s="10" t="s">
        <v>581</v>
      </c>
      <c r="E777" s="10" t="s">
        <v>150</v>
      </c>
      <c r="F777" s="10"/>
      <c r="G777" s="10" t="s">
        <v>59</v>
      </c>
      <c r="H777" s="10" t="s">
        <v>31</v>
      </c>
      <c r="I777" s="10" t="s">
        <v>31</v>
      </c>
      <c r="J777" s="11">
        <v>525.6</v>
      </c>
      <c r="K777" s="11">
        <v>495.6</v>
      </c>
      <c r="L777" s="11">
        <v>0</v>
      </c>
      <c r="M777" s="26">
        <v>50</v>
      </c>
      <c r="N777" s="11">
        <f t="shared" si="181"/>
        <v>3496904.03569416</v>
      </c>
      <c r="O777" s="11">
        <v>0</v>
      </c>
      <c r="P777" s="11">
        <v>3496904.03569416</v>
      </c>
      <c r="Q777" s="11">
        <v>0</v>
      </c>
      <c r="R777" s="11">
        <v>0</v>
      </c>
      <c r="S777" s="11">
        <v>0</v>
      </c>
      <c r="T777" s="8"/>
      <c r="U777" s="8">
        <v>7983.05</v>
      </c>
      <c r="V777" s="8">
        <v>7983.05</v>
      </c>
      <c r="W777" s="3" t="s">
        <v>1132</v>
      </c>
      <c r="X777" s="17">
        <f>+N777-'Приложение № 2'!E777</f>
        <v>0</v>
      </c>
      <c r="Y777" s="1">
        <v>119088.04</v>
      </c>
      <c r="Z777" s="1">
        <f t="shared" si="182"/>
        <v>38359.440000000002</v>
      </c>
      <c r="AB777" s="17">
        <f>+N777-'Приложение № 2'!E777</f>
        <v>0</v>
      </c>
      <c r="AE777" s="25">
        <f>+N777-'Приложение № 2'!E777</f>
        <v>0</v>
      </c>
    </row>
    <row r="778" spans="1:32" x14ac:dyDescent="0.2">
      <c r="A778" s="9">
        <f t="shared" si="183"/>
        <v>721</v>
      </c>
      <c r="B778" s="6">
        <f t="shared" si="184"/>
        <v>6</v>
      </c>
      <c r="C778" s="10" t="s">
        <v>1186</v>
      </c>
      <c r="D778" s="10" t="s">
        <v>582</v>
      </c>
      <c r="E778" s="10" t="s">
        <v>150</v>
      </c>
      <c r="F778" s="10"/>
      <c r="G778" s="10" t="s">
        <v>59</v>
      </c>
      <c r="H778" s="10" t="s">
        <v>31</v>
      </c>
      <c r="I778" s="10" t="s">
        <v>30</v>
      </c>
      <c r="J778" s="11">
        <v>722</v>
      </c>
      <c r="K778" s="11">
        <v>647</v>
      </c>
      <c r="L778" s="11">
        <v>0</v>
      </c>
      <c r="M778" s="26">
        <v>21</v>
      </c>
      <c r="N778" s="11">
        <f t="shared" si="181"/>
        <v>4565167.2970642</v>
      </c>
      <c r="O778" s="11">
        <v>0</v>
      </c>
      <c r="P778" s="11">
        <v>4565167.2970642</v>
      </c>
      <c r="Q778" s="11">
        <v>0</v>
      </c>
      <c r="R778" s="11">
        <v>0</v>
      </c>
      <c r="S778" s="11">
        <v>0</v>
      </c>
      <c r="T778" s="8"/>
      <c r="U778" s="8">
        <v>7983.05</v>
      </c>
      <c r="V778" s="8">
        <v>7983.05</v>
      </c>
      <c r="W778" s="3" t="s">
        <v>1132</v>
      </c>
      <c r="X778" s="17">
        <f>+N778-'Приложение № 2'!E778</f>
        <v>0</v>
      </c>
      <c r="Y778" s="1">
        <v>138798.38</v>
      </c>
      <c r="Z778" s="1">
        <f t="shared" si="182"/>
        <v>50077.8</v>
      </c>
      <c r="AB778" s="17">
        <f>+N778-'Приложение № 2'!E778</f>
        <v>0</v>
      </c>
      <c r="AE778" s="25">
        <f>+N778-'Приложение № 2'!E778</f>
        <v>0</v>
      </c>
    </row>
    <row r="779" spans="1:32" s="12" customFormat="1" x14ac:dyDescent="0.2">
      <c r="A779" s="9"/>
      <c r="B779" s="35" t="s">
        <v>583</v>
      </c>
      <c r="C779" s="35"/>
      <c r="D779" s="35"/>
      <c r="E779" s="29"/>
      <c r="F779" s="29"/>
      <c r="G779" s="29"/>
      <c r="H779" s="29"/>
      <c r="I779" s="29"/>
      <c r="J779" s="30">
        <f>SUBTOTAL(9,J773:J778)</f>
        <v>3781.4</v>
      </c>
      <c r="K779" s="30">
        <f t="shared" ref="K779:M779" si="185">SUBTOTAL(9,K773:K778)</f>
        <v>3485.4</v>
      </c>
      <c r="L779" s="30">
        <f t="shared" si="185"/>
        <v>0</v>
      </c>
      <c r="M779" s="30">
        <f t="shared" si="185"/>
        <v>179</v>
      </c>
      <c r="N779" s="30">
        <f>SUBTOTAL(9,N773:N778)</f>
        <v>21544278.353866924</v>
      </c>
      <c r="O779" s="30">
        <v>0</v>
      </c>
      <c r="P779" s="30">
        <v>20013531.711909719</v>
      </c>
      <c r="Q779" s="30">
        <v>0</v>
      </c>
      <c r="R779" s="30">
        <v>528294.83000000007</v>
      </c>
      <c r="S779" s="30">
        <v>1002451.8119571999</v>
      </c>
      <c r="T779" s="30">
        <v>0</v>
      </c>
      <c r="U779" s="30"/>
      <c r="V779" s="30"/>
      <c r="W779" s="29"/>
      <c r="X779" s="17">
        <f>+N779-'Приложение № 2'!E779</f>
        <v>0</v>
      </c>
      <c r="Y779" s="14"/>
      <c r="Z779" s="14"/>
      <c r="AA779" s="14"/>
      <c r="AB779" s="17">
        <f>+N779-'Приложение № 2'!E779</f>
        <v>0</v>
      </c>
      <c r="AD779" s="14"/>
      <c r="AE779" s="25">
        <f>+N779-'Приложение № 2'!E779</f>
        <v>0</v>
      </c>
      <c r="AF779" s="14"/>
    </row>
    <row r="780" spans="1:32" x14ac:dyDescent="0.2">
      <c r="A780" s="9">
        <f>+A778+1</f>
        <v>722</v>
      </c>
      <c r="B780" s="6">
        <v>1</v>
      </c>
      <c r="C780" s="7" t="s">
        <v>1145</v>
      </c>
      <c r="D780" s="7" t="s">
        <v>849</v>
      </c>
      <c r="E780" s="7" t="s">
        <v>140</v>
      </c>
      <c r="F780" s="7"/>
      <c r="G780" s="7" t="s">
        <v>59</v>
      </c>
      <c r="H780" s="7" t="s">
        <v>31</v>
      </c>
      <c r="I780" s="7" t="s">
        <v>32</v>
      </c>
      <c r="J780" s="8">
        <v>1014.5</v>
      </c>
      <c r="K780" s="8">
        <v>923.3</v>
      </c>
      <c r="L780" s="8">
        <v>0</v>
      </c>
      <c r="M780" s="33">
        <v>37</v>
      </c>
      <c r="N780" s="8">
        <f t="shared" ref="N780:N812" si="186">+P780+Q780+R780+S780+T780</f>
        <v>8047841.0641727997</v>
      </c>
      <c r="O780" s="8">
        <v>0</v>
      </c>
      <c r="P780" s="8">
        <v>7137950.0741727995</v>
      </c>
      <c r="Q780" s="8">
        <v>0</v>
      </c>
      <c r="R780" s="8">
        <v>195256.78999999998</v>
      </c>
      <c r="S780" s="8">
        <v>714634.2</v>
      </c>
      <c r="T780" s="8"/>
      <c r="U780" s="8">
        <v>9186.1</v>
      </c>
      <c r="V780" s="8">
        <v>9186.1</v>
      </c>
      <c r="W780" s="3" t="s">
        <v>1132</v>
      </c>
      <c r="X780" s="17">
        <f>+N780-'Приложение № 2'!E780</f>
        <v>0</v>
      </c>
      <c r="Y780" s="1">
        <v>123793.37</v>
      </c>
      <c r="Z780" s="1">
        <f t="shared" ref="Z780:Z787" si="187">+(K780*6.45+L780*17.73)*12</f>
        <v>71463.42</v>
      </c>
      <c r="AB780" s="17">
        <f>+N780-'Приложение № 2'!E780</f>
        <v>0</v>
      </c>
      <c r="AE780" s="25">
        <f>+N780-'Приложение № 2'!E780</f>
        <v>0</v>
      </c>
    </row>
    <row r="781" spans="1:32" x14ac:dyDescent="0.2">
      <c r="A781" s="9">
        <f>+A780+1</f>
        <v>723</v>
      </c>
      <c r="B781" s="6">
        <f>+B780+1</f>
        <v>2</v>
      </c>
      <c r="C781" s="7" t="s">
        <v>1145</v>
      </c>
      <c r="D781" s="7" t="s">
        <v>850</v>
      </c>
      <c r="E781" s="7" t="s">
        <v>128</v>
      </c>
      <c r="F781" s="7"/>
      <c r="G781" s="7" t="s">
        <v>59</v>
      </c>
      <c r="H781" s="7" t="s">
        <v>31</v>
      </c>
      <c r="I781" s="7" t="s">
        <v>32</v>
      </c>
      <c r="J781" s="8">
        <v>819.69</v>
      </c>
      <c r="K781" s="8">
        <v>740.76</v>
      </c>
      <c r="L781" s="8">
        <v>0</v>
      </c>
      <c r="M781" s="33">
        <v>49</v>
      </c>
      <c r="N781" s="8">
        <f t="shared" si="186"/>
        <v>4203789.3115321612</v>
      </c>
      <c r="O781" s="8">
        <v>0</v>
      </c>
      <c r="P781" s="8">
        <v>3413562.4675321612</v>
      </c>
      <c r="Q781" s="8">
        <v>0</v>
      </c>
      <c r="R781" s="8">
        <v>216878.60399999999</v>
      </c>
      <c r="S781" s="8">
        <v>573348.24</v>
      </c>
      <c r="T781" s="8"/>
      <c r="U781" s="8">
        <v>5775.45</v>
      </c>
      <c r="V781" s="8">
        <v>5775.45</v>
      </c>
      <c r="W781" s="3" t="s">
        <v>1132</v>
      </c>
      <c r="X781" s="17">
        <f>+N781-'Приложение № 2'!E781</f>
        <v>0</v>
      </c>
      <c r="Y781" s="1">
        <v>159543.78</v>
      </c>
      <c r="Z781" s="1">
        <f t="shared" si="187"/>
        <v>57334.824000000001</v>
      </c>
      <c r="AB781" s="17">
        <f>+N781-'Приложение № 2'!E781</f>
        <v>0</v>
      </c>
      <c r="AE781" s="25">
        <f>+N781-'Приложение № 2'!E781</f>
        <v>0</v>
      </c>
    </row>
    <row r="782" spans="1:32" x14ac:dyDescent="0.2">
      <c r="A782" s="9">
        <f t="shared" ref="A782:A812" si="188">+A781+1</f>
        <v>724</v>
      </c>
      <c r="B782" s="6">
        <f t="shared" ref="B782:B812" si="189">+B781+1</f>
        <v>3</v>
      </c>
      <c r="C782" s="7" t="s">
        <v>1145</v>
      </c>
      <c r="D782" s="7" t="s">
        <v>851</v>
      </c>
      <c r="E782" s="7" t="s">
        <v>129</v>
      </c>
      <c r="F782" s="7"/>
      <c r="G782" s="7" t="s">
        <v>59</v>
      </c>
      <c r="H782" s="7" t="s">
        <v>31</v>
      </c>
      <c r="I782" s="7" t="s">
        <v>31</v>
      </c>
      <c r="J782" s="8">
        <v>323.77999999999997</v>
      </c>
      <c r="K782" s="8">
        <v>311.63</v>
      </c>
      <c r="L782" s="8">
        <v>0</v>
      </c>
      <c r="M782" s="33">
        <v>14</v>
      </c>
      <c r="N782" s="8">
        <f t="shared" si="186"/>
        <v>1334118.5723260799</v>
      </c>
      <c r="O782" s="8">
        <v>0</v>
      </c>
      <c r="P782" s="8">
        <v>998948.12032607989</v>
      </c>
      <c r="Q782" s="8">
        <v>0</v>
      </c>
      <c r="R782" s="8">
        <v>93968.831999999995</v>
      </c>
      <c r="S782" s="8">
        <v>241201.62</v>
      </c>
      <c r="T782" s="8"/>
      <c r="U782" s="8">
        <v>4156.6099999999997</v>
      </c>
      <c r="V782" s="8">
        <v>4156.6099999999997</v>
      </c>
      <c r="W782" s="3" t="s">
        <v>1132</v>
      </c>
      <c r="X782" s="17">
        <f>+N782-'Приложение № 2'!E782</f>
        <v>0</v>
      </c>
      <c r="Y782" s="1">
        <v>69848.67</v>
      </c>
      <c r="Z782" s="1">
        <f t="shared" si="187"/>
        <v>24120.162</v>
      </c>
      <c r="AB782" s="17">
        <f>+N782-'Приложение № 2'!E782</f>
        <v>0</v>
      </c>
      <c r="AE782" s="25">
        <f>+N782-'Приложение № 2'!E782</f>
        <v>0</v>
      </c>
    </row>
    <row r="783" spans="1:32" x14ac:dyDescent="0.2">
      <c r="A783" s="9">
        <f t="shared" si="188"/>
        <v>725</v>
      </c>
      <c r="B783" s="6">
        <f t="shared" si="189"/>
        <v>4</v>
      </c>
      <c r="C783" s="7" t="s">
        <v>1145</v>
      </c>
      <c r="D783" s="7" t="s">
        <v>852</v>
      </c>
      <c r="E783" s="7" t="s">
        <v>129</v>
      </c>
      <c r="F783" s="7"/>
      <c r="G783" s="7" t="s">
        <v>59</v>
      </c>
      <c r="H783" s="7" t="s">
        <v>31</v>
      </c>
      <c r="I783" s="7" t="s">
        <v>31</v>
      </c>
      <c r="J783" s="8">
        <v>338.4</v>
      </c>
      <c r="K783" s="8">
        <v>307.2</v>
      </c>
      <c r="L783" s="8">
        <v>0</v>
      </c>
      <c r="M783" s="33">
        <v>15</v>
      </c>
      <c r="N783" s="8">
        <f t="shared" si="186"/>
        <v>2249477.5345151997</v>
      </c>
      <c r="O783" s="8">
        <v>0</v>
      </c>
      <c r="P783" s="8">
        <v>1896475.7845151997</v>
      </c>
      <c r="Q783" s="8">
        <v>0</v>
      </c>
      <c r="R783" s="8">
        <v>115228.95</v>
      </c>
      <c r="S783" s="8">
        <v>237772.79999999999</v>
      </c>
      <c r="T783" s="8"/>
      <c r="U783" s="8">
        <v>7567.25</v>
      </c>
      <c r="V783" s="8">
        <v>7567.25</v>
      </c>
      <c r="W783" s="3" t="s">
        <v>1132</v>
      </c>
      <c r="X783" s="17">
        <f>+N783-'Приложение № 2'!E783</f>
        <v>0</v>
      </c>
      <c r="Y783" s="1">
        <v>91451.67</v>
      </c>
      <c r="Z783" s="1">
        <f t="shared" si="187"/>
        <v>23777.279999999999</v>
      </c>
      <c r="AB783" s="17">
        <f>+N783-'Приложение № 2'!E783</f>
        <v>0</v>
      </c>
      <c r="AE783" s="25">
        <f>+N783-'Приложение № 2'!E783</f>
        <v>0</v>
      </c>
    </row>
    <row r="784" spans="1:32" x14ac:dyDescent="0.2">
      <c r="A784" s="9">
        <f t="shared" si="188"/>
        <v>726</v>
      </c>
      <c r="B784" s="6">
        <f t="shared" si="189"/>
        <v>5</v>
      </c>
      <c r="C784" s="7" t="s">
        <v>1145</v>
      </c>
      <c r="D784" s="7" t="s">
        <v>853</v>
      </c>
      <c r="E784" s="7" t="s">
        <v>289</v>
      </c>
      <c r="F784" s="7"/>
      <c r="G784" s="7" t="s">
        <v>59</v>
      </c>
      <c r="H784" s="7" t="s">
        <v>31</v>
      </c>
      <c r="I784" s="7" t="s">
        <v>32</v>
      </c>
      <c r="J784" s="8">
        <v>674.93</v>
      </c>
      <c r="K784" s="8">
        <v>592.77</v>
      </c>
      <c r="L784" s="8">
        <v>0</v>
      </c>
      <c r="M784" s="33">
        <v>22</v>
      </c>
      <c r="N784" s="8">
        <f t="shared" si="186"/>
        <v>1802862.5322507801</v>
      </c>
      <c r="O784" s="8">
        <v>0</v>
      </c>
      <c r="P784" s="8">
        <v>1132465.05425078</v>
      </c>
      <c r="Q784" s="8">
        <v>0</v>
      </c>
      <c r="R784" s="8">
        <v>211593.49800000002</v>
      </c>
      <c r="S784" s="8">
        <v>458803.98</v>
      </c>
      <c r="T784" s="8"/>
      <c r="U784" s="8">
        <v>3420.72</v>
      </c>
      <c r="V784" s="8">
        <v>3420.72</v>
      </c>
      <c r="W784" s="3" t="s">
        <v>1132</v>
      </c>
      <c r="X784" s="17">
        <f>+N784-'Приложение № 2'!E784</f>
        <v>0</v>
      </c>
      <c r="Y784" s="1">
        <v>165713.1</v>
      </c>
      <c r="Z784" s="1">
        <f t="shared" si="187"/>
        <v>45880.398000000001</v>
      </c>
      <c r="AB784" s="17">
        <f>+N784-'Приложение № 2'!E784</f>
        <v>0</v>
      </c>
      <c r="AE784" s="25">
        <f>+N784-'Приложение № 2'!E784</f>
        <v>0</v>
      </c>
    </row>
    <row r="785" spans="1:31" x14ac:dyDescent="0.2">
      <c r="A785" s="9">
        <f t="shared" si="188"/>
        <v>727</v>
      </c>
      <c r="B785" s="6">
        <f t="shared" si="189"/>
        <v>6</v>
      </c>
      <c r="C785" s="7" t="s">
        <v>1145</v>
      </c>
      <c r="D785" s="7" t="s">
        <v>854</v>
      </c>
      <c r="E785" s="7" t="s">
        <v>138</v>
      </c>
      <c r="F785" s="7"/>
      <c r="G785" s="7" t="s">
        <v>59</v>
      </c>
      <c r="H785" s="7" t="s">
        <v>31</v>
      </c>
      <c r="I785" s="7" t="s">
        <v>30</v>
      </c>
      <c r="J785" s="8">
        <v>665.86</v>
      </c>
      <c r="K785" s="8">
        <v>594.17999999999995</v>
      </c>
      <c r="L785" s="8">
        <v>0</v>
      </c>
      <c r="M785" s="33">
        <v>27</v>
      </c>
      <c r="N785" s="8">
        <f t="shared" si="186"/>
        <v>4350893.7627468808</v>
      </c>
      <c r="O785" s="8">
        <v>0</v>
      </c>
      <c r="P785" s="8">
        <v>3699404.2507468811</v>
      </c>
      <c r="Q785" s="8">
        <v>0</v>
      </c>
      <c r="R785" s="8">
        <v>191594.19200000001</v>
      </c>
      <c r="S785" s="8">
        <v>459895.32</v>
      </c>
      <c r="T785" s="8"/>
      <c r="U785" s="8">
        <v>7567.25</v>
      </c>
      <c r="V785" s="8">
        <v>7567.25</v>
      </c>
      <c r="W785" s="3" t="s">
        <v>1132</v>
      </c>
      <c r="X785" s="17">
        <f>+N785-'Приложение № 2'!E785</f>
        <v>0</v>
      </c>
      <c r="Y785" s="1">
        <v>145604.66</v>
      </c>
      <c r="Z785" s="1">
        <f t="shared" si="187"/>
        <v>45989.531999999999</v>
      </c>
      <c r="AB785" s="17">
        <f>+N785-'Приложение № 2'!E785</f>
        <v>0</v>
      </c>
      <c r="AE785" s="25">
        <f>+N785-'Приложение № 2'!E785</f>
        <v>0</v>
      </c>
    </row>
    <row r="786" spans="1:31" s="12" customFormat="1" x14ac:dyDescent="0.2">
      <c r="A786" s="9">
        <f t="shared" si="188"/>
        <v>728</v>
      </c>
      <c r="B786" s="9">
        <f t="shared" si="189"/>
        <v>7</v>
      </c>
      <c r="C786" s="10" t="s">
        <v>1146</v>
      </c>
      <c r="D786" s="10" t="s">
        <v>110</v>
      </c>
      <c r="E786" s="10" t="s">
        <v>111</v>
      </c>
      <c r="F786" s="10"/>
      <c r="G786" s="10" t="s">
        <v>59</v>
      </c>
      <c r="H786" s="10" t="s">
        <v>31</v>
      </c>
      <c r="I786" s="10" t="s">
        <v>31</v>
      </c>
      <c r="J786" s="11">
        <v>874.59</v>
      </c>
      <c r="K786" s="11">
        <v>814.64</v>
      </c>
      <c r="L786" s="11">
        <v>0</v>
      </c>
      <c r="M786" s="26">
        <v>31</v>
      </c>
      <c r="N786" s="11">
        <f t="shared" si="186"/>
        <v>4275760.2337369602</v>
      </c>
      <c r="O786" s="11">
        <v>0</v>
      </c>
      <c r="P786" s="11">
        <v>3441609.0577369602</v>
      </c>
      <c r="Q786" s="11">
        <v>0</v>
      </c>
      <c r="R786" s="11">
        <v>203619.81599999999</v>
      </c>
      <c r="S786" s="11">
        <v>630531.36</v>
      </c>
      <c r="T786" s="11"/>
      <c r="U786" s="11">
        <v>5938.32</v>
      </c>
      <c r="V786" s="11">
        <v>5938.32</v>
      </c>
      <c r="W786" s="27" t="s">
        <v>1132</v>
      </c>
      <c r="X786" s="28">
        <f>+N786-'Приложение № 2'!E786</f>
        <v>0</v>
      </c>
      <c r="Y786" s="12">
        <v>140566.68</v>
      </c>
      <c r="Z786" s="12">
        <f t="shared" si="187"/>
        <v>63053.135999999999</v>
      </c>
      <c r="AB786" s="28">
        <f>+N786-'Приложение № 2'!E786</f>
        <v>0</v>
      </c>
      <c r="AE786" s="28">
        <f>+N786-'Приложение № 2'!E786</f>
        <v>0</v>
      </c>
    </row>
    <row r="787" spans="1:31" s="12" customFormat="1" x14ac:dyDescent="0.2">
      <c r="A787" s="9">
        <f t="shared" si="188"/>
        <v>729</v>
      </c>
      <c r="B787" s="9">
        <f t="shared" si="189"/>
        <v>8</v>
      </c>
      <c r="C787" s="10" t="s">
        <v>1146</v>
      </c>
      <c r="D787" s="10" t="s">
        <v>113</v>
      </c>
      <c r="E787" s="10" t="s">
        <v>106</v>
      </c>
      <c r="F787" s="10"/>
      <c r="G787" s="10" t="s">
        <v>59</v>
      </c>
      <c r="H787" s="10" t="s">
        <v>31</v>
      </c>
      <c r="I787" s="10" t="s">
        <v>31</v>
      </c>
      <c r="J787" s="11">
        <v>892.04</v>
      </c>
      <c r="K787" s="11">
        <v>818.64</v>
      </c>
      <c r="L787" s="11">
        <v>0</v>
      </c>
      <c r="M787" s="26">
        <v>30</v>
      </c>
      <c r="N787" s="11">
        <f t="shared" si="186"/>
        <v>4296754.8376513598</v>
      </c>
      <c r="O787" s="11">
        <v>0</v>
      </c>
      <c r="P787" s="11">
        <v>3426472.1616513594</v>
      </c>
      <c r="Q787" s="11">
        <v>0</v>
      </c>
      <c r="R787" s="11">
        <v>236655.31599999999</v>
      </c>
      <c r="S787" s="11">
        <v>633627.3600000001</v>
      </c>
      <c r="T787" s="11"/>
      <c r="U787" s="11">
        <v>5938.32</v>
      </c>
      <c r="V787" s="11">
        <v>5938.32</v>
      </c>
      <c r="W787" s="27" t="s">
        <v>1132</v>
      </c>
      <c r="X787" s="28">
        <f>+N787-'Приложение № 2'!E787</f>
        <v>0</v>
      </c>
      <c r="Y787" s="12">
        <v>173292.58</v>
      </c>
      <c r="Z787" s="12">
        <f t="shared" si="187"/>
        <v>63362.736000000004</v>
      </c>
      <c r="AB787" s="28">
        <f>+N787-'Приложение № 2'!E787</f>
        <v>0</v>
      </c>
      <c r="AE787" s="28">
        <f>+N787-'Приложение № 2'!E787</f>
        <v>0</v>
      </c>
    </row>
    <row r="788" spans="1:31" x14ac:dyDescent="0.2">
      <c r="A788" s="9">
        <f t="shared" si="188"/>
        <v>730</v>
      </c>
      <c r="B788" s="6">
        <f t="shared" si="189"/>
        <v>9</v>
      </c>
      <c r="C788" s="7" t="s">
        <v>1146</v>
      </c>
      <c r="D788" s="10" t="s">
        <v>855</v>
      </c>
      <c r="E788" s="10" t="s">
        <v>129</v>
      </c>
      <c r="F788" s="10"/>
      <c r="G788" s="10" t="s">
        <v>55</v>
      </c>
      <c r="H788" s="10" t="s">
        <v>31</v>
      </c>
      <c r="I788" s="10" t="s">
        <v>31</v>
      </c>
      <c r="J788" s="11">
        <v>768.83</v>
      </c>
      <c r="K788" s="11">
        <v>727.51</v>
      </c>
      <c r="L788" s="11">
        <v>0</v>
      </c>
      <c r="M788" s="26">
        <v>30</v>
      </c>
      <c r="N788" s="11">
        <f t="shared" si="186"/>
        <v>18210899.369510699</v>
      </c>
      <c r="O788" s="11">
        <v>0</v>
      </c>
      <c r="P788" s="11">
        <v>17815023.604848962</v>
      </c>
      <c r="Q788" s="11">
        <v>0</v>
      </c>
      <c r="R788" s="11">
        <v>84210.500179999974</v>
      </c>
      <c r="S788" s="11">
        <v>311665.26448173658</v>
      </c>
      <c r="T788" s="11"/>
      <c r="U788" s="8">
        <v>28224.91</v>
      </c>
      <c r="V788" s="8">
        <v>28224.91</v>
      </c>
      <c r="W788" s="3" t="s">
        <v>1132</v>
      </c>
      <c r="X788" s="17">
        <f>+N788-'Приложение № 2'!E788</f>
        <v>0</v>
      </c>
      <c r="Y788" s="1">
        <v>293045.75</v>
      </c>
      <c r="Z788" s="1">
        <f t="shared" ref="Z788" si="190">+(K788*9.1+L788*18.19)*12</f>
        <v>79444.09199999999</v>
      </c>
      <c r="AB788" s="17">
        <f>+N788-'Приложение № 2'!E788</f>
        <v>0</v>
      </c>
      <c r="AE788" s="25">
        <f>+N788-'Приложение № 2'!E788</f>
        <v>0</v>
      </c>
    </row>
    <row r="789" spans="1:31" x14ac:dyDescent="0.2">
      <c r="A789" s="9">
        <f t="shared" si="188"/>
        <v>731</v>
      </c>
      <c r="B789" s="6">
        <f t="shared" si="189"/>
        <v>10</v>
      </c>
      <c r="C789" s="7" t="s">
        <v>1148</v>
      </c>
      <c r="D789" s="10" t="s">
        <v>590</v>
      </c>
      <c r="E789" s="10" t="s">
        <v>131</v>
      </c>
      <c r="F789" s="10"/>
      <c r="G789" s="10" t="s">
        <v>59</v>
      </c>
      <c r="H789" s="10" t="s">
        <v>31</v>
      </c>
      <c r="I789" s="10" t="s">
        <v>32</v>
      </c>
      <c r="J789" s="11">
        <v>813.63</v>
      </c>
      <c r="K789" s="11">
        <v>748.35</v>
      </c>
      <c r="L789" s="11">
        <v>0</v>
      </c>
      <c r="M789" s="26">
        <v>33</v>
      </c>
      <c r="N789" s="11">
        <f t="shared" si="186"/>
        <v>3927827.2248134203</v>
      </c>
      <c r="O789" s="11">
        <v>0</v>
      </c>
      <c r="P789" s="11">
        <v>3105695.7648134204</v>
      </c>
      <c r="Q789" s="11">
        <v>0</v>
      </c>
      <c r="R789" s="11">
        <v>242908.56</v>
      </c>
      <c r="S789" s="11">
        <v>579222.9</v>
      </c>
      <c r="T789" s="11"/>
      <c r="U789" s="8">
        <v>5938.32</v>
      </c>
      <c r="V789" s="8">
        <v>5938.32</v>
      </c>
      <c r="W789" s="3" t="s">
        <v>1132</v>
      </c>
      <c r="X789" s="17">
        <f>+N789-'Приложение № 2'!E789</f>
        <v>0</v>
      </c>
      <c r="Y789" s="1">
        <v>184986.27</v>
      </c>
      <c r="Z789" s="1">
        <f t="shared" ref="Z789:Z790" si="191">+(K789*6.45+L789*17.73)*12</f>
        <v>57922.29</v>
      </c>
      <c r="AB789" s="17">
        <f>+N789-'Приложение № 2'!E789</f>
        <v>0</v>
      </c>
      <c r="AE789" s="25">
        <f>+N789-'Приложение № 2'!E789</f>
        <v>0</v>
      </c>
    </row>
    <row r="790" spans="1:31" x14ac:dyDescent="0.2">
      <c r="A790" s="9">
        <f t="shared" si="188"/>
        <v>732</v>
      </c>
      <c r="B790" s="6">
        <f t="shared" si="189"/>
        <v>11</v>
      </c>
      <c r="C790" s="7" t="s">
        <v>1148</v>
      </c>
      <c r="D790" s="10" t="s">
        <v>591</v>
      </c>
      <c r="E790" s="10" t="s">
        <v>138</v>
      </c>
      <c r="F790" s="10"/>
      <c r="G790" s="10" t="s">
        <v>59</v>
      </c>
      <c r="H790" s="10" t="s">
        <v>31</v>
      </c>
      <c r="I790" s="10" t="s">
        <v>31</v>
      </c>
      <c r="J790" s="11">
        <v>576.96</v>
      </c>
      <c r="K790" s="11">
        <v>570.95000000000005</v>
      </c>
      <c r="L790" s="11">
        <v>0</v>
      </c>
      <c r="M790" s="26">
        <v>19</v>
      </c>
      <c r="N790" s="11">
        <f t="shared" si="186"/>
        <v>2996716.7207828797</v>
      </c>
      <c r="O790" s="11">
        <v>0</v>
      </c>
      <c r="P790" s="11">
        <v>2365767.3407828799</v>
      </c>
      <c r="Q790" s="11">
        <v>0</v>
      </c>
      <c r="R790" s="11">
        <v>189034.08</v>
      </c>
      <c r="S790" s="11">
        <v>441915.30000000005</v>
      </c>
      <c r="T790" s="11"/>
      <c r="U790" s="8">
        <v>5938.32</v>
      </c>
      <c r="V790" s="8">
        <v>5938.32</v>
      </c>
      <c r="W790" s="3" t="s">
        <v>1132</v>
      </c>
      <c r="X790" s="17">
        <f>+N790-'Приложение № 2'!E790</f>
        <v>0</v>
      </c>
      <c r="Y790" s="1">
        <v>144842.54999999999</v>
      </c>
      <c r="Z790" s="1">
        <f t="shared" si="191"/>
        <v>44191.530000000006</v>
      </c>
      <c r="AB790" s="17">
        <f>+N790-'Приложение № 2'!E790</f>
        <v>0</v>
      </c>
      <c r="AE790" s="25">
        <f>+N790-'Приложение № 2'!E790</f>
        <v>0</v>
      </c>
    </row>
    <row r="791" spans="1:31" x14ac:dyDescent="0.2">
      <c r="A791" s="9">
        <f t="shared" si="188"/>
        <v>733</v>
      </c>
      <c r="B791" s="6">
        <f t="shared" si="189"/>
        <v>12</v>
      </c>
      <c r="C791" s="7" t="s">
        <v>1148</v>
      </c>
      <c r="D791" s="10" t="s">
        <v>592</v>
      </c>
      <c r="E791" s="10" t="s">
        <v>131</v>
      </c>
      <c r="F791" s="10"/>
      <c r="G791" s="10" t="s">
        <v>55</v>
      </c>
      <c r="H791" s="10" t="s">
        <v>31</v>
      </c>
      <c r="I791" s="10" t="s">
        <v>31</v>
      </c>
      <c r="J791" s="11">
        <v>915</v>
      </c>
      <c r="K791" s="11">
        <v>889.38</v>
      </c>
      <c r="L791" s="11">
        <v>0</v>
      </c>
      <c r="M791" s="26">
        <v>32</v>
      </c>
      <c r="N791" s="11">
        <f t="shared" si="186"/>
        <v>7066533.2069663405</v>
      </c>
      <c r="O791" s="11">
        <v>0</v>
      </c>
      <c r="P791" s="11">
        <v>3747625.9409663412</v>
      </c>
      <c r="Q791" s="11">
        <v>0</v>
      </c>
      <c r="R791" s="11">
        <v>405298.386</v>
      </c>
      <c r="S791" s="11">
        <v>2913608.8799999994</v>
      </c>
      <c r="T791" s="11"/>
      <c r="U791" s="8">
        <v>8989.49</v>
      </c>
      <c r="V791" s="8">
        <v>8989.49</v>
      </c>
      <c r="W791" s="3" t="s">
        <v>1132</v>
      </c>
      <c r="X791" s="17">
        <f>+N791-'Приложение № 2'!E791</f>
        <v>0</v>
      </c>
      <c r="Y791" s="1">
        <v>308178.09000000003</v>
      </c>
      <c r="Z791" s="1">
        <f t="shared" ref="Z791:Z799" si="192">+(K791*9.1+L791*18.19)*12</f>
        <v>97120.295999999988</v>
      </c>
      <c r="AB791" s="17">
        <f>+N791-'Приложение № 2'!E791</f>
        <v>0</v>
      </c>
      <c r="AE791" s="25">
        <f>+N791-'Приложение № 2'!E791</f>
        <v>0</v>
      </c>
    </row>
    <row r="792" spans="1:31" x14ac:dyDescent="0.2">
      <c r="A792" s="9">
        <f t="shared" si="188"/>
        <v>734</v>
      </c>
      <c r="B792" s="6">
        <f t="shared" si="189"/>
        <v>13</v>
      </c>
      <c r="C792" s="7" t="s">
        <v>1148</v>
      </c>
      <c r="D792" s="10" t="s">
        <v>123</v>
      </c>
      <c r="E792" s="10" t="s">
        <v>119</v>
      </c>
      <c r="F792" s="10"/>
      <c r="G792" s="10" t="s">
        <v>55</v>
      </c>
      <c r="H792" s="10" t="s">
        <v>31</v>
      </c>
      <c r="I792" s="10" t="s">
        <v>31</v>
      </c>
      <c r="J792" s="11">
        <v>1396.88</v>
      </c>
      <c r="K792" s="11">
        <v>1292.6300000000001</v>
      </c>
      <c r="L792" s="11">
        <v>0</v>
      </c>
      <c r="M792" s="26">
        <v>12</v>
      </c>
      <c r="N792" s="11">
        <f t="shared" si="186"/>
        <v>9650765.5286091175</v>
      </c>
      <c r="O792" s="11">
        <v>0</v>
      </c>
      <c r="P792" s="11">
        <v>9650765.5286091175</v>
      </c>
      <c r="Q792" s="11">
        <v>0</v>
      </c>
      <c r="R792" s="11">
        <v>0</v>
      </c>
      <c r="S792" s="11">
        <v>0</v>
      </c>
      <c r="T792" s="11"/>
      <c r="U792" s="8">
        <v>8039.93</v>
      </c>
      <c r="V792" s="8">
        <v>8039.93</v>
      </c>
      <c r="W792" s="3" t="s">
        <v>1132</v>
      </c>
      <c r="X792" s="17">
        <f>+N792-'Приложение № 2'!E792</f>
        <v>0</v>
      </c>
      <c r="Y792" s="1">
        <v>429374.77</v>
      </c>
      <c r="Z792" s="1">
        <f t="shared" si="192"/>
        <v>141155.196</v>
      </c>
      <c r="AB792" s="17">
        <f>+N792-'Приложение № 2'!E792</f>
        <v>0</v>
      </c>
      <c r="AE792" s="25">
        <f>+N792-'Приложение № 2'!E792</f>
        <v>0</v>
      </c>
    </row>
    <row r="793" spans="1:31" x14ac:dyDescent="0.2">
      <c r="A793" s="9">
        <f t="shared" si="188"/>
        <v>735</v>
      </c>
      <c r="B793" s="6">
        <f t="shared" si="189"/>
        <v>14</v>
      </c>
      <c r="C793" s="7" t="s">
        <v>1148</v>
      </c>
      <c r="D793" s="10" t="s">
        <v>856</v>
      </c>
      <c r="E793" s="10" t="s">
        <v>108</v>
      </c>
      <c r="F793" s="10"/>
      <c r="G793" s="10" t="s">
        <v>55</v>
      </c>
      <c r="H793" s="10" t="s">
        <v>31</v>
      </c>
      <c r="I793" s="10" t="s">
        <v>31</v>
      </c>
      <c r="J793" s="11">
        <v>945.64</v>
      </c>
      <c r="K793" s="11">
        <v>879.4</v>
      </c>
      <c r="L793" s="11">
        <v>0</v>
      </c>
      <c r="M793" s="26">
        <v>42</v>
      </c>
      <c r="N793" s="11">
        <f t="shared" si="186"/>
        <v>15015985.5997856</v>
      </c>
      <c r="O793" s="11">
        <v>0</v>
      </c>
      <c r="P793" s="11">
        <v>11694813.729785601</v>
      </c>
      <c r="Q793" s="11">
        <v>0</v>
      </c>
      <c r="R793" s="11">
        <v>440257.47</v>
      </c>
      <c r="S793" s="11">
        <v>2880914.3999999994</v>
      </c>
      <c r="T793" s="11"/>
      <c r="U793" s="8">
        <v>18815.77</v>
      </c>
      <c r="V793" s="8">
        <v>18815.77</v>
      </c>
      <c r="W793" s="3" t="s">
        <v>1132</v>
      </c>
      <c r="X793" s="17">
        <f>+N793-'Приложение № 2'!E793</f>
        <v>0</v>
      </c>
      <c r="Y793" s="1">
        <v>344226.99</v>
      </c>
      <c r="Z793" s="1">
        <f t="shared" si="192"/>
        <v>96030.479999999981</v>
      </c>
      <c r="AB793" s="17">
        <f>+N793-'Приложение № 2'!E793</f>
        <v>0</v>
      </c>
      <c r="AE793" s="25">
        <f>+N793-'Приложение № 2'!E793</f>
        <v>0</v>
      </c>
    </row>
    <row r="794" spans="1:31" x14ac:dyDescent="0.2">
      <c r="A794" s="9">
        <f t="shared" si="188"/>
        <v>736</v>
      </c>
      <c r="B794" s="6">
        <f t="shared" si="189"/>
        <v>15</v>
      </c>
      <c r="C794" s="7" t="s">
        <v>1148</v>
      </c>
      <c r="D794" s="10" t="s">
        <v>857</v>
      </c>
      <c r="E794" s="10" t="s">
        <v>108</v>
      </c>
      <c r="F794" s="10"/>
      <c r="G794" s="10" t="s">
        <v>55</v>
      </c>
      <c r="H794" s="10" t="s">
        <v>32</v>
      </c>
      <c r="I794" s="10" t="s">
        <v>31</v>
      </c>
      <c r="J794" s="11">
        <v>1054.3599999999999</v>
      </c>
      <c r="K794" s="11">
        <v>952.12</v>
      </c>
      <c r="L794" s="11">
        <v>0</v>
      </c>
      <c r="M794" s="26">
        <v>36</v>
      </c>
      <c r="N794" s="11">
        <f t="shared" si="186"/>
        <v>16257698.658714881</v>
      </c>
      <c r="O794" s="11">
        <v>0</v>
      </c>
      <c r="P794" s="11">
        <v>12709443.104714882</v>
      </c>
      <c r="Q794" s="11">
        <v>0</v>
      </c>
      <c r="R794" s="11">
        <v>429110.43400000001</v>
      </c>
      <c r="S794" s="11">
        <v>3119145.1199999996</v>
      </c>
      <c r="T794" s="11"/>
      <c r="U794" s="8">
        <v>18815.77</v>
      </c>
      <c r="V794" s="8">
        <v>18815.77</v>
      </c>
      <c r="W794" s="3" t="s">
        <v>1132</v>
      </c>
      <c r="X794" s="17">
        <f>+N794-'Приложение № 2'!E794</f>
        <v>0</v>
      </c>
      <c r="Y794" s="1">
        <v>325138.93</v>
      </c>
      <c r="Z794" s="1">
        <f t="shared" si="192"/>
        <v>103971.50399999999</v>
      </c>
      <c r="AB794" s="17">
        <f>+N794-'Приложение № 2'!E794</f>
        <v>0</v>
      </c>
      <c r="AE794" s="25">
        <f>+N794-'Приложение № 2'!E794</f>
        <v>0</v>
      </c>
    </row>
    <row r="795" spans="1:31" x14ac:dyDescent="0.2">
      <c r="A795" s="9">
        <f t="shared" si="188"/>
        <v>737</v>
      </c>
      <c r="B795" s="6">
        <f t="shared" si="189"/>
        <v>16</v>
      </c>
      <c r="C795" s="7" t="s">
        <v>1148</v>
      </c>
      <c r="D795" s="10" t="s">
        <v>858</v>
      </c>
      <c r="E795" s="10" t="s">
        <v>108</v>
      </c>
      <c r="F795" s="10"/>
      <c r="G795" s="10" t="s">
        <v>55</v>
      </c>
      <c r="H795" s="10" t="s">
        <v>32</v>
      </c>
      <c r="I795" s="10" t="s">
        <v>31</v>
      </c>
      <c r="J795" s="11">
        <v>1052.44</v>
      </c>
      <c r="K795" s="11">
        <v>951.84</v>
      </c>
      <c r="L795" s="11">
        <v>0</v>
      </c>
      <c r="M795" s="26">
        <v>30</v>
      </c>
      <c r="N795" s="11">
        <f t="shared" si="186"/>
        <v>16252917.59529216</v>
      </c>
      <c r="O795" s="11">
        <v>0</v>
      </c>
      <c r="P795" s="11">
        <v>12689805.327292161</v>
      </c>
      <c r="Q795" s="11">
        <v>0</v>
      </c>
      <c r="R795" s="11">
        <v>444884.42800000001</v>
      </c>
      <c r="S795" s="11">
        <v>3118227.8400000003</v>
      </c>
      <c r="T795" s="11"/>
      <c r="U795" s="8">
        <v>18815.77</v>
      </c>
      <c r="V795" s="8">
        <v>18815.77</v>
      </c>
      <c r="W795" s="3" t="s">
        <v>1132</v>
      </c>
      <c r="X795" s="17">
        <f>+N795-'Приложение № 2'!E795</f>
        <v>0</v>
      </c>
      <c r="Y795" s="1">
        <v>340943.5</v>
      </c>
      <c r="Z795" s="1">
        <f t="shared" si="192"/>
        <v>103940.92800000001</v>
      </c>
      <c r="AB795" s="17">
        <f>+N795-'Приложение № 2'!E795</f>
        <v>0</v>
      </c>
      <c r="AE795" s="25">
        <f>+N795-'Приложение № 2'!E795</f>
        <v>0</v>
      </c>
    </row>
    <row r="796" spans="1:31" x14ac:dyDescent="0.2">
      <c r="A796" s="9">
        <f t="shared" si="188"/>
        <v>738</v>
      </c>
      <c r="B796" s="6">
        <f t="shared" si="189"/>
        <v>17</v>
      </c>
      <c r="C796" s="7" t="s">
        <v>1148</v>
      </c>
      <c r="D796" s="10" t="s">
        <v>593</v>
      </c>
      <c r="E796" s="10" t="s">
        <v>131</v>
      </c>
      <c r="F796" s="10"/>
      <c r="G796" s="10" t="s">
        <v>55</v>
      </c>
      <c r="H796" s="10" t="s">
        <v>32</v>
      </c>
      <c r="I796" s="10" t="s">
        <v>31</v>
      </c>
      <c r="J796" s="11">
        <v>1015</v>
      </c>
      <c r="K796" s="11">
        <v>918.14</v>
      </c>
      <c r="L796" s="11">
        <v>0</v>
      </c>
      <c r="M796" s="26">
        <v>40</v>
      </c>
      <c r="N796" s="11">
        <f t="shared" si="186"/>
        <v>6865015.4050091403</v>
      </c>
      <c r="O796" s="11">
        <v>0</v>
      </c>
      <c r="P796" s="11">
        <v>6865015.4050091403</v>
      </c>
      <c r="Q796" s="11">
        <v>0</v>
      </c>
      <c r="R796" s="11">
        <v>0</v>
      </c>
      <c r="S796" s="11">
        <v>0</v>
      </c>
      <c r="T796" s="11"/>
      <c r="U796" s="8">
        <v>8459.58</v>
      </c>
      <c r="V796" s="8">
        <v>8459.58</v>
      </c>
      <c r="W796" s="3" t="s">
        <v>1132</v>
      </c>
      <c r="X796" s="17">
        <f>+N796-'Приложение № 2'!E796</f>
        <v>0</v>
      </c>
      <c r="Y796" s="1">
        <v>317541.37</v>
      </c>
      <c r="Z796" s="1">
        <f t="shared" si="192"/>
        <v>100260.88799999998</v>
      </c>
      <c r="AB796" s="17">
        <f>+N796-'Приложение № 2'!E796</f>
        <v>0</v>
      </c>
      <c r="AE796" s="25">
        <f>+N796-'Приложение № 2'!E796</f>
        <v>0</v>
      </c>
    </row>
    <row r="797" spans="1:31" x14ac:dyDescent="0.2">
      <c r="A797" s="9">
        <f t="shared" si="188"/>
        <v>739</v>
      </c>
      <c r="B797" s="6">
        <f t="shared" si="189"/>
        <v>18</v>
      </c>
      <c r="C797" s="7" t="s">
        <v>1148</v>
      </c>
      <c r="D797" s="10" t="s">
        <v>594</v>
      </c>
      <c r="E797" s="10" t="s">
        <v>131</v>
      </c>
      <c r="F797" s="10"/>
      <c r="G797" s="10" t="s">
        <v>55</v>
      </c>
      <c r="H797" s="10" t="s">
        <v>32</v>
      </c>
      <c r="I797" s="10" t="s">
        <v>31</v>
      </c>
      <c r="J797" s="11">
        <v>1015</v>
      </c>
      <c r="K797" s="11">
        <v>913.24</v>
      </c>
      <c r="L797" s="11">
        <v>0</v>
      </c>
      <c r="M797" s="26">
        <v>40</v>
      </c>
      <c r="N797" s="11">
        <f t="shared" si="186"/>
        <v>6828377.6761651803</v>
      </c>
      <c r="O797" s="11">
        <v>0</v>
      </c>
      <c r="P797" s="11">
        <v>6828377.6761651803</v>
      </c>
      <c r="Q797" s="11">
        <v>0</v>
      </c>
      <c r="R797" s="11">
        <v>0</v>
      </c>
      <c r="S797" s="11">
        <v>0</v>
      </c>
      <c r="T797" s="11"/>
      <c r="U797" s="8">
        <v>8459.58</v>
      </c>
      <c r="V797" s="8">
        <v>8459.58</v>
      </c>
      <c r="W797" s="3" t="s">
        <v>1132</v>
      </c>
      <c r="X797" s="17">
        <f>+N797-'Приложение № 2'!E797</f>
        <v>0</v>
      </c>
      <c r="Y797" s="1">
        <v>383792.99</v>
      </c>
      <c r="Z797" s="1">
        <f t="shared" si="192"/>
        <v>99725.808000000005</v>
      </c>
      <c r="AB797" s="17">
        <f>+N797-'Приложение № 2'!E797</f>
        <v>0</v>
      </c>
      <c r="AE797" s="25">
        <f>+N797-'Приложение № 2'!E797</f>
        <v>0</v>
      </c>
    </row>
    <row r="798" spans="1:31" x14ac:dyDescent="0.2">
      <c r="A798" s="9">
        <f t="shared" si="188"/>
        <v>740</v>
      </c>
      <c r="B798" s="6">
        <f t="shared" si="189"/>
        <v>19</v>
      </c>
      <c r="C798" s="7" t="s">
        <v>1148</v>
      </c>
      <c r="D798" s="10" t="s">
        <v>124</v>
      </c>
      <c r="E798" s="10" t="s">
        <v>125</v>
      </c>
      <c r="F798" s="10"/>
      <c r="G798" s="10" t="s">
        <v>55</v>
      </c>
      <c r="H798" s="10" t="s">
        <v>31</v>
      </c>
      <c r="I798" s="10" t="s">
        <v>31</v>
      </c>
      <c r="J798" s="11">
        <v>1068.6199999999999</v>
      </c>
      <c r="K798" s="11">
        <v>383.54</v>
      </c>
      <c r="L798" s="11">
        <v>254.2</v>
      </c>
      <c r="M798" s="26">
        <v>27</v>
      </c>
      <c r="N798" s="11">
        <f t="shared" si="186"/>
        <v>6128215.8548929999</v>
      </c>
      <c r="O798" s="11">
        <v>0</v>
      </c>
      <c r="P798" s="11">
        <v>5241371.8148929998</v>
      </c>
      <c r="Q798" s="11">
        <v>0</v>
      </c>
      <c r="R798" s="11">
        <v>0</v>
      </c>
      <c r="S798" s="11">
        <v>886844.04</v>
      </c>
      <c r="T798" s="11"/>
      <c r="U798" s="8">
        <v>10775.84</v>
      </c>
      <c r="V798" s="8">
        <v>10775.84</v>
      </c>
      <c r="W798" s="3" t="s">
        <v>1132</v>
      </c>
      <c r="X798" s="17">
        <f>+N798-'Приложение № 2'!E798</f>
        <v>0</v>
      </c>
      <c r="Y798" s="1">
        <v>200081.03</v>
      </c>
      <c r="Z798" s="1">
        <f t="shared" si="192"/>
        <v>97369.343999999997</v>
      </c>
      <c r="AB798" s="17">
        <f>+N798-'Приложение № 2'!E798</f>
        <v>0</v>
      </c>
      <c r="AE798" s="25">
        <f>+N798-'Приложение № 2'!E798</f>
        <v>0</v>
      </c>
    </row>
    <row r="799" spans="1:31" x14ac:dyDescent="0.2">
      <c r="A799" s="9">
        <f t="shared" si="188"/>
        <v>741</v>
      </c>
      <c r="B799" s="6">
        <f t="shared" si="189"/>
        <v>20</v>
      </c>
      <c r="C799" s="7" t="s">
        <v>1148</v>
      </c>
      <c r="D799" s="10" t="s">
        <v>126</v>
      </c>
      <c r="E799" s="10" t="s">
        <v>58</v>
      </c>
      <c r="F799" s="10"/>
      <c r="G799" s="10" t="s">
        <v>55</v>
      </c>
      <c r="H799" s="10" t="s">
        <v>31</v>
      </c>
      <c r="I799" s="10" t="s">
        <v>31</v>
      </c>
      <c r="J799" s="11">
        <v>645.32000000000005</v>
      </c>
      <c r="K799" s="11">
        <v>377.82</v>
      </c>
      <c r="L799" s="11">
        <v>218.22</v>
      </c>
      <c r="M799" s="26">
        <v>18</v>
      </c>
      <c r="N799" s="11">
        <f t="shared" si="186"/>
        <v>5727509.2909786012</v>
      </c>
      <c r="O799" s="11">
        <v>0</v>
      </c>
      <c r="P799" s="11">
        <v>4970785.2309786007</v>
      </c>
      <c r="Q799" s="11">
        <v>0</v>
      </c>
      <c r="R799" s="11">
        <v>0</v>
      </c>
      <c r="S799" s="11">
        <v>756724.06</v>
      </c>
      <c r="T799" s="11"/>
      <c r="U799" s="8">
        <v>10775.84</v>
      </c>
      <c r="V799" s="8">
        <v>10775.84</v>
      </c>
      <c r="W799" s="3" t="s">
        <v>1132</v>
      </c>
      <c r="X799" s="17">
        <f>+N799-'Приложение № 2'!E799</f>
        <v>0</v>
      </c>
      <c r="Y799" s="1">
        <v>215114.18</v>
      </c>
      <c r="Z799" s="1">
        <f t="shared" si="192"/>
        <v>88891.005600000004</v>
      </c>
      <c r="AB799" s="17">
        <f>+N799-'Приложение № 2'!E799</f>
        <v>0</v>
      </c>
      <c r="AE799" s="25">
        <f>+N799-'Приложение № 2'!E799</f>
        <v>0</v>
      </c>
    </row>
    <row r="800" spans="1:31" x14ac:dyDescent="0.2">
      <c r="A800" s="9">
        <f t="shared" si="188"/>
        <v>742</v>
      </c>
      <c r="B800" s="6">
        <f t="shared" si="189"/>
        <v>21</v>
      </c>
      <c r="C800" s="7" t="s">
        <v>1148</v>
      </c>
      <c r="D800" s="10" t="s">
        <v>127</v>
      </c>
      <c r="E800" s="10" t="s">
        <v>128</v>
      </c>
      <c r="F800" s="10"/>
      <c r="G800" s="10" t="s">
        <v>59</v>
      </c>
      <c r="H800" s="10" t="s">
        <v>31</v>
      </c>
      <c r="I800" s="10" t="s">
        <v>32</v>
      </c>
      <c r="J800" s="11">
        <v>1322.06</v>
      </c>
      <c r="K800" s="11">
        <v>1131.81</v>
      </c>
      <c r="L800" s="11">
        <v>0</v>
      </c>
      <c r="M800" s="26">
        <v>48</v>
      </c>
      <c r="N800" s="11">
        <f t="shared" si="186"/>
        <v>5505180.42285622</v>
      </c>
      <c r="O800" s="11">
        <v>0</v>
      </c>
      <c r="P800" s="11">
        <v>4648555.86487622</v>
      </c>
      <c r="Q800" s="11">
        <v>0</v>
      </c>
      <c r="R800" s="11">
        <v>88436.042179999931</v>
      </c>
      <c r="S800" s="11">
        <v>768188.51580000017</v>
      </c>
      <c r="T800" s="11"/>
      <c r="U800" s="8">
        <v>5503.19</v>
      </c>
      <c r="V800" s="8">
        <v>5503.19</v>
      </c>
      <c r="W800" s="3" t="s">
        <v>1132</v>
      </c>
      <c r="X800" s="17">
        <f>+N800-'Приложение № 2'!E800</f>
        <v>0</v>
      </c>
      <c r="Y800" s="1">
        <v>308939.21999999997</v>
      </c>
      <c r="Z800" s="1">
        <f>+(K800*6.45+L800*17.73)*12</f>
        <v>87602.093999999997</v>
      </c>
      <c r="AB800" s="17">
        <f>+N800-'Приложение № 2'!E800</f>
        <v>0</v>
      </c>
      <c r="AE800" s="25">
        <f>+N800-'Приложение № 2'!E800</f>
        <v>0</v>
      </c>
    </row>
    <row r="801" spans="1:32" x14ac:dyDescent="0.2">
      <c r="A801" s="9">
        <f t="shared" si="188"/>
        <v>743</v>
      </c>
      <c r="B801" s="6">
        <f t="shared" si="189"/>
        <v>22</v>
      </c>
      <c r="C801" s="7" t="s">
        <v>1148</v>
      </c>
      <c r="D801" s="10" t="s">
        <v>859</v>
      </c>
      <c r="E801" s="10" t="s">
        <v>424</v>
      </c>
      <c r="F801" s="10"/>
      <c r="G801" s="10" t="s">
        <v>55</v>
      </c>
      <c r="H801" s="10" t="s">
        <v>34</v>
      </c>
      <c r="I801" s="10" t="s">
        <v>31</v>
      </c>
      <c r="J801" s="11">
        <v>1817.93</v>
      </c>
      <c r="K801" s="11">
        <v>918.56</v>
      </c>
      <c r="L801" s="11">
        <v>707.73</v>
      </c>
      <c r="M801" s="26">
        <v>58</v>
      </c>
      <c r="N801" s="11">
        <f t="shared" si="186"/>
        <v>15337493.114734784</v>
      </c>
      <c r="O801" s="11">
        <v>0</v>
      </c>
      <c r="P801" s="11">
        <v>6820527.566334785</v>
      </c>
      <c r="Q801" s="11">
        <v>0</v>
      </c>
      <c r="R801" s="11">
        <v>873263.85640000005</v>
      </c>
      <c r="S801" s="11">
        <v>7643701.6919999989</v>
      </c>
      <c r="T801" s="11"/>
      <c r="U801" s="8">
        <v>10482.85</v>
      </c>
      <c r="V801" s="8">
        <v>10482.85</v>
      </c>
      <c r="W801" s="3" t="s">
        <v>1132</v>
      </c>
      <c r="X801" s="17">
        <f>+N801-'Приложение № 2'!E801</f>
        <v>0</v>
      </c>
      <c r="Y801" s="1">
        <v>618473.80000000005</v>
      </c>
      <c r="Z801" s="1">
        <f t="shared" ref="Z801:Z810" si="193">+(K801*9.1+L801*18.19)*12</f>
        <v>254790.05639999997</v>
      </c>
      <c r="AB801" s="17">
        <f>+N801-'Приложение № 2'!E801</f>
        <v>0</v>
      </c>
      <c r="AE801" s="25">
        <f>+N801-'Приложение № 2'!E801</f>
        <v>0</v>
      </c>
    </row>
    <row r="802" spans="1:32" x14ac:dyDescent="0.2">
      <c r="A802" s="9">
        <f t="shared" si="188"/>
        <v>744</v>
      </c>
      <c r="B802" s="6">
        <f t="shared" si="189"/>
        <v>23</v>
      </c>
      <c r="C802" s="7" t="s">
        <v>1148</v>
      </c>
      <c r="D802" s="10" t="s">
        <v>595</v>
      </c>
      <c r="E802" s="10" t="s">
        <v>128</v>
      </c>
      <c r="F802" s="10"/>
      <c r="G802" s="10" t="s">
        <v>55</v>
      </c>
      <c r="H802" s="10" t="s">
        <v>33</v>
      </c>
      <c r="I802" s="10" t="s">
        <v>33</v>
      </c>
      <c r="J802" s="11">
        <v>2725</v>
      </c>
      <c r="K802" s="11">
        <v>2467.31</v>
      </c>
      <c r="L802" s="11">
        <v>0</v>
      </c>
      <c r="M802" s="26">
        <v>84</v>
      </c>
      <c r="N802" s="11">
        <f t="shared" si="186"/>
        <v>11669956.8639144</v>
      </c>
      <c r="O802" s="11">
        <v>0</v>
      </c>
      <c r="P802" s="11">
        <v>11669956.8639144</v>
      </c>
      <c r="Q802" s="11">
        <v>0</v>
      </c>
      <c r="R802" s="11">
        <v>0</v>
      </c>
      <c r="S802" s="11">
        <v>0</v>
      </c>
      <c r="T802" s="11"/>
      <c r="U802" s="8">
        <v>5304.03</v>
      </c>
      <c r="V802" s="8">
        <v>5304.03</v>
      </c>
      <c r="W802" s="3" t="s">
        <v>1132</v>
      </c>
      <c r="X802" s="17">
        <f>+N802-'Приложение № 2'!E802</f>
        <v>0</v>
      </c>
      <c r="Y802" s="1">
        <v>932668.76</v>
      </c>
      <c r="Z802" s="1">
        <f t="shared" si="193"/>
        <v>269430.25199999998</v>
      </c>
      <c r="AB802" s="17">
        <f>+N802-'Приложение № 2'!E802</f>
        <v>0</v>
      </c>
      <c r="AE802" s="25">
        <f>+N802-'Приложение № 2'!E802</f>
        <v>0</v>
      </c>
    </row>
    <row r="803" spans="1:32" x14ac:dyDescent="0.2">
      <c r="A803" s="9">
        <f t="shared" si="188"/>
        <v>745</v>
      </c>
      <c r="B803" s="6">
        <f t="shared" si="189"/>
        <v>24</v>
      </c>
      <c r="C803" s="7" t="s">
        <v>1148</v>
      </c>
      <c r="D803" s="10" t="s">
        <v>130</v>
      </c>
      <c r="E803" s="10" t="s">
        <v>131</v>
      </c>
      <c r="F803" s="10"/>
      <c r="G803" s="10" t="s">
        <v>55</v>
      </c>
      <c r="H803" s="10" t="s">
        <v>32</v>
      </c>
      <c r="I803" s="10" t="s">
        <v>31</v>
      </c>
      <c r="J803" s="11">
        <v>906</v>
      </c>
      <c r="K803" s="11">
        <v>498.42</v>
      </c>
      <c r="L803" s="11">
        <v>363.42</v>
      </c>
      <c r="M803" s="26">
        <v>38</v>
      </c>
      <c r="N803" s="11">
        <f t="shared" si="186"/>
        <v>6444055.2524464997</v>
      </c>
      <c r="O803" s="11">
        <v>0</v>
      </c>
      <c r="P803" s="11">
        <v>3984891.1454865001</v>
      </c>
      <c r="Q803" s="11">
        <v>0</v>
      </c>
      <c r="R803" s="11">
        <v>84066.33428000001</v>
      </c>
      <c r="S803" s="11">
        <v>2375097.7726799995</v>
      </c>
      <c r="T803" s="11"/>
      <c r="U803" s="8">
        <v>8459.58</v>
      </c>
      <c r="V803" s="8">
        <v>8459.58</v>
      </c>
      <c r="W803" s="3" t="s">
        <v>1132</v>
      </c>
      <c r="X803" s="17">
        <f>+N803-'Приложение № 2'!E803</f>
        <v>0</v>
      </c>
      <c r="Y803" s="1">
        <v>263708.53000000003</v>
      </c>
      <c r="Z803" s="1">
        <f t="shared" si="193"/>
        <v>133754.78160000002</v>
      </c>
      <c r="AB803" s="17">
        <f>+N803-'Приложение № 2'!E803</f>
        <v>0</v>
      </c>
      <c r="AE803" s="25">
        <f>+N803-'Приложение № 2'!E803</f>
        <v>0</v>
      </c>
    </row>
    <row r="804" spans="1:32" x14ac:dyDescent="0.2">
      <c r="A804" s="9">
        <f t="shared" si="188"/>
        <v>746</v>
      </c>
      <c r="B804" s="6">
        <f t="shared" si="189"/>
        <v>25</v>
      </c>
      <c r="C804" s="7" t="s">
        <v>1148</v>
      </c>
      <c r="D804" s="10" t="s">
        <v>132</v>
      </c>
      <c r="E804" s="10" t="s">
        <v>108</v>
      </c>
      <c r="F804" s="10"/>
      <c r="G804" s="10" t="s">
        <v>55</v>
      </c>
      <c r="H804" s="10" t="s">
        <v>32</v>
      </c>
      <c r="I804" s="10" t="s">
        <v>31</v>
      </c>
      <c r="J804" s="11">
        <v>955.59</v>
      </c>
      <c r="K804" s="11">
        <v>534.08000000000004</v>
      </c>
      <c r="L804" s="11">
        <v>354.94</v>
      </c>
      <c r="M804" s="26">
        <v>45</v>
      </c>
      <c r="N804" s="11">
        <f t="shared" si="186"/>
        <v>6637416.4123804802</v>
      </c>
      <c r="O804" s="11">
        <v>0</v>
      </c>
      <c r="P804" s="11">
        <v>6637416.4123804802</v>
      </c>
      <c r="Q804" s="11">
        <v>0</v>
      </c>
      <c r="R804" s="11">
        <v>0</v>
      </c>
      <c r="S804" s="11">
        <v>0</v>
      </c>
      <c r="T804" s="11"/>
      <c r="U804" s="8">
        <v>8039.93</v>
      </c>
      <c r="V804" s="8">
        <v>8039.93</v>
      </c>
      <c r="W804" s="3" t="s">
        <v>1132</v>
      </c>
      <c r="X804" s="17">
        <f>+N804-'Приложение № 2'!E804</f>
        <v>0</v>
      </c>
      <c r="Y804" s="1">
        <v>232208.16</v>
      </c>
      <c r="Z804" s="1">
        <f t="shared" si="193"/>
        <v>135797.83919999999</v>
      </c>
      <c r="AB804" s="17">
        <f>+N804-'Приложение № 2'!E804</f>
        <v>0</v>
      </c>
      <c r="AE804" s="25">
        <f>+N804-'Приложение № 2'!E804</f>
        <v>0</v>
      </c>
    </row>
    <row r="805" spans="1:32" x14ac:dyDescent="0.2">
      <c r="A805" s="9">
        <f t="shared" si="188"/>
        <v>747</v>
      </c>
      <c r="B805" s="6">
        <f t="shared" si="189"/>
        <v>26</v>
      </c>
      <c r="C805" s="7" t="s">
        <v>1148</v>
      </c>
      <c r="D805" s="10" t="s">
        <v>860</v>
      </c>
      <c r="E805" s="10" t="s">
        <v>108</v>
      </c>
      <c r="F805" s="10"/>
      <c r="G805" s="10" t="s">
        <v>55</v>
      </c>
      <c r="H805" s="10" t="s">
        <v>34</v>
      </c>
      <c r="I805" s="10" t="s">
        <v>31</v>
      </c>
      <c r="J805" s="11">
        <v>2186.0500000000002</v>
      </c>
      <c r="K805" s="11">
        <v>1030.33</v>
      </c>
      <c r="L805" s="11">
        <v>595.42999999999995</v>
      </c>
      <c r="M805" s="26">
        <v>64</v>
      </c>
      <c r="N805" s="11">
        <f t="shared" si="186"/>
        <v>15332494.705632895</v>
      </c>
      <c r="O805" s="11">
        <v>0</v>
      </c>
      <c r="P805" s="11">
        <v>7157751.5572328949</v>
      </c>
      <c r="Q805" s="11">
        <v>0</v>
      </c>
      <c r="R805" s="11">
        <v>900268.25640000007</v>
      </c>
      <c r="S805" s="11">
        <v>7274474.892</v>
      </c>
      <c r="T805" s="11"/>
      <c r="U805" s="8">
        <v>10482.85</v>
      </c>
      <c r="V805" s="8">
        <v>10482.85</v>
      </c>
      <c r="W805" s="3" t="s">
        <v>1132</v>
      </c>
      <c r="X805" s="17">
        <f>+N805-'Приложение № 2'!E805</f>
        <v>0</v>
      </c>
      <c r="Y805" s="1">
        <v>657785.76</v>
      </c>
      <c r="Z805" s="1">
        <f t="shared" si="193"/>
        <v>242482.4964</v>
      </c>
      <c r="AB805" s="17">
        <f>+N805-'Приложение № 2'!E805</f>
        <v>0</v>
      </c>
      <c r="AE805" s="25">
        <f>+N805-'Приложение № 2'!E805</f>
        <v>0</v>
      </c>
    </row>
    <row r="806" spans="1:32" x14ac:dyDescent="0.2">
      <c r="A806" s="9">
        <f t="shared" si="188"/>
        <v>748</v>
      </c>
      <c r="B806" s="6">
        <f t="shared" si="189"/>
        <v>27</v>
      </c>
      <c r="C806" s="7" t="s">
        <v>1148</v>
      </c>
      <c r="D806" s="10" t="s">
        <v>861</v>
      </c>
      <c r="E806" s="10" t="s">
        <v>106</v>
      </c>
      <c r="F806" s="10"/>
      <c r="G806" s="10" t="s">
        <v>55</v>
      </c>
      <c r="H806" s="10" t="s">
        <v>34</v>
      </c>
      <c r="I806" s="10" t="s">
        <v>31</v>
      </c>
      <c r="J806" s="11">
        <v>1830.09</v>
      </c>
      <c r="K806" s="11">
        <v>1612.33</v>
      </c>
      <c r="L806" s="11">
        <v>0</v>
      </c>
      <c r="M806" s="26">
        <v>82</v>
      </c>
      <c r="N806" s="11">
        <f t="shared" si="186"/>
        <v>15205836.785183167</v>
      </c>
      <c r="O806" s="11">
        <v>0</v>
      </c>
      <c r="P806" s="11">
        <v>9121920.1591831669</v>
      </c>
      <c r="Q806" s="11">
        <v>0</v>
      </c>
      <c r="R806" s="11">
        <v>801923.54599999997</v>
      </c>
      <c r="S806" s="11">
        <v>5281993.08</v>
      </c>
      <c r="T806" s="11"/>
      <c r="U806" s="8">
        <v>10482.85</v>
      </c>
      <c r="V806" s="8">
        <v>10482.85</v>
      </c>
      <c r="W806" s="3" t="s">
        <v>1132</v>
      </c>
      <c r="X806" s="17">
        <f>+N806-'Приложение № 2'!E806</f>
        <v>0</v>
      </c>
      <c r="Y806" s="1">
        <v>625857.11</v>
      </c>
      <c r="Z806" s="1">
        <f t="shared" si="193"/>
        <v>176066.43599999999</v>
      </c>
      <c r="AB806" s="17">
        <f>+N806-'Приложение № 2'!E806</f>
        <v>0</v>
      </c>
      <c r="AE806" s="25">
        <f>+N806-'Приложение № 2'!E806</f>
        <v>0</v>
      </c>
    </row>
    <row r="807" spans="1:32" x14ac:dyDescent="0.2">
      <c r="A807" s="9">
        <f t="shared" si="188"/>
        <v>749</v>
      </c>
      <c r="B807" s="6">
        <f t="shared" si="189"/>
        <v>28</v>
      </c>
      <c r="C807" s="7" t="s">
        <v>1148</v>
      </c>
      <c r="D807" s="10" t="s">
        <v>862</v>
      </c>
      <c r="E807" s="10" t="s">
        <v>108</v>
      </c>
      <c r="F807" s="10"/>
      <c r="G807" s="10" t="s">
        <v>55</v>
      </c>
      <c r="H807" s="10" t="s">
        <v>34</v>
      </c>
      <c r="I807" s="10" t="s">
        <v>31</v>
      </c>
      <c r="J807" s="11">
        <v>1770.18</v>
      </c>
      <c r="K807" s="11">
        <v>1617.06</v>
      </c>
      <c r="L807" s="11">
        <v>0</v>
      </c>
      <c r="M807" s="26">
        <v>65</v>
      </c>
      <c r="N807" s="11">
        <f t="shared" si="186"/>
        <v>15250445.258677375</v>
      </c>
      <c r="O807" s="11">
        <v>0</v>
      </c>
      <c r="P807" s="11">
        <v>9117404.0866773762</v>
      </c>
      <c r="Q807" s="11">
        <v>0</v>
      </c>
      <c r="R807" s="11">
        <v>835552.61199999996</v>
      </c>
      <c r="S807" s="11">
        <v>5297488.5599999996</v>
      </c>
      <c r="T807" s="11"/>
      <c r="U807" s="8">
        <v>10482.85</v>
      </c>
      <c r="V807" s="8">
        <v>10482.85</v>
      </c>
      <c r="W807" s="3" t="s">
        <v>1132</v>
      </c>
      <c r="X807" s="17">
        <f>+N807-'Приложение № 2'!E807</f>
        <v>0</v>
      </c>
      <c r="Y807" s="1">
        <v>658969.66</v>
      </c>
      <c r="Z807" s="1">
        <f t="shared" si="193"/>
        <v>176582.95199999999</v>
      </c>
      <c r="AB807" s="17">
        <f>+N807-'Приложение № 2'!E807</f>
        <v>0</v>
      </c>
      <c r="AE807" s="25">
        <f>+N807-'Приложение № 2'!E807</f>
        <v>0</v>
      </c>
    </row>
    <row r="808" spans="1:32" x14ac:dyDescent="0.2">
      <c r="A808" s="9">
        <f t="shared" si="188"/>
        <v>750</v>
      </c>
      <c r="B808" s="6">
        <f t="shared" si="189"/>
        <v>29</v>
      </c>
      <c r="C808" s="7" t="s">
        <v>1148</v>
      </c>
      <c r="D808" s="10" t="s">
        <v>863</v>
      </c>
      <c r="E808" s="10" t="s">
        <v>106</v>
      </c>
      <c r="F808" s="10"/>
      <c r="G808" s="10" t="s">
        <v>55</v>
      </c>
      <c r="H808" s="10" t="s">
        <v>34</v>
      </c>
      <c r="I808" s="10" t="s">
        <v>31</v>
      </c>
      <c r="J808" s="11">
        <v>2206.9</v>
      </c>
      <c r="K808" s="11">
        <v>1553.26</v>
      </c>
      <c r="L808" s="11">
        <v>0</v>
      </c>
      <c r="M808" s="26">
        <v>43</v>
      </c>
      <c r="N808" s="11">
        <f t="shared" si="186"/>
        <v>14648749.354336897</v>
      </c>
      <c r="O808" s="11">
        <v>0</v>
      </c>
      <c r="P808" s="11">
        <v>8714829.2723368965</v>
      </c>
      <c r="Q808" s="11">
        <v>0</v>
      </c>
      <c r="R808" s="11">
        <v>845440.32199999993</v>
      </c>
      <c r="S808" s="11">
        <v>5088479.76</v>
      </c>
      <c r="T808" s="11"/>
      <c r="U808" s="8">
        <v>10482.85</v>
      </c>
      <c r="V808" s="8">
        <v>10482.85</v>
      </c>
      <c r="W808" s="3" t="s">
        <v>1132</v>
      </c>
      <c r="X808" s="17">
        <f>+N808-'Приложение № 2'!E808</f>
        <v>0</v>
      </c>
      <c r="Y808" s="1">
        <v>675824.33</v>
      </c>
      <c r="Z808" s="1">
        <f t="shared" si="193"/>
        <v>169615.992</v>
      </c>
      <c r="AB808" s="17">
        <f>+N808-'Приложение № 2'!E808</f>
        <v>0</v>
      </c>
      <c r="AE808" s="25">
        <f>+N808-'Приложение № 2'!E808</f>
        <v>0</v>
      </c>
    </row>
    <row r="809" spans="1:32" x14ac:dyDescent="0.2">
      <c r="A809" s="9">
        <f t="shared" si="188"/>
        <v>751</v>
      </c>
      <c r="B809" s="6">
        <f t="shared" si="189"/>
        <v>30</v>
      </c>
      <c r="C809" s="7" t="s">
        <v>1148</v>
      </c>
      <c r="D809" s="10" t="s">
        <v>133</v>
      </c>
      <c r="E809" s="10" t="s">
        <v>108</v>
      </c>
      <c r="F809" s="10"/>
      <c r="G809" s="10" t="s">
        <v>55</v>
      </c>
      <c r="H809" s="10" t="s">
        <v>34</v>
      </c>
      <c r="I809" s="10" t="s">
        <v>32</v>
      </c>
      <c r="J809" s="11">
        <v>3318.08</v>
      </c>
      <c r="K809" s="11">
        <v>2710.96</v>
      </c>
      <c r="L809" s="11">
        <v>0</v>
      </c>
      <c r="M809" s="26">
        <v>33</v>
      </c>
      <c r="N809" s="11">
        <f t="shared" si="186"/>
        <v>12822379.945871601</v>
      </c>
      <c r="O809" s="11">
        <v>0</v>
      </c>
      <c r="P809" s="11">
        <v>12822379.945871601</v>
      </c>
      <c r="Q809" s="11">
        <v>0</v>
      </c>
      <c r="R809" s="11">
        <v>0</v>
      </c>
      <c r="S809" s="11">
        <v>0</v>
      </c>
      <c r="T809" s="11"/>
      <c r="U809" s="8">
        <v>5304.03</v>
      </c>
      <c r="V809" s="8">
        <v>5304.03</v>
      </c>
      <c r="W809" s="3" t="s">
        <v>1132</v>
      </c>
      <c r="X809" s="17">
        <f>+N809-'Приложение № 2'!E809</f>
        <v>0</v>
      </c>
      <c r="Y809" s="1">
        <v>987082.76</v>
      </c>
      <c r="Z809" s="1">
        <f t="shared" si="193"/>
        <v>296036.83199999999</v>
      </c>
      <c r="AB809" s="17">
        <f>+N809-'Приложение № 2'!E809</f>
        <v>0</v>
      </c>
      <c r="AE809" s="25">
        <f>+N809-'Приложение № 2'!E809</f>
        <v>0</v>
      </c>
    </row>
    <row r="810" spans="1:32" x14ac:dyDescent="0.2">
      <c r="A810" s="9">
        <f t="shared" si="188"/>
        <v>752</v>
      </c>
      <c r="B810" s="6">
        <f t="shared" si="189"/>
        <v>31</v>
      </c>
      <c r="C810" s="7" t="s">
        <v>1148</v>
      </c>
      <c r="D810" s="10" t="s">
        <v>141</v>
      </c>
      <c r="E810" s="10" t="s">
        <v>119</v>
      </c>
      <c r="F810" s="10"/>
      <c r="G810" s="10" t="s">
        <v>55</v>
      </c>
      <c r="H810" s="10" t="s">
        <v>34</v>
      </c>
      <c r="I810" s="10" t="s">
        <v>31</v>
      </c>
      <c r="J810" s="11">
        <v>1809.99</v>
      </c>
      <c r="K810" s="11">
        <v>1578.58</v>
      </c>
      <c r="L810" s="11">
        <v>0</v>
      </c>
      <c r="M810" s="26">
        <v>66</v>
      </c>
      <c r="N810" s="11">
        <f t="shared" si="186"/>
        <v>7466415.0360856</v>
      </c>
      <c r="O810" s="11">
        <v>0</v>
      </c>
      <c r="P810" s="11">
        <v>7466415.0360856</v>
      </c>
      <c r="Q810" s="11">
        <v>0</v>
      </c>
      <c r="R810" s="11">
        <v>0</v>
      </c>
      <c r="S810" s="11">
        <v>0</v>
      </c>
      <c r="T810" s="11"/>
      <c r="U810" s="8">
        <v>5304.03</v>
      </c>
      <c r="V810" s="8">
        <v>5304.03</v>
      </c>
      <c r="W810" s="3" t="s">
        <v>1132</v>
      </c>
      <c r="X810" s="17">
        <f>+N810-'Приложение № 2'!E810</f>
        <v>0</v>
      </c>
      <c r="Y810" s="1">
        <v>780154.74</v>
      </c>
      <c r="Z810" s="1">
        <f t="shared" si="193"/>
        <v>172380.93599999999</v>
      </c>
      <c r="AB810" s="17">
        <f>+N810-'Приложение № 2'!E810</f>
        <v>0</v>
      </c>
      <c r="AE810" s="25">
        <f>+N810-'Приложение № 2'!E810</f>
        <v>0</v>
      </c>
    </row>
    <row r="811" spans="1:32" x14ac:dyDescent="0.2">
      <c r="A811" s="9">
        <f t="shared" si="188"/>
        <v>753</v>
      </c>
      <c r="B811" s="6">
        <f t="shared" si="189"/>
        <v>32</v>
      </c>
      <c r="C811" s="7" t="s">
        <v>1148</v>
      </c>
      <c r="D811" s="10" t="s">
        <v>143</v>
      </c>
      <c r="E811" s="10" t="s">
        <v>119</v>
      </c>
      <c r="F811" s="10"/>
      <c r="G811" s="10" t="s">
        <v>59</v>
      </c>
      <c r="H811" s="10" t="s">
        <v>31</v>
      </c>
      <c r="I811" s="10" t="s">
        <v>31</v>
      </c>
      <c r="J811" s="11">
        <v>658.97</v>
      </c>
      <c r="K811" s="11">
        <v>666.11</v>
      </c>
      <c r="L811" s="11">
        <v>0</v>
      </c>
      <c r="M811" s="26">
        <v>20</v>
      </c>
      <c r="N811" s="11">
        <f t="shared" si="186"/>
        <v>3239992.3514679</v>
      </c>
      <c r="O811" s="11">
        <v>0</v>
      </c>
      <c r="P811" s="11">
        <v>3239992.3514679</v>
      </c>
      <c r="Q811" s="11">
        <v>0</v>
      </c>
      <c r="R811" s="11">
        <v>0</v>
      </c>
      <c r="S811" s="11">
        <v>0</v>
      </c>
      <c r="T811" s="11"/>
      <c r="U811" s="8">
        <v>5503.19</v>
      </c>
      <c r="V811" s="8">
        <v>5503.19</v>
      </c>
      <c r="W811" s="3" t="s">
        <v>1132</v>
      </c>
      <c r="X811" s="17">
        <f>+N811-'Приложение № 2'!E811</f>
        <v>0</v>
      </c>
      <c r="Y811" s="1">
        <v>99436.71</v>
      </c>
      <c r="Z811" s="1">
        <f t="shared" ref="Z811:Z812" si="194">+(K811*6.45+L811*17.73)*12</f>
        <v>51556.913999999997</v>
      </c>
      <c r="AB811" s="17">
        <f>+N811-'Приложение № 2'!E811</f>
        <v>0</v>
      </c>
      <c r="AE811" s="25">
        <f>+N811-'Приложение № 2'!E811</f>
        <v>0</v>
      </c>
    </row>
    <row r="812" spans="1:32" x14ac:dyDescent="0.2">
      <c r="A812" s="9">
        <f t="shared" si="188"/>
        <v>754</v>
      </c>
      <c r="B812" s="6">
        <f t="shared" si="189"/>
        <v>33</v>
      </c>
      <c r="C812" s="7" t="s">
        <v>1148</v>
      </c>
      <c r="D812" s="10" t="s">
        <v>144</v>
      </c>
      <c r="E812" s="10" t="s">
        <v>108</v>
      </c>
      <c r="F812" s="10"/>
      <c r="G812" s="10" t="s">
        <v>59</v>
      </c>
      <c r="H812" s="10" t="s">
        <v>31</v>
      </c>
      <c r="I812" s="10" t="s">
        <v>30</v>
      </c>
      <c r="J812" s="11">
        <v>470.32</v>
      </c>
      <c r="K812" s="11">
        <v>224.16</v>
      </c>
      <c r="L812" s="11">
        <v>175.86</v>
      </c>
      <c r="M812" s="26">
        <v>15</v>
      </c>
      <c r="N812" s="11">
        <f t="shared" si="186"/>
        <v>3162346.1062813201</v>
      </c>
      <c r="O812" s="11">
        <v>0</v>
      </c>
      <c r="P812" s="11">
        <v>3162346.1062813201</v>
      </c>
      <c r="Q812" s="11">
        <v>0</v>
      </c>
      <c r="R812" s="11">
        <v>0</v>
      </c>
      <c r="S812" s="11">
        <v>0</v>
      </c>
      <c r="T812" s="11"/>
      <c r="U812" s="8">
        <v>8913.83</v>
      </c>
      <c r="V812" s="8">
        <v>8913.83</v>
      </c>
      <c r="W812" s="3" t="s">
        <v>1132</v>
      </c>
      <c r="X812" s="17">
        <f>+N812-'Приложение № 2'!E812</f>
        <v>0</v>
      </c>
      <c r="Y812" s="1">
        <v>90155.44</v>
      </c>
      <c r="Z812" s="1">
        <f t="shared" si="194"/>
        <v>54765.957600000009</v>
      </c>
      <c r="AB812" s="17">
        <f>+N812-'Приложение № 2'!E812</f>
        <v>0</v>
      </c>
      <c r="AE812" s="25">
        <f>+N812-'Приложение № 2'!E812</f>
        <v>0</v>
      </c>
    </row>
    <row r="813" spans="1:32" s="12" customFormat="1" x14ac:dyDescent="0.2">
      <c r="A813" s="9"/>
      <c r="B813" s="35" t="s">
        <v>145</v>
      </c>
      <c r="C813" s="35"/>
      <c r="D813" s="35"/>
      <c r="E813" s="29"/>
      <c r="F813" s="29"/>
      <c r="G813" s="29"/>
      <c r="H813" s="29"/>
      <c r="I813" s="29"/>
      <c r="J813" s="30">
        <f t="shared" ref="J813:N813" si="195">SUBTOTAL(9,J780:J812)</f>
        <v>38848.630000000005</v>
      </c>
      <c r="K813" s="30">
        <f t="shared" si="195"/>
        <v>31251.010000000006</v>
      </c>
      <c r="L813" s="30">
        <f t="shared" si="195"/>
        <v>2669.8</v>
      </c>
      <c r="M813" s="30">
        <f t="shared" si="195"/>
        <v>1245</v>
      </c>
      <c r="N813" s="30">
        <f t="shared" si="195"/>
        <v>278212721.59032238</v>
      </c>
      <c r="O813" s="30">
        <v>0</v>
      </c>
      <c r="P813" s="30">
        <v>217395763.80792066</v>
      </c>
      <c r="Q813" s="30">
        <v>0</v>
      </c>
      <c r="R813" s="30">
        <v>8129450.8254399998</v>
      </c>
      <c r="S813" s="30">
        <v>52687506.956961729</v>
      </c>
      <c r="T813" s="30">
        <v>0</v>
      </c>
      <c r="U813" s="30"/>
      <c r="V813" s="30"/>
      <c r="W813" s="29"/>
      <c r="X813" s="17">
        <f>+N813-'Приложение № 2'!E813</f>
        <v>0</v>
      </c>
      <c r="Y813" s="14"/>
      <c r="Z813" s="14"/>
      <c r="AA813" s="14"/>
      <c r="AB813" s="17">
        <f>+N813-'Приложение № 2'!E813</f>
        <v>0</v>
      </c>
      <c r="AD813" s="14"/>
      <c r="AE813" s="25">
        <f>+N813-'Приложение № 2'!E813</f>
        <v>0</v>
      </c>
      <c r="AF813" s="14"/>
    </row>
    <row r="814" spans="1:32" x14ac:dyDescent="0.2">
      <c r="A814" s="9">
        <f>+A812+1</f>
        <v>755</v>
      </c>
      <c r="B814" s="6">
        <v>1</v>
      </c>
      <c r="C814" s="7" t="s">
        <v>1149</v>
      </c>
      <c r="D814" s="7" t="s">
        <v>864</v>
      </c>
      <c r="E814" s="7" t="s">
        <v>128</v>
      </c>
      <c r="F814" s="7"/>
      <c r="G814" s="7" t="s">
        <v>59</v>
      </c>
      <c r="H814" s="7" t="s">
        <v>31</v>
      </c>
      <c r="I814" s="7" t="s">
        <v>31</v>
      </c>
      <c r="J814" s="8">
        <v>887.14</v>
      </c>
      <c r="K814" s="8">
        <v>848.5</v>
      </c>
      <c r="L814" s="8">
        <v>0</v>
      </c>
      <c r="M814" s="33">
        <v>24</v>
      </c>
      <c r="N814" s="8">
        <f t="shared" ref="N814:N817" si="196">+P814+Q814+R814+S814+T814</f>
        <v>6454706.2993056001</v>
      </c>
      <c r="O814" s="8">
        <v>0</v>
      </c>
      <c r="P814" s="8">
        <v>5558552.2193056</v>
      </c>
      <c r="Q814" s="8">
        <v>0</v>
      </c>
      <c r="R814" s="8">
        <v>239415.08</v>
      </c>
      <c r="S814" s="8">
        <v>656739</v>
      </c>
      <c r="T814" s="8"/>
      <c r="U814" s="8">
        <v>7906.16</v>
      </c>
      <c r="V814" s="8">
        <v>7906.16</v>
      </c>
      <c r="W814" s="3" t="s">
        <v>1132</v>
      </c>
      <c r="X814" s="17">
        <f>+N814-'Приложение № 2'!E814</f>
        <v>0</v>
      </c>
      <c r="Y814" s="1">
        <v>173741.18</v>
      </c>
      <c r="Z814" s="1">
        <f t="shared" ref="Z814:Z817" si="197">+(K814*6.45+L814*17.73)*12</f>
        <v>65673.899999999994</v>
      </c>
      <c r="AB814" s="17">
        <f>+N814-'Приложение № 2'!E814</f>
        <v>0</v>
      </c>
      <c r="AE814" s="25">
        <f>+N814-'Приложение № 2'!E814</f>
        <v>0</v>
      </c>
    </row>
    <row r="815" spans="1:32" x14ac:dyDescent="0.2">
      <c r="A815" s="9">
        <f t="shared" ref="A815:B817" si="198">+A814+1</f>
        <v>756</v>
      </c>
      <c r="B815" s="6">
        <f t="shared" si="198"/>
        <v>2</v>
      </c>
      <c r="C815" s="7" t="s">
        <v>1149</v>
      </c>
      <c r="D815" s="7" t="s">
        <v>865</v>
      </c>
      <c r="E815" s="7" t="s">
        <v>108</v>
      </c>
      <c r="F815" s="7"/>
      <c r="G815" s="7" t="s">
        <v>59</v>
      </c>
      <c r="H815" s="7" t="s">
        <v>31</v>
      </c>
      <c r="I815" s="7" t="s">
        <v>31</v>
      </c>
      <c r="J815" s="8">
        <v>880.4</v>
      </c>
      <c r="K815" s="8">
        <v>826.4</v>
      </c>
      <c r="L815" s="8">
        <v>0</v>
      </c>
      <c r="M815" s="33">
        <v>46</v>
      </c>
      <c r="N815" s="8">
        <f t="shared" si="196"/>
        <v>15283794.10511744</v>
      </c>
      <c r="O815" s="8">
        <v>0</v>
      </c>
      <c r="P815" s="8">
        <v>14396960.45511744</v>
      </c>
      <c r="Q815" s="8">
        <v>0</v>
      </c>
      <c r="R815" s="8">
        <v>247200.05</v>
      </c>
      <c r="S815" s="8">
        <v>639633.6</v>
      </c>
      <c r="T815" s="8"/>
      <c r="U815" s="8">
        <v>20182.330000000002</v>
      </c>
      <c r="V815" s="8">
        <v>20182.330000000002</v>
      </c>
      <c r="W815" s="3" t="s">
        <v>1132</v>
      </c>
      <c r="X815" s="17">
        <f>+N815-'Приложение № 2'!E815</f>
        <v>0</v>
      </c>
      <c r="Y815" s="1">
        <v>183236.69</v>
      </c>
      <c r="Z815" s="1">
        <f t="shared" si="197"/>
        <v>63963.360000000001</v>
      </c>
      <c r="AB815" s="17">
        <f>+N815-'Приложение № 2'!E815</f>
        <v>0</v>
      </c>
      <c r="AE815" s="25">
        <f>+N815-'Приложение № 2'!E815</f>
        <v>0</v>
      </c>
    </row>
    <row r="816" spans="1:32" x14ac:dyDescent="0.2">
      <c r="A816" s="9">
        <f t="shared" si="198"/>
        <v>757</v>
      </c>
      <c r="B816" s="6">
        <f t="shared" si="198"/>
        <v>3</v>
      </c>
      <c r="C816" s="7" t="s">
        <v>1149</v>
      </c>
      <c r="D816" s="7" t="s">
        <v>866</v>
      </c>
      <c r="E816" s="7" t="s">
        <v>128</v>
      </c>
      <c r="F816" s="7"/>
      <c r="G816" s="7" t="s">
        <v>59</v>
      </c>
      <c r="H816" s="7" t="s">
        <v>31</v>
      </c>
      <c r="I816" s="7" t="s">
        <v>31</v>
      </c>
      <c r="J816" s="8">
        <v>277.5</v>
      </c>
      <c r="K816" s="8">
        <v>258.39999999999998</v>
      </c>
      <c r="L816" s="8">
        <v>0</v>
      </c>
      <c r="M816" s="33">
        <v>9</v>
      </c>
      <c r="N816" s="8">
        <f t="shared" si="196"/>
        <v>1965699.5835846402</v>
      </c>
      <c r="O816" s="8">
        <v>0</v>
      </c>
      <c r="P816" s="8">
        <v>1726923.0935846402</v>
      </c>
      <c r="Q816" s="8">
        <v>0</v>
      </c>
      <c r="R816" s="8">
        <v>38774.89</v>
      </c>
      <c r="S816" s="8">
        <v>200001.59999999998</v>
      </c>
      <c r="T816" s="8"/>
      <c r="U816" s="8">
        <v>7906.16</v>
      </c>
      <c r="V816" s="8">
        <v>7906.16</v>
      </c>
      <c r="W816" s="3" t="s">
        <v>1132</v>
      </c>
      <c r="X816" s="17">
        <f>+N816-'Приложение № 2'!E816</f>
        <v>0</v>
      </c>
      <c r="Y816" s="1">
        <v>18774.73</v>
      </c>
      <c r="Z816" s="1">
        <f t="shared" si="197"/>
        <v>20000.159999999996</v>
      </c>
      <c r="AB816" s="17">
        <f>+N816-'Приложение № 2'!E816</f>
        <v>0</v>
      </c>
      <c r="AE816" s="25">
        <f>+N816-'Приложение № 2'!E816</f>
        <v>0</v>
      </c>
    </row>
    <row r="817" spans="1:32" x14ac:dyDescent="0.2">
      <c r="A817" s="9">
        <f t="shared" si="198"/>
        <v>758</v>
      </c>
      <c r="B817" s="6">
        <f t="shared" si="198"/>
        <v>4</v>
      </c>
      <c r="C817" s="7" t="s">
        <v>1149</v>
      </c>
      <c r="D817" s="7" t="s">
        <v>867</v>
      </c>
      <c r="E817" s="7" t="s">
        <v>140</v>
      </c>
      <c r="F817" s="7"/>
      <c r="G817" s="7" t="s">
        <v>59</v>
      </c>
      <c r="H817" s="7" t="s">
        <v>31</v>
      </c>
      <c r="I817" s="7" t="s">
        <v>30</v>
      </c>
      <c r="J817" s="8">
        <v>318.75</v>
      </c>
      <c r="K817" s="8">
        <v>287.58999999999997</v>
      </c>
      <c r="L817" s="8">
        <v>0</v>
      </c>
      <c r="M817" s="33">
        <v>18</v>
      </c>
      <c r="N817" s="8">
        <f t="shared" si="196"/>
        <v>5318812.1264512641</v>
      </c>
      <c r="O817" s="8">
        <v>0</v>
      </c>
      <c r="P817" s="8">
        <v>5041854.8004512638</v>
      </c>
      <c r="Q817" s="8">
        <v>0</v>
      </c>
      <c r="R817" s="8">
        <v>54362.665999999997</v>
      </c>
      <c r="S817" s="8">
        <v>222594.65999999997</v>
      </c>
      <c r="T817" s="8"/>
      <c r="U817" s="8">
        <v>20182.330000000002</v>
      </c>
      <c r="V817" s="8">
        <v>20182.330000000002</v>
      </c>
      <c r="W817" s="3" t="s">
        <v>1132</v>
      </c>
      <c r="X817" s="17">
        <f>+N817-'Приложение № 2'!E817</f>
        <v>0</v>
      </c>
      <c r="Y817" s="1">
        <v>32103.200000000001</v>
      </c>
      <c r="Z817" s="1">
        <f t="shared" si="197"/>
        <v>22259.465999999997</v>
      </c>
      <c r="AB817" s="17">
        <f>+N817-'Приложение № 2'!E817</f>
        <v>0</v>
      </c>
      <c r="AE817" s="25">
        <f>+N817-'Приложение № 2'!E817</f>
        <v>0</v>
      </c>
    </row>
    <row r="818" spans="1:32" s="12" customFormat="1" x14ac:dyDescent="0.2">
      <c r="A818" s="9"/>
      <c r="B818" s="35" t="s">
        <v>159</v>
      </c>
      <c r="C818" s="35"/>
      <c r="D818" s="35"/>
      <c r="E818" s="29"/>
      <c r="F818" s="29"/>
      <c r="G818" s="29"/>
      <c r="H818" s="29"/>
      <c r="I818" s="29"/>
      <c r="J818" s="30">
        <f>SUBTOTAL(9,J814:J817)</f>
        <v>2363.79</v>
      </c>
      <c r="K818" s="30">
        <f t="shared" ref="K818:N818" si="199">SUBTOTAL(9,K814:K817)</f>
        <v>2220.8900000000003</v>
      </c>
      <c r="L818" s="30">
        <f t="shared" si="199"/>
        <v>0</v>
      </c>
      <c r="M818" s="30">
        <f t="shared" si="199"/>
        <v>97</v>
      </c>
      <c r="N818" s="30">
        <f t="shared" si="199"/>
        <v>29023012.114458945</v>
      </c>
      <c r="O818" s="30">
        <v>0</v>
      </c>
      <c r="P818" s="30">
        <v>26724290.568458945</v>
      </c>
      <c r="Q818" s="30">
        <v>0</v>
      </c>
      <c r="R818" s="30">
        <v>579752.68599999999</v>
      </c>
      <c r="S818" s="30">
        <v>1718968.86</v>
      </c>
      <c r="T818" s="30">
        <v>0</v>
      </c>
      <c r="U818" s="30"/>
      <c r="V818" s="30"/>
      <c r="W818" s="29"/>
      <c r="X818" s="17">
        <f>+N818-'Приложение № 2'!E818</f>
        <v>0</v>
      </c>
      <c r="Y818" s="14"/>
      <c r="Z818" s="14"/>
      <c r="AA818" s="14"/>
      <c r="AB818" s="17">
        <f>+N818-'Приложение № 2'!E818</f>
        <v>0</v>
      </c>
      <c r="AD818" s="14"/>
      <c r="AE818" s="25">
        <f>+N818-'Приложение № 2'!E818</f>
        <v>0</v>
      </c>
      <c r="AF818" s="14"/>
    </row>
    <row r="819" spans="1:32" x14ac:dyDescent="0.2">
      <c r="A819" s="9">
        <f>+A817+1</f>
        <v>759</v>
      </c>
      <c r="B819" s="6">
        <v>1</v>
      </c>
      <c r="C819" s="7" t="s">
        <v>1203</v>
      </c>
      <c r="D819" s="7" t="s">
        <v>868</v>
      </c>
      <c r="E819" s="7" t="s">
        <v>140</v>
      </c>
      <c r="F819" s="7"/>
      <c r="G819" s="7" t="s">
        <v>59</v>
      </c>
      <c r="H819" s="7" t="s">
        <v>31</v>
      </c>
      <c r="I819" s="7" t="s">
        <v>30</v>
      </c>
      <c r="J819" s="8">
        <v>735.3</v>
      </c>
      <c r="K819" s="8">
        <v>408.4</v>
      </c>
      <c r="L819" s="8">
        <v>245.8</v>
      </c>
      <c r="M819" s="33">
        <v>35</v>
      </c>
      <c r="N819" s="8">
        <f>+P819+Q819+R819+S819+T819</f>
        <v>3764940.1279481594</v>
      </c>
      <c r="O819" s="8">
        <v>0</v>
      </c>
      <c r="P819" s="8">
        <v>2701790.0099481596</v>
      </c>
      <c r="Q819" s="8">
        <v>0</v>
      </c>
      <c r="R819" s="8">
        <v>224084.43799999999</v>
      </c>
      <c r="S819" s="8">
        <v>839065.67999999993</v>
      </c>
      <c r="T819" s="8"/>
      <c r="U819" s="8">
        <v>5863.6</v>
      </c>
      <c r="V819" s="8">
        <v>5863.6</v>
      </c>
      <c r="W819" s="3" t="s">
        <v>1132</v>
      </c>
      <c r="X819" s="17">
        <f>+N819-'Приложение № 2'!E819</f>
        <v>0</v>
      </c>
      <c r="Y819" s="1">
        <v>140177.87</v>
      </c>
      <c r="Z819" s="1">
        <f>+(K819*6.45+L819*17.73)*12</f>
        <v>83906.567999999999</v>
      </c>
      <c r="AB819" s="17">
        <f>+N819-'Приложение № 2'!E819</f>
        <v>0</v>
      </c>
      <c r="AE819" s="25">
        <f>+N819-'Приложение № 2'!E819</f>
        <v>0</v>
      </c>
    </row>
    <row r="820" spans="1:32" s="12" customFormat="1" x14ac:dyDescent="0.2">
      <c r="A820" s="9"/>
      <c r="B820" s="35" t="s">
        <v>161</v>
      </c>
      <c r="C820" s="35"/>
      <c r="D820" s="35"/>
      <c r="E820" s="29"/>
      <c r="F820" s="29"/>
      <c r="G820" s="29"/>
      <c r="H820" s="29"/>
      <c r="I820" s="29"/>
      <c r="J820" s="30">
        <f>SUM(J819)</f>
        <v>735.3</v>
      </c>
      <c r="K820" s="30">
        <f t="shared" ref="K820:N820" si="200">SUM(K819)</f>
        <v>408.4</v>
      </c>
      <c r="L820" s="30">
        <f t="shared" si="200"/>
        <v>245.8</v>
      </c>
      <c r="M820" s="30">
        <f t="shared" si="200"/>
        <v>35</v>
      </c>
      <c r="N820" s="30">
        <f t="shared" si="200"/>
        <v>3764940.1279481594</v>
      </c>
      <c r="O820" s="30">
        <v>0</v>
      </c>
      <c r="P820" s="30">
        <v>2701790.0099481596</v>
      </c>
      <c r="Q820" s="30">
        <v>0</v>
      </c>
      <c r="R820" s="30">
        <v>224084.43799999999</v>
      </c>
      <c r="S820" s="30">
        <v>839065.67999999993</v>
      </c>
      <c r="T820" s="30">
        <v>0</v>
      </c>
      <c r="U820" s="30"/>
      <c r="V820" s="30"/>
      <c r="W820" s="29"/>
      <c r="X820" s="17">
        <f>+N820-'Приложение № 2'!E820</f>
        <v>0</v>
      </c>
      <c r="Y820" s="14"/>
      <c r="Z820" s="14"/>
      <c r="AA820" s="14"/>
      <c r="AB820" s="17">
        <f>+N820-'Приложение № 2'!E820</f>
        <v>0</v>
      </c>
      <c r="AD820" s="14"/>
      <c r="AE820" s="25">
        <f>+N820-'Приложение № 2'!E820</f>
        <v>0</v>
      </c>
      <c r="AF820" s="14"/>
    </row>
    <row r="821" spans="1:32" ht="25.5" x14ac:dyDescent="0.2">
      <c r="A821" s="9">
        <f>+A819+1</f>
        <v>760</v>
      </c>
      <c r="B821" s="6">
        <v>1</v>
      </c>
      <c r="C821" s="7" t="s">
        <v>1204</v>
      </c>
      <c r="D821" s="7" t="s">
        <v>870</v>
      </c>
      <c r="E821" s="7" t="s">
        <v>184</v>
      </c>
      <c r="F821" s="7"/>
      <c r="G821" s="7" t="s">
        <v>59</v>
      </c>
      <c r="H821" s="7" t="s">
        <v>31</v>
      </c>
      <c r="I821" s="7" t="s">
        <v>31</v>
      </c>
      <c r="J821" s="8">
        <v>923.3</v>
      </c>
      <c r="K821" s="8">
        <v>493.48</v>
      </c>
      <c r="L821" s="8">
        <v>389.82</v>
      </c>
      <c r="M821" s="33">
        <v>34</v>
      </c>
      <c r="N821" s="8">
        <f>+P821+Q821+R821+S821+T821</f>
        <v>4264142.0296275197</v>
      </c>
      <c r="O821" s="8">
        <v>0</v>
      </c>
      <c r="P821" s="8">
        <v>2808645.5624275194</v>
      </c>
      <c r="Q821" s="8">
        <v>0</v>
      </c>
      <c r="R821" s="8">
        <v>244161.91520000002</v>
      </c>
      <c r="S821" s="8">
        <v>1211334.5520000001</v>
      </c>
      <c r="T821" s="8"/>
      <c r="U821" s="8">
        <v>4676.45</v>
      </c>
      <c r="V821" s="8">
        <v>4676.45</v>
      </c>
      <c r="W821" s="3" t="s">
        <v>1132</v>
      </c>
      <c r="X821" s="17">
        <f>+N821-'Приложение № 2'!E821</f>
        <v>0</v>
      </c>
      <c r="Y821" s="1">
        <v>123028.46</v>
      </c>
      <c r="Z821" s="1">
        <f>+(K821*6.45+L821*17.73)*12</f>
        <v>121133.45520000001</v>
      </c>
      <c r="AB821" s="17">
        <f>+N821-'Приложение № 2'!E821</f>
        <v>0</v>
      </c>
      <c r="AE821" s="25">
        <f>+N821-'Приложение № 2'!E821</f>
        <v>0</v>
      </c>
    </row>
    <row r="822" spans="1:32" s="12" customFormat="1" x14ac:dyDescent="0.2">
      <c r="A822" s="9"/>
      <c r="B822" s="35" t="s">
        <v>871</v>
      </c>
      <c r="C822" s="35"/>
      <c r="D822" s="35"/>
      <c r="E822" s="29"/>
      <c r="F822" s="29"/>
      <c r="G822" s="29"/>
      <c r="H822" s="29"/>
      <c r="I822" s="29"/>
      <c r="J822" s="30">
        <f>SUM(J821)</f>
        <v>923.3</v>
      </c>
      <c r="K822" s="30">
        <f t="shared" ref="K822:N822" si="201">SUM(K821)</f>
        <v>493.48</v>
      </c>
      <c r="L822" s="30">
        <f t="shared" si="201"/>
        <v>389.82</v>
      </c>
      <c r="M822" s="30">
        <f t="shared" si="201"/>
        <v>34</v>
      </c>
      <c r="N822" s="30">
        <f t="shared" si="201"/>
        <v>4264142.0296275197</v>
      </c>
      <c r="O822" s="30">
        <v>0</v>
      </c>
      <c r="P822" s="30">
        <v>2808645.5624275194</v>
      </c>
      <c r="Q822" s="30">
        <v>0</v>
      </c>
      <c r="R822" s="30">
        <v>244161.91520000002</v>
      </c>
      <c r="S822" s="30">
        <v>1211334.5520000001</v>
      </c>
      <c r="T822" s="30">
        <v>0</v>
      </c>
      <c r="U822" s="30"/>
      <c r="V822" s="30"/>
      <c r="W822" s="29"/>
      <c r="X822" s="17">
        <f>+N822-'Приложение № 2'!E822</f>
        <v>0</v>
      </c>
      <c r="Y822" s="14"/>
      <c r="Z822" s="14"/>
      <c r="AA822" s="14"/>
      <c r="AB822" s="17">
        <f>+N822-'Приложение № 2'!E822</f>
        <v>0</v>
      </c>
      <c r="AD822" s="14"/>
      <c r="AE822" s="25">
        <f>+N822-'Приложение № 2'!E822</f>
        <v>0</v>
      </c>
      <c r="AF822" s="14"/>
    </row>
    <row r="823" spans="1:32" x14ac:dyDescent="0.2">
      <c r="A823" s="9">
        <f>+A821+1</f>
        <v>761</v>
      </c>
      <c r="B823" s="6">
        <v>1</v>
      </c>
      <c r="C823" s="7" t="s">
        <v>1150</v>
      </c>
      <c r="D823" s="10" t="s">
        <v>872</v>
      </c>
      <c r="E823" s="10" t="s">
        <v>54</v>
      </c>
      <c r="F823" s="10"/>
      <c r="G823" s="10" t="s">
        <v>55</v>
      </c>
      <c r="H823" s="10" t="s">
        <v>33</v>
      </c>
      <c r="I823" s="10" t="s">
        <v>31</v>
      </c>
      <c r="J823" s="11">
        <v>1446.8</v>
      </c>
      <c r="K823" s="11">
        <v>1298.0999999999999</v>
      </c>
      <c r="L823" s="11">
        <v>0</v>
      </c>
      <c r="M823" s="26">
        <v>57</v>
      </c>
      <c r="N823" s="11">
        <f t="shared" ref="N823:N835" si="202">+P823+Q823+R823+S823+T823</f>
        <v>5100650.2881406602</v>
      </c>
      <c r="O823" s="11">
        <v>0</v>
      </c>
      <c r="P823" s="11">
        <v>835011.68814066029</v>
      </c>
      <c r="Q823" s="11">
        <v>0</v>
      </c>
      <c r="R823" s="11">
        <v>142661.07579999999</v>
      </c>
      <c r="S823" s="11">
        <v>4122977.5241999999</v>
      </c>
      <c r="T823" s="8"/>
      <c r="U823" s="8">
        <v>4445.63</v>
      </c>
      <c r="V823" s="8">
        <v>4445.63</v>
      </c>
      <c r="W823" s="3" t="s">
        <v>1132</v>
      </c>
      <c r="X823" s="17">
        <f>+N823-'Приложение № 2'!E823</f>
        <v>0</v>
      </c>
      <c r="Y823" s="1">
        <v>501043.62</v>
      </c>
      <c r="Z823" s="1">
        <f t="shared" ref="Z823:Z835" si="203">+(K823*9.1+L823*18.19)*12</f>
        <v>141752.51999999999</v>
      </c>
      <c r="AB823" s="17">
        <f>+N823-'Приложение № 2'!E823</f>
        <v>0</v>
      </c>
      <c r="AE823" s="25">
        <f>+N823-'Приложение № 2'!E823</f>
        <v>0</v>
      </c>
    </row>
    <row r="824" spans="1:32" x14ac:dyDescent="0.2">
      <c r="A824" s="9">
        <f>+A823+1</f>
        <v>762</v>
      </c>
      <c r="B824" s="6">
        <f>+B823+1</f>
        <v>2</v>
      </c>
      <c r="C824" s="7" t="s">
        <v>1150</v>
      </c>
      <c r="D824" s="10" t="s">
        <v>873</v>
      </c>
      <c r="E824" s="10" t="s">
        <v>215</v>
      </c>
      <c r="F824" s="10"/>
      <c r="G824" s="10" t="s">
        <v>55</v>
      </c>
      <c r="H824" s="10" t="s">
        <v>32</v>
      </c>
      <c r="I824" s="10" t="s">
        <v>31</v>
      </c>
      <c r="J824" s="11">
        <v>1057</v>
      </c>
      <c r="K824" s="11">
        <v>909.8</v>
      </c>
      <c r="L824" s="11">
        <v>0</v>
      </c>
      <c r="M824" s="26">
        <v>42</v>
      </c>
      <c r="N824" s="11">
        <f t="shared" si="202"/>
        <v>4789032.5316636208</v>
      </c>
      <c r="O824" s="11">
        <v>0</v>
      </c>
      <c r="P824" s="11">
        <v>4678973.0152636208</v>
      </c>
      <c r="Q824" s="11">
        <v>0</v>
      </c>
      <c r="R824" s="11">
        <v>110059.51640000002</v>
      </c>
      <c r="S824" s="11">
        <v>0</v>
      </c>
      <c r="T824" s="8"/>
      <c r="U824" s="8">
        <v>5955.5</v>
      </c>
      <c r="V824" s="8">
        <v>5955.5</v>
      </c>
      <c r="W824" s="3" t="s">
        <v>1132</v>
      </c>
      <c r="X824" s="17">
        <f>+N824-'Приложение № 2'!E824</f>
        <v>0</v>
      </c>
      <c r="Y824" s="1">
        <v>317478.77</v>
      </c>
      <c r="Z824" s="1">
        <f t="shared" si="203"/>
        <v>99350.159999999974</v>
      </c>
      <c r="AB824" s="17">
        <f>+N824-'Приложение № 2'!E824</f>
        <v>0</v>
      </c>
      <c r="AE824" s="25">
        <f>+N824-'Приложение № 2'!E824</f>
        <v>0</v>
      </c>
    </row>
    <row r="825" spans="1:32" x14ac:dyDescent="0.2">
      <c r="A825" s="9">
        <f t="shared" ref="A825:A835" si="204">+A824+1</f>
        <v>763</v>
      </c>
      <c r="B825" s="6">
        <f t="shared" ref="B825:B835" si="205">+B824+1</f>
        <v>3</v>
      </c>
      <c r="C825" s="7" t="s">
        <v>1150</v>
      </c>
      <c r="D825" s="10" t="s">
        <v>874</v>
      </c>
      <c r="E825" s="10" t="s">
        <v>64</v>
      </c>
      <c r="F825" s="10"/>
      <c r="G825" s="10" t="s">
        <v>55</v>
      </c>
      <c r="H825" s="10" t="s">
        <v>32</v>
      </c>
      <c r="I825" s="10" t="s">
        <v>30</v>
      </c>
      <c r="J825" s="11">
        <v>536</v>
      </c>
      <c r="K825" s="11">
        <v>489.7</v>
      </c>
      <c r="L825" s="11">
        <v>0</v>
      </c>
      <c r="M825" s="26">
        <v>16</v>
      </c>
      <c r="N825" s="11">
        <f t="shared" si="202"/>
        <v>10920442.22117432</v>
      </c>
      <c r="O825" s="11">
        <v>0</v>
      </c>
      <c r="P825" s="11">
        <v>9365473.5611743201</v>
      </c>
      <c r="Q825" s="11">
        <v>0</v>
      </c>
      <c r="R825" s="11">
        <v>38683.314599999983</v>
      </c>
      <c r="S825" s="11">
        <v>1516285.3453999998</v>
      </c>
      <c r="T825" s="8"/>
      <c r="U825" s="8">
        <v>25077.14</v>
      </c>
      <c r="V825" s="8">
        <v>25077.14</v>
      </c>
      <c r="W825" s="3" t="s">
        <v>1132</v>
      </c>
      <c r="X825" s="17">
        <f>+N825-'Приложение № 2'!E825</f>
        <v>0</v>
      </c>
      <c r="Y825" s="1">
        <v>103499.86</v>
      </c>
      <c r="Z825" s="1">
        <f t="shared" si="203"/>
        <v>53475.239999999991</v>
      </c>
      <c r="AB825" s="17">
        <f>+N825-'Приложение № 2'!E825</f>
        <v>0</v>
      </c>
      <c r="AE825" s="25">
        <f>+N825-'Приложение № 2'!E825</f>
        <v>0</v>
      </c>
    </row>
    <row r="826" spans="1:32" x14ac:dyDescent="0.2">
      <c r="A826" s="9">
        <f t="shared" si="204"/>
        <v>764</v>
      </c>
      <c r="B826" s="6">
        <f t="shared" si="205"/>
        <v>4</v>
      </c>
      <c r="C826" s="7" t="s">
        <v>1150</v>
      </c>
      <c r="D826" s="10" t="s">
        <v>875</v>
      </c>
      <c r="E826" s="10" t="s">
        <v>68</v>
      </c>
      <c r="F826" s="10"/>
      <c r="G826" s="10" t="s">
        <v>55</v>
      </c>
      <c r="H826" s="10" t="s">
        <v>33</v>
      </c>
      <c r="I826" s="10" t="s">
        <v>31</v>
      </c>
      <c r="J826" s="11">
        <v>1421.6</v>
      </c>
      <c r="K826" s="11">
        <v>1298.9000000000001</v>
      </c>
      <c r="L826" s="11">
        <v>0</v>
      </c>
      <c r="M826" s="26">
        <v>49</v>
      </c>
      <c r="N826" s="11">
        <f t="shared" si="202"/>
        <v>5103793.7573394999</v>
      </c>
      <c r="O826" s="11">
        <v>0</v>
      </c>
      <c r="P826" s="11">
        <v>941857.5873394995</v>
      </c>
      <c r="Q826" s="11">
        <v>0</v>
      </c>
      <c r="R826" s="11">
        <v>119629.80019999994</v>
      </c>
      <c r="S826" s="11">
        <v>4042306.3698000005</v>
      </c>
      <c r="T826" s="8"/>
      <c r="U826" s="8">
        <v>4445.63</v>
      </c>
      <c r="V826" s="8">
        <v>4445.63</v>
      </c>
      <c r="W826" s="3" t="s">
        <v>1132</v>
      </c>
      <c r="X826" s="17">
        <f>+N826-'Приложение № 2'!E826</f>
        <v>0</v>
      </c>
      <c r="Y826" s="1">
        <v>395014.86</v>
      </c>
      <c r="Z826" s="1">
        <f t="shared" si="203"/>
        <v>141839.88</v>
      </c>
      <c r="AB826" s="17">
        <f>+N826-'Приложение № 2'!E826</f>
        <v>0</v>
      </c>
      <c r="AE826" s="25">
        <f>+N826-'Приложение № 2'!E826</f>
        <v>0</v>
      </c>
    </row>
    <row r="827" spans="1:32" x14ac:dyDescent="0.2">
      <c r="A827" s="9">
        <f t="shared" si="204"/>
        <v>765</v>
      </c>
      <c r="B827" s="6">
        <f t="shared" si="205"/>
        <v>5</v>
      </c>
      <c r="C827" s="7" t="s">
        <v>1150</v>
      </c>
      <c r="D827" s="10" t="s">
        <v>876</v>
      </c>
      <c r="E827" s="10" t="s">
        <v>79</v>
      </c>
      <c r="F827" s="10"/>
      <c r="G827" s="10" t="s">
        <v>55</v>
      </c>
      <c r="H827" s="10" t="s">
        <v>32</v>
      </c>
      <c r="I827" s="10" t="s">
        <v>31</v>
      </c>
      <c r="J827" s="11">
        <v>1043.9000000000001</v>
      </c>
      <c r="K827" s="11">
        <v>641.79999999999995</v>
      </c>
      <c r="L827" s="11">
        <v>0</v>
      </c>
      <c r="M827" s="26">
        <v>24</v>
      </c>
      <c r="N827" s="11">
        <f t="shared" si="202"/>
        <v>14312313.280978598</v>
      </c>
      <c r="O827" s="11">
        <v>0</v>
      </c>
      <c r="P827" s="11">
        <v>11957312.120978598</v>
      </c>
      <c r="Q827" s="11">
        <v>0</v>
      </c>
      <c r="R827" s="11">
        <v>252464.36000000004</v>
      </c>
      <c r="S827" s="11">
        <v>2102536.7999999998</v>
      </c>
      <c r="T827" s="8"/>
      <c r="U827" s="8">
        <v>25077.14</v>
      </c>
      <c r="V827" s="8">
        <v>25077.14</v>
      </c>
      <c r="W827" s="3" t="s">
        <v>1132</v>
      </c>
      <c r="X827" s="17">
        <f>+N827-'Приложение № 2'!E827</f>
        <v>0</v>
      </c>
      <c r="Y827" s="1">
        <v>451556.71</v>
      </c>
      <c r="Z827" s="1">
        <f t="shared" si="203"/>
        <v>70084.56</v>
      </c>
      <c r="AB827" s="17">
        <f>+N827-'Приложение № 2'!E827</f>
        <v>0</v>
      </c>
      <c r="AE827" s="25">
        <f>+N827-'Приложение № 2'!E827</f>
        <v>0</v>
      </c>
    </row>
    <row r="828" spans="1:32" x14ac:dyDescent="0.2">
      <c r="A828" s="9">
        <f t="shared" si="204"/>
        <v>766</v>
      </c>
      <c r="B828" s="6">
        <f t="shared" si="205"/>
        <v>6</v>
      </c>
      <c r="C828" s="7" t="s">
        <v>1150</v>
      </c>
      <c r="D828" s="10" t="s">
        <v>877</v>
      </c>
      <c r="E828" s="10" t="s">
        <v>54</v>
      </c>
      <c r="F828" s="10"/>
      <c r="G828" s="10" t="s">
        <v>55</v>
      </c>
      <c r="H828" s="10" t="s">
        <v>32</v>
      </c>
      <c r="I828" s="10" t="s">
        <v>31</v>
      </c>
      <c r="J828" s="11">
        <v>1053.5</v>
      </c>
      <c r="K828" s="11">
        <v>638.4</v>
      </c>
      <c r="L828" s="11">
        <v>0</v>
      </c>
      <c r="M828" s="26">
        <v>23</v>
      </c>
      <c r="N828" s="11">
        <f t="shared" si="202"/>
        <v>3360429.0722507797</v>
      </c>
      <c r="O828" s="11">
        <v>0</v>
      </c>
      <c r="P828" s="11">
        <v>3016386.37225078</v>
      </c>
      <c r="Q828" s="11">
        <v>0</v>
      </c>
      <c r="R828" s="11">
        <v>70552.141200000013</v>
      </c>
      <c r="S828" s="11">
        <v>273490.5588</v>
      </c>
      <c r="T828" s="8"/>
      <c r="U828" s="8">
        <v>5955.5</v>
      </c>
      <c r="V828" s="8">
        <v>5955.5</v>
      </c>
      <c r="W828" s="3" t="s">
        <v>1132</v>
      </c>
      <c r="X828" s="17">
        <f>+N828-'Приложение № 2'!E828</f>
        <v>0</v>
      </c>
      <c r="Y828" s="1">
        <v>204939.74</v>
      </c>
      <c r="Z828" s="1">
        <f t="shared" si="203"/>
        <v>69713.279999999999</v>
      </c>
      <c r="AB828" s="17">
        <f>+N828-'Приложение № 2'!E828</f>
        <v>0</v>
      </c>
      <c r="AE828" s="25">
        <f>+N828-'Приложение № 2'!E828</f>
        <v>0</v>
      </c>
    </row>
    <row r="829" spans="1:32" x14ac:dyDescent="0.2">
      <c r="A829" s="9">
        <f t="shared" si="204"/>
        <v>767</v>
      </c>
      <c r="B829" s="6">
        <f t="shared" si="205"/>
        <v>7</v>
      </c>
      <c r="C829" s="7" t="s">
        <v>1150</v>
      </c>
      <c r="D829" s="10" t="s">
        <v>878</v>
      </c>
      <c r="E829" s="10" t="s">
        <v>58</v>
      </c>
      <c r="F829" s="10"/>
      <c r="G829" s="10" t="s">
        <v>55</v>
      </c>
      <c r="H829" s="10" t="s">
        <v>32</v>
      </c>
      <c r="I829" s="10" t="s">
        <v>31</v>
      </c>
      <c r="J829" s="11">
        <v>1137</v>
      </c>
      <c r="K829" s="11">
        <v>895.9</v>
      </c>
      <c r="L829" s="11">
        <v>0</v>
      </c>
      <c r="M829" s="26">
        <v>31</v>
      </c>
      <c r="N829" s="11">
        <f t="shared" si="202"/>
        <v>4715865.2970642</v>
      </c>
      <c r="O829" s="11">
        <v>0</v>
      </c>
      <c r="P829" s="11">
        <v>4177068.5470642005</v>
      </c>
      <c r="Q829" s="11">
        <v>0</v>
      </c>
      <c r="R829" s="11">
        <v>154993.1862</v>
      </c>
      <c r="S829" s="11">
        <v>383803.56380000012</v>
      </c>
      <c r="T829" s="8"/>
      <c r="U829" s="8">
        <v>5955.5</v>
      </c>
      <c r="V829" s="8">
        <v>5955.5</v>
      </c>
      <c r="W829" s="3" t="s">
        <v>1132</v>
      </c>
      <c r="X829" s="17">
        <f>+N829-'Приложение № 2'!E829</f>
        <v>0</v>
      </c>
      <c r="Y829" s="1">
        <v>464152.34</v>
      </c>
      <c r="Z829" s="1">
        <f t="shared" si="203"/>
        <v>97832.28</v>
      </c>
      <c r="AB829" s="17">
        <f>+N829-'Приложение № 2'!E829</f>
        <v>0</v>
      </c>
      <c r="AE829" s="25">
        <f>+N829-'Приложение № 2'!E829</f>
        <v>0</v>
      </c>
    </row>
    <row r="830" spans="1:32" x14ac:dyDescent="0.2">
      <c r="A830" s="9">
        <f t="shared" si="204"/>
        <v>768</v>
      </c>
      <c r="B830" s="6">
        <f t="shared" si="205"/>
        <v>8</v>
      </c>
      <c r="C830" s="7" t="s">
        <v>1150</v>
      </c>
      <c r="D830" s="10" t="s">
        <v>879</v>
      </c>
      <c r="E830" s="10" t="s">
        <v>215</v>
      </c>
      <c r="F830" s="10"/>
      <c r="G830" s="10" t="s">
        <v>55</v>
      </c>
      <c r="H830" s="10" t="s">
        <v>32</v>
      </c>
      <c r="I830" s="10" t="s">
        <v>31</v>
      </c>
      <c r="J830" s="11">
        <v>1034.0999999999999</v>
      </c>
      <c r="K830" s="11">
        <v>959.6</v>
      </c>
      <c r="L830" s="11">
        <v>0</v>
      </c>
      <c r="M830" s="26">
        <v>25</v>
      </c>
      <c r="N830" s="11">
        <f t="shared" si="202"/>
        <v>5051171.2702935785</v>
      </c>
      <c r="O830" s="11">
        <v>0</v>
      </c>
      <c r="P830" s="11">
        <v>4537825.8502935786</v>
      </c>
      <c r="Q830" s="11">
        <v>0</v>
      </c>
      <c r="R830" s="11">
        <v>102252.78280000004</v>
      </c>
      <c r="S830" s="11">
        <v>411092.63719999976</v>
      </c>
      <c r="T830" s="8"/>
      <c r="U830" s="8">
        <v>5955.5</v>
      </c>
      <c r="V830" s="8">
        <v>5955.5</v>
      </c>
      <c r="W830" s="3" t="s">
        <v>1132</v>
      </c>
      <c r="X830" s="17">
        <f>+N830-'Приложение № 2'!E830</f>
        <v>0</v>
      </c>
      <c r="Y830" s="1">
        <v>309460.28000000003</v>
      </c>
      <c r="Z830" s="1">
        <f t="shared" si="203"/>
        <v>104788.32</v>
      </c>
      <c r="AB830" s="17">
        <f>+N830-'Приложение № 2'!E830</f>
        <v>0</v>
      </c>
      <c r="AE830" s="25">
        <f>+N830-'Приложение № 2'!E830</f>
        <v>0</v>
      </c>
    </row>
    <row r="831" spans="1:32" x14ac:dyDescent="0.2">
      <c r="A831" s="9">
        <f t="shared" si="204"/>
        <v>769</v>
      </c>
      <c r="B831" s="6">
        <f t="shared" si="205"/>
        <v>9</v>
      </c>
      <c r="C831" s="7" t="s">
        <v>1150</v>
      </c>
      <c r="D831" s="10" t="s">
        <v>169</v>
      </c>
      <c r="E831" s="10" t="s">
        <v>82</v>
      </c>
      <c r="F831" s="10"/>
      <c r="G831" s="10" t="s">
        <v>55</v>
      </c>
      <c r="H831" s="10" t="s">
        <v>33</v>
      </c>
      <c r="I831" s="10" t="s">
        <v>33</v>
      </c>
      <c r="J831" s="11">
        <v>2784.1</v>
      </c>
      <c r="K831" s="11">
        <v>2783</v>
      </c>
      <c r="L831" s="11">
        <v>0</v>
      </c>
      <c r="M831" s="26">
        <v>91</v>
      </c>
      <c r="N831" s="11">
        <f t="shared" si="202"/>
        <v>11239796.8466784</v>
      </c>
      <c r="O831" s="11">
        <v>0</v>
      </c>
      <c r="P831" s="11">
        <v>3117799.9555089856</v>
      </c>
      <c r="Q831" s="11">
        <v>0</v>
      </c>
      <c r="R831" s="11">
        <v>235790.86000000016</v>
      </c>
      <c r="S831" s="11">
        <v>7886206.0311694145</v>
      </c>
      <c r="T831" s="8"/>
      <c r="U831" s="8">
        <f t="shared" ref="U831:U833" si="206">N831/K831</f>
        <v>4038.7340448</v>
      </c>
      <c r="V831" s="8">
        <v>1172.2830200640003</v>
      </c>
      <c r="W831" s="3" t="s">
        <v>1132</v>
      </c>
      <c r="X831" s="17">
        <f>+N831-'Приложение № 2'!E831</f>
        <v>0</v>
      </c>
      <c r="Y831" s="1">
        <v>862612.79</v>
      </c>
      <c r="Z831" s="1">
        <f t="shared" si="203"/>
        <v>303903.59999999998</v>
      </c>
      <c r="AB831" s="17">
        <f>+N831-'Приложение № 2'!E831</f>
        <v>0</v>
      </c>
      <c r="AE831" s="25">
        <f>+N831-'Приложение № 2'!E831</f>
        <v>0</v>
      </c>
    </row>
    <row r="832" spans="1:32" x14ac:dyDescent="0.2">
      <c r="A832" s="9">
        <f t="shared" si="204"/>
        <v>770</v>
      </c>
      <c r="B832" s="6">
        <f t="shared" si="205"/>
        <v>10</v>
      </c>
      <c r="C832" s="7" t="s">
        <v>1150</v>
      </c>
      <c r="D832" s="10" t="s">
        <v>170</v>
      </c>
      <c r="E832" s="10" t="s">
        <v>54</v>
      </c>
      <c r="F832" s="10"/>
      <c r="G832" s="10" t="s">
        <v>55</v>
      </c>
      <c r="H832" s="10" t="s">
        <v>33</v>
      </c>
      <c r="I832" s="10" t="s">
        <v>31</v>
      </c>
      <c r="J832" s="11">
        <v>1437.6</v>
      </c>
      <c r="K832" s="11">
        <v>982</v>
      </c>
      <c r="L832" s="11">
        <v>0</v>
      </c>
      <c r="M832" s="26">
        <v>55</v>
      </c>
      <c r="N832" s="11">
        <f t="shared" si="202"/>
        <v>3966036.8319936004</v>
      </c>
      <c r="O832" s="11">
        <v>0</v>
      </c>
      <c r="P832" s="11">
        <v>2466444.5399936</v>
      </c>
      <c r="Q832" s="11">
        <v>0</v>
      </c>
      <c r="R832" s="11">
        <v>116852.95600000001</v>
      </c>
      <c r="S832" s="11">
        <v>1382739.3359999999</v>
      </c>
      <c r="T832" s="8"/>
      <c r="U832" s="8">
        <f t="shared" si="206"/>
        <v>4038.7340448000004</v>
      </c>
      <c r="V832" s="8">
        <v>1172.2830200640003</v>
      </c>
      <c r="W832" s="3" t="s">
        <v>1132</v>
      </c>
      <c r="X832" s="17">
        <f>+N832-'Приложение № 2'!E832</f>
        <v>0</v>
      </c>
      <c r="Y832" s="1">
        <v>473378.23</v>
      </c>
      <c r="Z832" s="1">
        <f t="shared" si="203"/>
        <v>107234.4</v>
      </c>
      <c r="AB832" s="17">
        <f>+N832-'Приложение № 2'!E832</f>
        <v>0</v>
      </c>
      <c r="AE832" s="25">
        <f>+N832-'Приложение № 2'!E832</f>
        <v>0</v>
      </c>
    </row>
    <row r="833" spans="1:32" x14ac:dyDescent="0.2">
      <c r="A833" s="9">
        <f t="shared" si="204"/>
        <v>771</v>
      </c>
      <c r="B833" s="6">
        <f t="shared" si="205"/>
        <v>11</v>
      </c>
      <c r="C833" s="7" t="s">
        <v>1150</v>
      </c>
      <c r="D833" s="10" t="s">
        <v>171</v>
      </c>
      <c r="E833" s="10" t="s">
        <v>91</v>
      </c>
      <c r="F833" s="10"/>
      <c r="G833" s="10" t="s">
        <v>55</v>
      </c>
      <c r="H833" s="10" t="s">
        <v>33</v>
      </c>
      <c r="I833" s="10" t="s">
        <v>32</v>
      </c>
      <c r="J833" s="11">
        <v>2238.1999999999998</v>
      </c>
      <c r="K833" s="11">
        <v>2071.35</v>
      </c>
      <c r="L833" s="11">
        <v>0</v>
      </c>
      <c r="M833" s="26">
        <v>74</v>
      </c>
      <c r="N833" s="11">
        <f t="shared" si="202"/>
        <v>8365631.7636964805</v>
      </c>
      <c r="O833" s="11">
        <v>0</v>
      </c>
      <c r="P833" s="11">
        <v>8152204.0043964805</v>
      </c>
      <c r="Q833" s="11">
        <v>0</v>
      </c>
      <c r="R833" s="11">
        <v>213427.75930000003</v>
      </c>
      <c r="S833" s="11">
        <v>0</v>
      </c>
      <c r="T833" s="8"/>
      <c r="U833" s="8">
        <f t="shared" si="206"/>
        <v>4038.7340448000004</v>
      </c>
      <c r="V833" s="8">
        <v>1172.2830200640003</v>
      </c>
      <c r="W833" s="3" t="s">
        <v>1132</v>
      </c>
      <c r="X833" s="17">
        <f>+N833-'Приложение № 2'!E833</f>
        <v>0</v>
      </c>
      <c r="Y833" s="1">
        <v>550928.06000000006</v>
      </c>
      <c r="Z833" s="1">
        <f t="shared" si="203"/>
        <v>226191.41999999998</v>
      </c>
      <c r="AB833" s="17">
        <f>+N833-'Приложение № 2'!E833</f>
        <v>0</v>
      </c>
      <c r="AE833" s="25">
        <f>+N833-'Приложение № 2'!E833</f>
        <v>0</v>
      </c>
    </row>
    <row r="834" spans="1:32" x14ac:dyDescent="0.2">
      <c r="A834" s="9">
        <f t="shared" si="204"/>
        <v>772</v>
      </c>
      <c r="B834" s="6">
        <f t="shared" si="205"/>
        <v>12</v>
      </c>
      <c r="C834" s="7" t="s">
        <v>1150</v>
      </c>
      <c r="D834" s="10" t="s">
        <v>880</v>
      </c>
      <c r="E834" s="10" t="s">
        <v>66</v>
      </c>
      <c r="F834" s="10"/>
      <c r="G834" s="10" t="s">
        <v>55</v>
      </c>
      <c r="H834" s="10" t="s">
        <v>33</v>
      </c>
      <c r="I834" s="10" t="s">
        <v>32</v>
      </c>
      <c r="J834" s="11">
        <v>2250.1999999999998</v>
      </c>
      <c r="K834" s="11">
        <v>2068.4</v>
      </c>
      <c r="L834" s="11">
        <v>0</v>
      </c>
      <c r="M834" s="26">
        <v>89</v>
      </c>
      <c r="N834" s="11">
        <f t="shared" si="202"/>
        <v>3123035.7930336599</v>
      </c>
      <c r="O834" s="11">
        <v>0</v>
      </c>
      <c r="P834" s="11">
        <v>0</v>
      </c>
      <c r="Q834" s="11">
        <v>0</v>
      </c>
      <c r="R834" s="11">
        <v>881092</v>
      </c>
      <c r="S834" s="11">
        <v>2241943.7930336599</v>
      </c>
      <c r="T834" s="8"/>
      <c r="U834" s="8">
        <v>1708.28</v>
      </c>
      <c r="V834" s="8">
        <v>1708.28</v>
      </c>
      <c r="W834" s="3" t="s">
        <v>1132</v>
      </c>
      <c r="X834" s="17">
        <f>+N834-'Приложение № 2'!E834</f>
        <v>0</v>
      </c>
      <c r="Y834" s="1">
        <v>655222.72</v>
      </c>
      <c r="Z834" s="1">
        <f t="shared" si="203"/>
        <v>225869.27999999997</v>
      </c>
      <c r="AB834" s="17">
        <f>+N834-'Приложение № 2'!E834</f>
        <v>0</v>
      </c>
      <c r="AE834" s="25">
        <f>+N834-'Приложение № 2'!E834</f>
        <v>0</v>
      </c>
    </row>
    <row r="835" spans="1:32" x14ac:dyDescent="0.2">
      <c r="A835" s="9">
        <f t="shared" si="204"/>
        <v>773</v>
      </c>
      <c r="B835" s="6">
        <f t="shared" si="205"/>
        <v>13</v>
      </c>
      <c r="C835" s="7" t="s">
        <v>1150</v>
      </c>
      <c r="D835" s="7" t="s">
        <v>881</v>
      </c>
      <c r="E835" s="7" t="s">
        <v>61</v>
      </c>
      <c r="F835" s="7"/>
      <c r="G835" s="7" t="s">
        <v>55</v>
      </c>
      <c r="H835" s="7" t="s">
        <v>32</v>
      </c>
      <c r="I835" s="7" t="s">
        <v>31</v>
      </c>
      <c r="J835" s="8">
        <v>1027.3</v>
      </c>
      <c r="K835" s="8">
        <v>958.3</v>
      </c>
      <c r="L835" s="8">
        <v>0</v>
      </c>
      <c r="M835" s="33">
        <v>25</v>
      </c>
      <c r="N835" s="8">
        <f t="shared" si="202"/>
        <v>7901078.0900978604</v>
      </c>
      <c r="O835" s="8">
        <v>0</v>
      </c>
      <c r="P835" s="8">
        <v>4387037.7800978608</v>
      </c>
      <c r="Q835" s="8">
        <v>0</v>
      </c>
      <c r="R835" s="8">
        <v>374649.51</v>
      </c>
      <c r="S835" s="8">
        <v>3139390.8</v>
      </c>
      <c r="T835" s="8"/>
      <c r="U835" s="8">
        <v>9328.27</v>
      </c>
      <c r="V835" s="8">
        <v>9328.27</v>
      </c>
      <c r="W835" s="3" t="s">
        <v>1132</v>
      </c>
      <c r="X835" s="17">
        <f>+N835-'Приложение № 2'!E835</f>
        <v>0</v>
      </c>
      <c r="Y835" s="1">
        <v>270003.15000000002</v>
      </c>
      <c r="Z835" s="1">
        <f t="shared" si="203"/>
        <v>104646.35999999999</v>
      </c>
      <c r="AB835" s="17">
        <f>+N835-'Приложение № 2'!E835</f>
        <v>0</v>
      </c>
      <c r="AE835" s="25">
        <f>+N835-'Приложение № 2'!E835</f>
        <v>0</v>
      </c>
    </row>
    <row r="836" spans="1:32" s="12" customFormat="1" x14ac:dyDescent="0.2">
      <c r="A836" s="9"/>
      <c r="B836" s="35" t="s">
        <v>173</v>
      </c>
      <c r="C836" s="35"/>
      <c r="D836" s="35"/>
      <c r="E836" s="29"/>
      <c r="F836" s="29"/>
      <c r="G836" s="29"/>
      <c r="H836" s="29"/>
      <c r="I836" s="29"/>
      <c r="J836" s="30">
        <f>SUM(J823:J835)</f>
        <v>18467.3</v>
      </c>
      <c r="K836" s="30">
        <f t="shared" ref="K836:N836" si="207">SUM(K823:K835)</f>
        <v>15995.249999999998</v>
      </c>
      <c r="L836" s="30">
        <f t="shared" si="207"/>
        <v>0</v>
      </c>
      <c r="M836" s="30">
        <f t="shared" si="207"/>
        <v>601</v>
      </c>
      <c r="N836" s="30">
        <f t="shared" si="207"/>
        <v>87949277.044405252</v>
      </c>
      <c r="O836" s="30">
        <v>0</v>
      </c>
      <c r="P836" s="30">
        <v>57633395.022502184</v>
      </c>
      <c r="Q836" s="30">
        <v>0</v>
      </c>
      <c r="R836" s="30">
        <v>2813109.2625000002</v>
      </c>
      <c r="S836" s="30">
        <v>27502772.759403072</v>
      </c>
      <c r="T836" s="30">
        <v>0</v>
      </c>
      <c r="U836" s="30"/>
      <c r="V836" s="30"/>
      <c r="W836" s="29"/>
      <c r="X836" s="17">
        <f>+N836-'Приложение № 2'!E836</f>
        <v>0</v>
      </c>
      <c r="Y836" s="14"/>
      <c r="Z836" s="14"/>
      <c r="AA836" s="14"/>
      <c r="AB836" s="17">
        <f>+N836-'Приложение № 2'!E836</f>
        <v>0</v>
      </c>
      <c r="AD836" s="14"/>
      <c r="AE836" s="25">
        <f>+N836-'Приложение № 2'!E836</f>
        <v>0</v>
      </c>
      <c r="AF836" s="14"/>
    </row>
    <row r="837" spans="1:32" x14ac:dyDescent="0.2">
      <c r="A837" s="9">
        <f>+A835+1</f>
        <v>774</v>
      </c>
      <c r="B837" s="6">
        <v>1</v>
      </c>
      <c r="C837" s="7" t="s">
        <v>1151</v>
      </c>
      <c r="D837" s="7" t="s">
        <v>882</v>
      </c>
      <c r="E837" s="7" t="s">
        <v>138</v>
      </c>
      <c r="F837" s="7"/>
      <c r="G837" s="7" t="s">
        <v>59</v>
      </c>
      <c r="H837" s="7" t="s">
        <v>31</v>
      </c>
      <c r="I837" s="7" t="s">
        <v>31</v>
      </c>
      <c r="J837" s="8">
        <v>1066</v>
      </c>
      <c r="K837" s="8">
        <v>931.8</v>
      </c>
      <c r="L837" s="8">
        <v>0</v>
      </c>
      <c r="M837" s="33">
        <v>28</v>
      </c>
      <c r="N837" s="8">
        <f t="shared" ref="N837:N843" si="208">+P837+Q837+R837+S837+T837</f>
        <v>15514507.268532101</v>
      </c>
      <c r="O837" s="8">
        <v>0</v>
      </c>
      <c r="P837" s="8">
        <v>14435721.918532101</v>
      </c>
      <c r="Q837" s="8">
        <v>0</v>
      </c>
      <c r="R837" s="8">
        <v>357572.15</v>
      </c>
      <c r="S837" s="8">
        <v>721213.2</v>
      </c>
      <c r="T837" s="8"/>
      <c r="U837" s="8">
        <v>18892.43</v>
      </c>
      <c r="V837" s="8">
        <v>18892.43</v>
      </c>
      <c r="W837" s="3" t="s">
        <v>1132</v>
      </c>
      <c r="X837" s="17">
        <f>+N837-'Приложение № 2'!E837</f>
        <v>0</v>
      </c>
      <c r="Y837" s="1">
        <v>285450.83</v>
      </c>
      <c r="Z837" s="1">
        <f t="shared" ref="Z837:Z843" si="209">+(K837*6.45+L837*17.73)*12</f>
        <v>72121.319999999992</v>
      </c>
      <c r="AB837" s="17">
        <f>+N837-'Приложение № 2'!E837</f>
        <v>0</v>
      </c>
      <c r="AE837" s="25">
        <f>+N837-'Приложение № 2'!E837</f>
        <v>0</v>
      </c>
    </row>
    <row r="838" spans="1:32" x14ac:dyDescent="0.2">
      <c r="A838" s="9">
        <f>+A837+1</f>
        <v>775</v>
      </c>
      <c r="B838" s="6">
        <f>+B837+1</f>
        <v>2</v>
      </c>
      <c r="C838" s="7" t="s">
        <v>1151</v>
      </c>
      <c r="D838" s="7" t="s">
        <v>883</v>
      </c>
      <c r="E838" s="7" t="s">
        <v>128</v>
      </c>
      <c r="F838" s="7"/>
      <c r="G838" s="7" t="s">
        <v>59</v>
      </c>
      <c r="H838" s="7" t="s">
        <v>31</v>
      </c>
      <c r="I838" s="7" t="s">
        <v>31</v>
      </c>
      <c r="J838" s="8">
        <v>1069.0999999999999</v>
      </c>
      <c r="K838" s="8">
        <v>934.9</v>
      </c>
      <c r="L838" s="8">
        <v>0</v>
      </c>
      <c r="M838" s="33">
        <v>30</v>
      </c>
      <c r="N838" s="8">
        <f t="shared" si="208"/>
        <v>3226106.1638348205</v>
      </c>
      <c r="O838" s="8">
        <v>0</v>
      </c>
      <c r="P838" s="8">
        <v>2155798.5938348202</v>
      </c>
      <c r="Q838" s="8">
        <v>0</v>
      </c>
      <c r="R838" s="8">
        <v>346694.97000000003</v>
      </c>
      <c r="S838" s="8">
        <v>723612.60000000009</v>
      </c>
      <c r="T838" s="8"/>
      <c r="U838" s="8">
        <v>3958.76</v>
      </c>
      <c r="V838" s="8">
        <v>3958.76</v>
      </c>
      <c r="W838" s="3" t="s">
        <v>1132</v>
      </c>
      <c r="X838" s="17">
        <f>+N838-'Приложение № 2'!E838</f>
        <v>0</v>
      </c>
      <c r="Y838" s="1">
        <v>274333.71000000002</v>
      </c>
      <c r="Z838" s="1">
        <f t="shared" si="209"/>
        <v>72361.260000000009</v>
      </c>
      <c r="AB838" s="17">
        <f>+N838-'Приложение № 2'!E838</f>
        <v>0</v>
      </c>
      <c r="AE838" s="25">
        <f>+N838-'Приложение № 2'!E838</f>
        <v>0</v>
      </c>
    </row>
    <row r="839" spans="1:32" x14ac:dyDescent="0.2">
      <c r="A839" s="9">
        <f t="shared" ref="A839:A843" si="210">+A838+1</f>
        <v>776</v>
      </c>
      <c r="B839" s="6">
        <f t="shared" ref="B839:B843" si="211">+B838+1</f>
        <v>3</v>
      </c>
      <c r="C839" s="7" t="s">
        <v>1151</v>
      </c>
      <c r="D839" s="7" t="s">
        <v>884</v>
      </c>
      <c r="E839" s="7" t="s">
        <v>140</v>
      </c>
      <c r="F839" s="7"/>
      <c r="G839" s="7" t="s">
        <v>59</v>
      </c>
      <c r="H839" s="7" t="s">
        <v>31</v>
      </c>
      <c r="I839" s="7" t="s">
        <v>32</v>
      </c>
      <c r="J839" s="8">
        <v>975.9</v>
      </c>
      <c r="K839" s="8">
        <v>889.4</v>
      </c>
      <c r="L839" s="8">
        <v>0</v>
      </c>
      <c r="M839" s="33">
        <v>31</v>
      </c>
      <c r="N839" s="8">
        <f t="shared" si="208"/>
        <v>13357542.83833638</v>
      </c>
      <c r="O839" s="8">
        <v>0</v>
      </c>
      <c r="P839" s="8">
        <v>12362155.91833638</v>
      </c>
      <c r="Q839" s="8">
        <v>0</v>
      </c>
      <c r="R839" s="8">
        <v>306991.32</v>
      </c>
      <c r="S839" s="8">
        <v>688395.6</v>
      </c>
      <c r="T839" s="8"/>
      <c r="U839" s="8">
        <v>17046.62</v>
      </c>
      <c r="V839" s="8">
        <v>17046.62</v>
      </c>
      <c r="W839" s="3" t="s">
        <v>1132</v>
      </c>
      <c r="X839" s="17">
        <f>+N839-'Приложение № 2'!E839</f>
        <v>0</v>
      </c>
      <c r="Y839" s="1">
        <v>238151.76</v>
      </c>
      <c r="Z839" s="1">
        <f t="shared" si="209"/>
        <v>68839.56</v>
      </c>
      <c r="AB839" s="17">
        <f>+N839-'Приложение № 2'!E839</f>
        <v>0</v>
      </c>
      <c r="AE839" s="25">
        <f>+N839-'Приложение № 2'!E839</f>
        <v>0</v>
      </c>
    </row>
    <row r="840" spans="1:32" x14ac:dyDescent="0.2">
      <c r="A840" s="9">
        <f t="shared" si="210"/>
        <v>777</v>
      </c>
      <c r="B840" s="6">
        <f t="shared" si="211"/>
        <v>4</v>
      </c>
      <c r="C840" s="7" t="s">
        <v>1151</v>
      </c>
      <c r="D840" s="7" t="s">
        <v>885</v>
      </c>
      <c r="E840" s="7" t="s">
        <v>138</v>
      </c>
      <c r="F840" s="7"/>
      <c r="G840" s="7" t="s">
        <v>59</v>
      </c>
      <c r="H840" s="7" t="s">
        <v>31</v>
      </c>
      <c r="I840" s="7" t="s">
        <v>32</v>
      </c>
      <c r="J840" s="8">
        <v>789</v>
      </c>
      <c r="K840" s="8">
        <v>722</v>
      </c>
      <c r="L840" s="8">
        <v>0</v>
      </c>
      <c r="M840" s="33">
        <v>29</v>
      </c>
      <c r="N840" s="8">
        <f t="shared" si="208"/>
        <v>11171260.528024521</v>
      </c>
      <c r="O840" s="8">
        <v>0</v>
      </c>
      <c r="P840" s="8">
        <v>10370196.588024521</v>
      </c>
      <c r="Q840" s="8">
        <v>0</v>
      </c>
      <c r="R840" s="8">
        <v>242235.94</v>
      </c>
      <c r="S840" s="8">
        <v>558828</v>
      </c>
      <c r="T840" s="8"/>
      <c r="U840" s="8">
        <v>17560.349999999999</v>
      </c>
      <c r="V840" s="8">
        <v>17560.349999999999</v>
      </c>
      <c r="W840" s="3" t="s">
        <v>1132</v>
      </c>
      <c r="X840" s="17">
        <f>+N840-'Приложение № 2'!E840</f>
        <v>0</v>
      </c>
      <c r="Y840" s="1">
        <v>186353.14</v>
      </c>
      <c r="Z840" s="1">
        <f t="shared" si="209"/>
        <v>55882.8</v>
      </c>
      <c r="AB840" s="17">
        <f>+N840-'Приложение № 2'!E840</f>
        <v>0</v>
      </c>
      <c r="AE840" s="25">
        <f>+N840-'Приложение № 2'!E840</f>
        <v>0</v>
      </c>
    </row>
    <row r="841" spans="1:32" x14ac:dyDescent="0.2">
      <c r="A841" s="9">
        <f t="shared" si="210"/>
        <v>778</v>
      </c>
      <c r="B841" s="6">
        <f t="shared" si="211"/>
        <v>5</v>
      </c>
      <c r="C841" s="7" t="s">
        <v>1151</v>
      </c>
      <c r="D841" s="7" t="s">
        <v>886</v>
      </c>
      <c r="E841" s="7" t="s">
        <v>138</v>
      </c>
      <c r="F841" s="7"/>
      <c r="G841" s="7" t="s">
        <v>59</v>
      </c>
      <c r="H841" s="7" t="s">
        <v>31</v>
      </c>
      <c r="I841" s="7" t="s">
        <v>31</v>
      </c>
      <c r="J841" s="8">
        <v>996</v>
      </c>
      <c r="K841" s="8">
        <v>912.1</v>
      </c>
      <c r="L841" s="8">
        <v>0</v>
      </c>
      <c r="M841" s="33">
        <v>35</v>
      </c>
      <c r="N841" s="8">
        <f t="shared" si="208"/>
        <v>14112613.189608561</v>
      </c>
      <c r="O841" s="8">
        <v>0</v>
      </c>
      <c r="P841" s="8">
        <v>13089530.14960856</v>
      </c>
      <c r="Q841" s="8">
        <v>0</v>
      </c>
      <c r="R841" s="8">
        <v>317117.64</v>
      </c>
      <c r="S841" s="8">
        <v>705965.40000000014</v>
      </c>
      <c r="T841" s="8"/>
      <c r="U841" s="8">
        <v>17560.349999999999</v>
      </c>
      <c r="V841" s="8">
        <v>17560.349999999999</v>
      </c>
      <c r="W841" s="3" t="s">
        <v>1132</v>
      </c>
      <c r="X841" s="17">
        <f>+N841-'Приложение № 2'!E841</f>
        <v>0</v>
      </c>
      <c r="Y841" s="1">
        <v>246521.1</v>
      </c>
      <c r="Z841" s="1">
        <f t="shared" si="209"/>
        <v>70596.540000000008</v>
      </c>
      <c r="AB841" s="17">
        <f>+N841-'Приложение № 2'!E841</f>
        <v>0</v>
      </c>
      <c r="AE841" s="25">
        <f>+N841-'Приложение № 2'!E841</f>
        <v>0</v>
      </c>
    </row>
    <row r="842" spans="1:32" x14ac:dyDescent="0.2">
      <c r="A842" s="9">
        <f t="shared" si="210"/>
        <v>779</v>
      </c>
      <c r="B842" s="6">
        <f t="shared" si="211"/>
        <v>6</v>
      </c>
      <c r="C842" s="7" t="s">
        <v>1151</v>
      </c>
      <c r="D842" s="10" t="s">
        <v>1144</v>
      </c>
      <c r="E842" s="7">
        <v>1987</v>
      </c>
      <c r="F842" s="7">
        <v>2012</v>
      </c>
      <c r="G842" s="7" t="s">
        <v>1143</v>
      </c>
      <c r="H842" s="7">
        <v>5</v>
      </c>
      <c r="I842" s="7">
        <v>2</v>
      </c>
      <c r="J842" s="8">
        <v>1665.4</v>
      </c>
      <c r="K842" s="8">
        <v>1290.9000000000001</v>
      </c>
      <c r="L842" s="8">
        <v>0</v>
      </c>
      <c r="M842" s="33">
        <v>31</v>
      </c>
      <c r="N842" s="8">
        <f t="shared" si="208"/>
        <v>1513300.1506006182</v>
      </c>
      <c r="O842" s="8"/>
      <c r="P842" s="8">
        <v>1513300.1506006182</v>
      </c>
      <c r="Q842" s="8"/>
      <c r="R842" s="8">
        <v>0</v>
      </c>
      <c r="S842" s="8">
        <v>0</v>
      </c>
      <c r="T842" s="8"/>
      <c r="U842" s="8">
        <f>N842/K842</f>
        <v>1172.2830200640003</v>
      </c>
      <c r="V842" s="8">
        <v>1172.2830200640003</v>
      </c>
      <c r="W842" s="3" t="s">
        <v>1132</v>
      </c>
      <c r="X842" s="17">
        <f>+N842-'Приложение № 2'!E842</f>
        <v>0</v>
      </c>
      <c r="AB842" s="17">
        <f>+N842-'Приложение № 2'!E842</f>
        <v>0</v>
      </c>
      <c r="AE842" s="25">
        <f>+N842-'Приложение № 2'!E842</f>
        <v>0</v>
      </c>
    </row>
    <row r="843" spans="1:32" x14ac:dyDescent="0.2">
      <c r="A843" s="9">
        <f t="shared" si="210"/>
        <v>780</v>
      </c>
      <c r="B843" s="6">
        <f t="shared" si="211"/>
        <v>7</v>
      </c>
      <c r="C843" s="7" t="s">
        <v>1151</v>
      </c>
      <c r="D843" s="10" t="s">
        <v>617</v>
      </c>
      <c r="E843" s="10" t="s">
        <v>129</v>
      </c>
      <c r="F843" s="10"/>
      <c r="G843" s="10" t="s">
        <v>59</v>
      </c>
      <c r="H843" s="10" t="s">
        <v>31</v>
      </c>
      <c r="I843" s="10" t="s">
        <v>30</v>
      </c>
      <c r="J843" s="11">
        <v>737.6</v>
      </c>
      <c r="K843" s="11">
        <v>656.2</v>
      </c>
      <c r="L843" s="11">
        <v>0</v>
      </c>
      <c r="M843" s="26">
        <v>20</v>
      </c>
      <c r="N843" s="11">
        <f t="shared" si="208"/>
        <v>4165984.1257920195</v>
      </c>
      <c r="O843" s="11">
        <v>0</v>
      </c>
      <c r="P843" s="11">
        <v>4165984.1257920195</v>
      </c>
      <c r="Q843" s="11">
        <v>0</v>
      </c>
      <c r="R843" s="11">
        <v>0</v>
      </c>
      <c r="S843" s="11">
        <v>0</v>
      </c>
      <c r="T843" s="11"/>
      <c r="U843" s="8">
        <v>7182.86</v>
      </c>
      <c r="V843" s="8">
        <v>7182.86</v>
      </c>
      <c r="W843" s="3" t="s">
        <v>1132</v>
      </c>
      <c r="X843" s="17">
        <f>+N843-'Приложение № 2'!E843</f>
        <v>0</v>
      </c>
      <c r="Y843" s="1">
        <v>181105</v>
      </c>
      <c r="Z843" s="1">
        <f t="shared" si="209"/>
        <v>50789.880000000005</v>
      </c>
      <c r="AB843" s="17">
        <f>+N843-'Приложение № 2'!E843</f>
        <v>0</v>
      </c>
      <c r="AE843" s="25">
        <f>+N843-'Приложение № 2'!E843</f>
        <v>0</v>
      </c>
    </row>
    <row r="844" spans="1:32" s="12" customFormat="1" x14ac:dyDescent="0.2">
      <c r="A844" s="9"/>
      <c r="B844" s="35" t="s">
        <v>178</v>
      </c>
      <c r="C844" s="35"/>
      <c r="D844" s="35"/>
      <c r="E844" s="29"/>
      <c r="F844" s="29"/>
      <c r="G844" s="29"/>
      <c r="H844" s="29"/>
      <c r="I844" s="29"/>
      <c r="J844" s="30">
        <f>SUM(J837:J843)</f>
        <v>7299</v>
      </c>
      <c r="K844" s="30">
        <f t="shared" ref="K844:N844" si="212">SUM(K837:K843)</f>
        <v>6337.3</v>
      </c>
      <c r="L844" s="30">
        <f t="shared" si="212"/>
        <v>0</v>
      </c>
      <c r="M844" s="30">
        <f t="shared" si="212"/>
        <v>204</v>
      </c>
      <c r="N844" s="30">
        <f t="shared" si="212"/>
        <v>63061314.264729023</v>
      </c>
      <c r="O844" s="30">
        <v>0</v>
      </c>
      <c r="P844" s="30">
        <v>58092687.444729023</v>
      </c>
      <c r="Q844" s="30">
        <v>0</v>
      </c>
      <c r="R844" s="30">
        <v>1570612.02</v>
      </c>
      <c r="S844" s="30">
        <v>3398014.8</v>
      </c>
      <c r="T844" s="30">
        <v>0</v>
      </c>
      <c r="U844" s="30"/>
      <c r="V844" s="30"/>
      <c r="W844" s="29"/>
      <c r="X844" s="17">
        <f>+N844-'Приложение № 2'!E844</f>
        <v>0</v>
      </c>
      <c r="Y844" s="14"/>
      <c r="Z844" s="14"/>
      <c r="AA844" s="14"/>
      <c r="AB844" s="17">
        <f>+N844-'Приложение № 2'!E844</f>
        <v>0</v>
      </c>
      <c r="AD844" s="14"/>
      <c r="AE844" s="25">
        <f>+N844-'Приложение № 2'!E844</f>
        <v>0</v>
      </c>
      <c r="AF844" s="14"/>
    </row>
    <row r="845" spans="1:32" x14ac:dyDescent="0.2">
      <c r="A845" s="9">
        <f>+A843+1</f>
        <v>781</v>
      </c>
      <c r="B845" s="6">
        <v>1</v>
      </c>
      <c r="C845" s="7" t="s">
        <v>1153</v>
      </c>
      <c r="D845" s="7" t="s">
        <v>887</v>
      </c>
      <c r="E845" s="7" t="s">
        <v>82</v>
      </c>
      <c r="F845" s="7"/>
      <c r="G845" s="7" t="s">
        <v>59</v>
      </c>
      <c r="H845" s="7" t="s">
        <v>31</v>
      </c>
      <c r="I845" s="7" t="s">
        <v>30</v>
      </c>
      <c r="J845" s="8">
        <v>713.7</v>
      </c>
      <c r="K845" s="8">
        <v>645.9</v>
      </c>
      <c r="L845" s="8">
        <v>0</v>
      </c>
      <c r="M845" s="33">
        <v>31</v>
      </c>
      <c r="N845" s="8">
        <f t="shared" ref="N845:N847" si="213">+P845+Q845+R845+S845+T845</f>
        <v>11428205.813914401</v>
      </c>
      <c r="O845" s="8">
        <v>0</v>
      </c>
      <c r="P845" s="8">
        <v>10714455.493914401</v>
      </c>
      <c r="Q845" s="8">
        <v>0</v>
      </c>
      <c r="R845" s="8">
        <v>213823.72</v>
      </c>
      <c r="S845" s="8">
        <v>499926.60000000003</v>
      </c>
      <c r="T845" s="8"/>
      <c r="U845" s="8">
        <v>19977.599999999999</v>
      </c>
      <c r="V845" s="8">
        <v>19977.599999999999</v>
      </c>
      <c r="W845" s="3" t="s">
        <v>1132</v>
      </c>
      <c r="X845" s="17">
        <f>+N845-'Приложение № 2'!E845</f>
        <v>0</v>
      </c>
      <c r="Y845" s="1">
        <v>163831.06</v>
      </c>
      <c r="Z845" s="1">
        <f>+(K845*6.45+L845*17.73)*12</f>
        <v>49992.66</v>
      </c>
      <c r="AB845" s="17">
        <f>+N845-'Приложение № 2'!E845</f>
        <v>0</v>
      </c>
      <c r="AE845" s="25">
        <f>+N845-'Приложение № 2'!E845</f>
        <v>0</v>
      </c>
    </row>
    <row r="846" spans="1:32" x14ac:dyDescent="0.2">
      <c r="A846" s="9">
        <f>+A845+1</f>
        <v>782</v>
      </c>
      <c r="B846" s="6">
        <f>+B845+1</f>
        <v>2</v>
      </c>
      <c r="C846" s="7" t="s">
        <v>1153</v>
      </c>
      <c r="D846" s="7" t="s">
        <v>888</v>
      </c>
      <c r="E846" s="7" t="s">
        <v>119</v>
      </c>
      <c r="F846" s="7"/>
      <c r="G846" s="7" t="s">
        <v>55</v>
      </c>
      <c r="H846" s="7" t="s">
        <v>31</v>
      </c>
      <c r="I846" s="7" t="s">
        <v>30</v>
      </c>
      <c r="J846" s="8">
        <v>411.2</v>
      </c>
      <c r="K846" s="8">
        <v>191.4</v>
      </c>
      <c r="L846" s="8">
        <v>172.2</v>
      </c>
      <c r="M846" s="33">
        <v>15</v>
      </c>
      <c r="N846" s="8">
        <f t="shared" si="213"/>
        <v>11749329.27505856</v>
      </c>
      <c r="O846" s="8">
        <v>0</v>
      </c>
      <c r="P846" s="8">
        <v>9786851.1690585613</v>
      </c>
      <c r="Q846" s="8">
        <v>0</v>
      </c>
      <c r="R846" s="8">
        <v>207817.226</v>
      </c>
      <c r="S846" s="8">
        <v>1754660.88</v>
      </c>
      <c r="T846" s="8"/>
      <c r="U846" s="8">
        <v>35960.15</v>
      </c>
      <c r="V846" s="8">
        <v>35960.15</v>
      </c>
      <c r="W846" s="3" t="s">
        <v>1132</v>
      </c>
      <c r="X846" s="17">
        <f>+N846-'Приложение № 2'!E846</f>
        <v>0</v>
      </c>
      <c r="Y846" s="1">
        <v>149328.53</v>
      </c>
      <c r="Z846" s="1">
        <f t="shared" ref="Z846" si="214">+(K846*9.1+L846*18.19)*12</f>
        <v>58488.695999999996</v>
      </c>
      <c r="AB846" s="17">
        <f>+N846-'Приложение № 2'!E846</f>
        <v>0</v>
      </c>
      <c r="AE846" s="25">
        <f>+N846-'Приложение № 2'!E846</f>
        <v>0</v>
      </c>
    </row>
    <row r="847" spans="1:32" x14ac:dyDescent="0.2">
      <c r="A847" s="9">
        <f>+A846+1</f>
        <v>783</v>
      </c>
      <c r="B847" s="6">
        <f>+B846+1</f>
        <v>3</v>
      </c>
      <c r="C847" s="7" t="s">
        <v>1153</v>
      </c>
      <c r="D847" s="10" t="s">
        <v>620</v>
      </c>
      <c r="E847" s="7" t="s">
        <v>228</v>
      </c>
      <c r="F847" s="7"/>
      <c r="G847" s="7" t="s">
        <v>59</v>
      </c>
      <c r="H847" s="7" t="s">
        <v>31</v>
      </c>
      <c r="I847" s="7" t="s">
        <v>31</v>
      </c>
      <c r="J847" s="8">
        <v>359.3</v>
      </c>
      <c r="K847" s="8">
        <v>306.10000000000002</v>
      </c>
      <c r="L847" s="8">
        <v>0</v>
      </c>
      <c r="M847" s="33">
        <v>10</v>
      </c>
      <c r="N847" s="8">
        <f t="shared" si="213"/>
        <v>4167551.5048929998</v>
      </c>
      <c r="O847" s="8">
        <v>0</v>
      </c>
      <c r="P847" s="8">
        <v>4167551.5048929998</v>
      </c>
      <c r="Q847" s="8">
        <v>0</v>
      </c>
      <c r="R847" s="11">
        <v>0</v>
      </c>
      <c r="S847" s="11">
        <v>0</v>
      </c>
      <c r="T847" s="8"/>
      <c r="U847" s="8">
        <v>15404.01</v>
      </c>
      <c r="V847" s="8">
        <v>15404.01</v>
      </c>
      <c r="W847" s="3" t="s">
        <v>1132</v>
      </c>
      <c r="X847" s="17">
        <f>+N847-'Приложение № 2'!E847</f>
        <v>0</v>
      </c>
      <c r="Y847" s="1">
        <v>64261.26</v>
      </c>
      <c r="Z847" s="1">
        <f>+(K847*6.45+L847*17.73)*12</f>
        <v>23692.140000000003</v>
      </c>
      <c r="AB847" s="17">
        <f>+N847-'Приложение № 2'!E847</f>
        <v>0</v>
      </c>
      <c r="AE847" s="25">
        <f>+N847-'Приложение № 2'!E847</f>
        <v>0</v>
      </c>
    </row>
    <row r="848" spans="1:32" s="12" customFormat="1" x14ac:dyDescent="0.2">
      <c r="A848" s="9"/>
      <c r="B848" s="35" t="s">
        <v>185</v>
      </c>
      <c r="C848" s="35"/>
      <c r="D848" s="35"/>
      <c r="E848" s="29"/>
      <c r="F848" s="29"/>
      <c r="G848" s="29"/>
      <c r="H848" s="29"/>
      <c r="I848" s="29"/>
      <c r="J848" s="30">
        <f>SUM(J845:J847)</f>
        <v>1484.2</v>
      </c>
      <c r="K848" s="30">
        <f t="shared" ref="K848:N848" si="215">SUM(K845:K847)</f>
        <v>1143.4000000000001</v>
      </c>
      <c r="L848" s="30">
        <f t="shared" si="215"/>
        <v>172.2</v>
      </c>
      <c r="M848" s="30">
        <f t="shared" si="215"/>
        <v>56</v>
      </c>
      <c r="N848" s="30">
        <f t="shared" si="215"/>
        <v>27345086.593865965</v>
      </c>
      <c r="O848" s="30">
        <v>0</v>
      </c>
      <c r="P848" s="30">
        <v>24668858.167865966</v>
      </c>
      <c r="Q848" s="30">
        <v>0</v>
      </c>
      <c r="R848" s="30">
        <v>421640.946</v>
      </c>
      <c r="S848" s="30">
        <v>2254587.48</v>
      </c>
      <c r="T848" s="30">
        <v>0</v>
      </c>
      <c r="U848" s="30"/>
      <c r="V848" s="30"/>
      <c r="W848" s="29"/>
      <c r="X848" s="17">
        <f>+N848-'Приложение № 2'!E848</f>
        <v>0</v>
      </c>
      <c r="Y848" s="14"/>
      <c r="Z848" s="14"/>
      <c r="AA848" s="14"/>
      <c r="AB848" s="17">
        <f>+N848-'Приложение № 2'!E848</f>
        <v>0</v>
      </c>
      <c r="AD848" s="14"/>
      <c r="AE848" s="25">
        <f>+N848-'Приложение № 2'!E848</f>
        <v>0</v>
      </c>
      <c r="AF848" s="14"/>
    </row>
    <row r="849" spans="1:32" x14ac:dyDescent="0.2">
      <c r="A849" s="9">
        <f>+A847+1</f>
        <v>784</v>
      </c>
      <c r="B849" s="6">
        <v>1</v>
      </c>
      <c r="C849" s="7" t="s">
        <v>1187</v>
      </c>
      <c r="D849" s="7" t="s">
        <v>889</v>
      </c>
      <c r="E849" s="7" t="s">
        <v>128</v>
      </c>
      <c r="F849" s="7"/>
      <c r="G849" s="7" t="s">
        <v>55</v>
      </c>
      <c r="H849" s="7" t="s">
        <v>31</v>
      </c>
      <c r="I849" s="7" t="s">
        <v>30</v>
      </c>
      <c r="J849" s="8">
        <v>554.79999999999995</v>
      </c>
      <c r="K849" s="8">
        <v>526.20000000000005</v>
      </c>
      <c r="L849" s="8">
        <v>0</v>
      </c>
      <c r="M849" s="33">
        <v>26</v>
      </c>
      <c r="N849" s="8">
        <f t="shared" ref="N849:N850" si="216">+P849+Q849+R849+S849+T849</f>
        <v>5707254.6548930006</v>
      </c>
      <c r="O849" s="8">
        <v>0</v>
      </c>
      <c r="P849" s="8">
        <v>3813595.8548930003</v>
      </c>
      <c r="Q849" s="8">
        <v>0</v>
      </c>
      <c r="R849" s="8">
        <v>169827.6</v>
      </c>
      <c r="S849" s="8">
        <v>1723831.2</v>
      </c>
      <c r="T849" s="8"/>
      <c r="U849" s="8">
        <v>12162.9</v>
      </c>
      <c r="V849" s="8">
        <v>12162.9</v>
      </c>
      <c r="W849" s="3" t="s">
        <v>1132</v>
      </c>
      <c r="X849" s="17">
        <f>+N849-'Приложение № 2'!E849</f>
        <v>0</v>
      </c>
      <c r="Y849" s="1">
        <v>112366.56</v>
      </c>
      <c r="Z849" s="1">
        <f t="shared" ref="Z849:Z850" si="217">+(K849*9.1+L849*18.19)*12</f>
        <v>57461.04</v>
      </c>
      <c r="AB849" s="17">
        <f>+N849-'Приложение № 2'!E849</f>
        <v>0</v>
      </c>
      <c r="AE849" s="25">
        <f>+N849-'Приложение № 2'!E849</f>
        <v>0</v>
      </c>
    </row>
    <row r="850" spans="1:32" x14ac:dyDescent="0.2">
      <c r="A850" s="9">
        <f>+A849+1</f>
        <v>785</v>
      </c>
      <c r="B850" s="6">
        <f>+B849+1</f>
        <v>2</v>
      </c>
      <c r="C850" s="7" t="s">
        <v>1187</v>
      </c>
      <c r="D850" s="7" t="s">
        <v>890</v>
      </c>
      <c r="E850" s="7" t="s">
        <v>128</v>
      </c>
      <c r="F850" s="7"/>
      <c r="G850" s="7" t="s">
        <v>55</v>
      </c>
      <c r="H850" s="7" t="s">
        <v>31</v>
      </c>
      <c r="I850" s="7" t="s">
        <v>30</v>
      </c>
      <c r="J850" s="8">
        <v>558.9</v>
      </c>
      <c r="K850" s="8">
        <v>530.4</v>
      </c>
      <c r="L850" s="8">
        <v>0</v>
      </c>
      <c r="M850" s="33">
        <v>22</v>
      </c>
      <c r="N850" s="8">
        <f t="shared" si="216"/>
        <v>5752808.5729358001</v>
      </c>
      <c r="O850" s="8">
        <v>0</v>
      </c>
      <c r="P850" s="8">
        <v>3807868.7029358</v>
      </c>
      <c r="Q850" s="8">
        <v>0</v>
      </c>
      <c r="R850" s="8">
        <v>207349.47</v>
      </c>
      <c r="S850" s="8">
        <v>1737590.4</v>
      </c>
      <c r="T850" s="8"/>
      <c r="U850" s="8">
        <v>12162.9</v>
      </c>
      <c r="V850" s="8">
        <v>12162.9</v>
      </c>
      <c r="W850" s="3" t="s">
        <v>1132</v>
      </c>
      <c r="X850" s="17">
        <f>+N850-'Приложение № 2'!E850</f>
        <v>0</v>
      </c>
      <c r="Y850" s="1">
        <v>149429.79</v>
      </c>
      <c r="Z850" s="1">
        <f t="shared" si="217"/>
        <v>57919.679999999993</v>
      </c>
      <c r="AB850" s="17">
        <f>+N850-'Приложение № 2'!E850</f>
        <v>0</v>
      </c>
      <c r="AE850" s="25">
        <f>+N850-'Приложение № 2'!E850</f>
        <v>0</v>
      </c>
    </row>
    <row r="851" spans="1:32" x14ac:dyDescent="0.2">
      <c r="A851" s="9">
        <f t="shared" ref="A851:A853" si="218">+A850+1</f>
        <v>786</v>
      </c>
      <c r="B851" s="6">
        <f t="shared" ref="B851:B853" si="219">+B850+1</f>
        <v>3</v>
      </c>
      <c r="C851" s="7" t="s">
        <v>1187</v>
      </c>
      <c r="D851" s="7" t="s">
        <v>891</v>
      </c>
      <c r="E851" s="7" t="s">
        <v>138</v>
      </c>
      <c r="F851" s="7"/>
      <c r="G851" s="7" t="s">
        <v>59</v>
      </c>
      <c r="H851" s="7" t="s">
        <v>31</v>
      </c>
      <c r="I851" s="7" t="s">
        <v>31</v>
      </c>
      <c r="J851" s="8">
        <v>1144.3</v>
      </c>
      <c r="K851" s="8">
        <v>918</v>
      </c>
      <c r="L851" s="8">
        <v>0</v>
      </c>
      <c r="M851" s="33">
        <v>42</v>
      </c>
      <c r="N851" s="8">
        <f t="shared" ref="N851:N853" si="220">+P851+Q851+R851+S851+T851</f>
        <v>2853272.5278287996</v>
      </c>
      <c r="O851" s="8">
        <v>0</v>
      </c>
      <c r="P851" s="8">
        <v>1924470.4778287995</v>
      </c>
      <c r="Q851" s="8">
        <v>0</v>
      </c>
      <c r="R851" s="8">
        <v>218270.05000000002</v>
      </c>
      <c r="S851" s="8">
        <v>710532.00000000012</v>
      </c>
      <c r="T851" s="8"/>
      <c r="U851" s="8">
        <v>3485.47</v>
      </c>
      <c r="V851" s="8">
        <v>3485.47</v>
      </c>
      <c r="W851" s="3" t="s">
        <v>1132</v>
      </c>
      <c r="X851" s="17">
        <f>+N851-'Приложение № 2'!E851</f>
        <v>0</v>
      </c>
      <c r="Y851" s="1">
        <v>147216.85</v>
      </c>
      <c r="Z851" s="1">
        <f t="shared" ref="Z851:Z853" si="221">+(K851*6.45+L851*17.73)*12</f>
        <v>71053.200000000012</v>
      </c>
      <c r="AB851" s="17">
        <f>+N851-'Приложение № 2'!E851</f>
        <v>0</v>
      </c>
      <c r="AE851" s="25">
        <f>+N851-'Приложение № 2'!E851</f>
        <v>0</v>
      </c>
    </row>
    <row r="852" spans="1:32" x14ac:dyDescent="0.2">
      <c r="A852" s="9">
        <f t="shared" si="218"/>
        <v>787</v>
      </c>
      <c r="B852" s="6">
        <f t="shared" si="219"/>
        <v>4</v>
      </c>
      <c r="C852" s="7" t="s">
        <v>1187</v>
      </c>
      <c r="D852" s="7" t="s">
        <v>892</v>
      </c>
      <c r="E852" s="7" t="s">
        <v>131</v>
      </c>
      <c r="F852" s="7"/>
      <c r="G852" s="7" t="s">
        <v>59</v>
      </c>
      <c r="H852" s="7" t="s">
        <v>31</v>
      </c>
      <c r="I852" s="7" t="s">
        <v>31</v>
      </c>
      <c r="J852" s="8">
        <v>928</v>
      </c>
      <c r="K852" s="8">
        <v>839.6</v>
      </c>
      <c r="L852" s="8">
        <v>0</v>
      </c>
      <c r="M852" s="33">
        <v>28</v>
      </c>
      <c r="N852" s="8">
        <f t="shared" si="220"/>
        <v>2609594.3360855998</v>
      </c>
      <c r="O852" s="8">
        <v>0</v>
      </c>
      <c r="P852" s="8">
        <v>1848773.1960855999</v>
      </c>
      <c r="Q852" s="8">
        <v>0</v>
      </c>
      <c r="R852" s="8">
        <v>110970.73999999999</v>
      </c>
      <c r="S852" s="8">
        <v>649850.4</v>
      </c>
      <c r="T852" s="8"/>
      <c r="U852" s="8">
        <v>3485.47</v>
      </c>
      <c r="V852" s="8">
        <v>3485.47</v>
      </c>
      <c r="W852" s="3" t="s">
        <v>1132</v>
      </c>
      <c r="X852" s="17">
        <f>+N852-'Приложение № 2'!E852</f>
        <v>0</v>
      </c>
      <c r="Y852" s="1">
        <v>45985.7</v>
      </c>
      <c r="Z852" s="1">
        <f t="shared" si="221"/>
        <v>64985.04</v>
      </c>
      <c r="AB852" s="17">
        <f>+N852-'Приложение № 2'!E852</f>
        <v>0</v>
      </c>
      <c r="AE852" s="25">
        <f>+N852-'Приложение № 2'!E852</f>
        <v>0</v>
      </c>
    </row>
    <row r="853" spans="1:32" x14ac:dyDescent="0.2">
      <c r="A853" s="9">
        <f t="shared" si="218"/>
        <v>788</v>
      </c>
      <c r="B853" s="6">
        <f t="shared" si="219"/>
        <v>5</v>
      </c>
      <c r="C853" s="7" t="s">
        <v>1205</v>
      </c>
      <c r="D853" s="7" t="s">
        <v>893</v>
      </c>
      <c r="E853" s="7" t="s">
        <v>129</v>
      </c>
      <c r="F853" s="7"/>
      <c r="G853" s="7" t="s">
        <v>59</v>
      </c>
      <c r="H853" s="7" t="s">
        <v>31</v>
      </c>
      <c r="I853" s="7" t="s">
        <v>31</v>
      </c>
      <c r="J853" s="8">
        <v>542</v>
      </c>
      <c r="K853" s="8">
        <v>500.6</v>
      </c>
      <c r="L853" s="8">
        <v>0</v>
      </c>
      <c r="M853" s="33">
        <v>28</v>
      </c>
      <c r="N853" s="8">
        <f t="shared" si="220"/>
        <v>1555934.8819571999</v>
      </c>
      <c r="O853" s="8">
        <v>0</v>
      </c>
      <c r="P853" s="8">
        <v>995811.65195719991</v>
      </c>
      <c r="Q853" s="8">
        <v>0</v>
      </c>
      <c r="R853" s="8">
        <v>172658.83000000002</v>
      </c>
      <c r="S853" s="8">
        <v>387464.4</v>
      </c>
      <c r="T853" s="8"/>
      <c r="U853" s="8">
        <v>3485.47</v>
      </c>
      <c r="V853" s="8">
        <v>3485.47</v>
      </c>
      <c r="W853" s="3" t="s">
        <v>1132</v>
      </c>
      <c r="X853" s="17">
        <f>+N853-'Приложение № 2'!E853</f>
        <v>0</v>
      </c>
      <c r="Y853" s="1">
        <v>133912.39000000001</v>
      </c>
      <c r="Z853" s="1">
        <f t="shared" si="221"/>
        <v>38746.44</v>
      </c>
      <c r="AB853" s="17">
        <f>+N853-'Приложение № 2'!E853</f>
        <v>0</v>
      </c>
      <c r="AE853" s="25">
        <f>+N853-'Приложение № 2'!E853</f>
        <v>0</v>
      </c>
    </row>
    <row r="854" spans="1:32" s="12" customFormat="1" x14ac:dyDescent="0.2">
      <c r="A854" s="9"/>
      <c r="B854" s="35" t="s">
        <v>623</v>
      </c>
      <c r="C854" s="35"/>
      <c r="D854" s="35"/>
      <c r="E854" s="29"/>
      <c r="F854" s="29"/>
      <c r="G854" s="29"/>
      <c r="H854" s="29"/>
      <c r="I854" s="29"/>
      <c r="J854" s="30">
        <f t="shared" ref="J854:N854" si="222">SUBTOTAL(9,J849:J853)</f>
        <v>3728</v>
      </c>
      <c r="K854" s="30">
        <f t="shared" si="222"/>
        <v>3314.7999999999997</v>
      </c>
      <c r="L854" s="30">
        <f t="shared" si="222"/>
        <v>0</v>
      </c>
      <c r="M854" s="30">
        <f t="shared" si="222"/>
        <v>146</v>
      </c>
      <c r="N854" s="30">
        <f t="shared" si="222"/>
        <v>18478864.9737004</v>
      </c>
      <c r="O854" s="30">
        <v>0</v>
      </c>
      <c r="P854" s="30">
        <v>12390519.883700401</v>
      </c>
      <c r="Q854" s="30">
        <v>0</v>
      </c>
      <c r="R854" s="30">
        <v>879076.69</v>
      </c>
      <c r="S854" s="30">
        <v>5209268.4000000004</v>
      </c>
      <c r="T854" s="30">
        <v>0</v>
      </c>
      <c r="U854" s="30"/>
      <c r="V854" s="30"/>
      <c r="W854" s="29"/>
      <c r="X854" s="17">
        <f>+N854-'Приложение № 2'!E854</f>
        <v>0</v>
      </c>
      <c r="Y854" s="14"/>
      <c r="Z854" s="14"/>
      <c r="AA854" s="14"/>
      <c r="AB854" s="17">
        <f>+N854-'Приложение № 2'!E854</f>
        <v>0</v>
      </c>
      <c r="AD854" s="14"/>
      <c r="AE854" s="25">
        <f>+N854-'Приложение № 2'!E854</f>
        <v>0</v>
      </c>
      <c r="AF854" s="14"/>
    </row>
    <row r="855" spans="1:32" x14ac:dyDescent="0.2">
      <c r="A855" s="9">
        <f>+A853+1</f>
        <v>789</v>
      </c>
      <c r="B855" s="6">
        <v>1</v>
      </c>
      <c r="C855" s="7" t="s">
        <v>1156</v>
      </c>
      <c r="D855" s="10" t="s">
        <v>190</v>
      </c>
      <c r="E855" s="10" t="s">
        <v>129</v>
      </c>
      <c r="F855" s="10"/>
      <c r="G855" s="10" t="s">
        <v>59</v>
      </c>
      <c r="H855" s="10" t="s">
        <v>31</v>
      </c>
      <c r="I855" s="10" t="s">
        <v>30</v>
      </c>
      <c r="J855" s="11">
        <v>712.1</v>
      </c>
      <c r="K855" s="11">
        <v>353.2</v>
      </c>
      <c r="L855" s="11">
        <v>291.2</v>
      </c>
      <c r="M855" s="26">
        <v>98</v>
      </c>
      <c r="N855" s="11">
        <f>+P855+Q855+R855+S855+T855</f>
        <v>2010366.8990213999</v>
      </c>
      <c r="O855" s="11">
        <v>0</v>
      </c>
      <c r="P855" s="11">
        <v>2010366.8990213999</v>
      </c>
      <c r="Q855" s="11">
        <v>0</v>
      </c>
      <c r="R855" s="11">
        <v>0</v>
      </c>
      <c r="S855" s="11">
        <v>0</v>
      </c>
      <c r="T855" s="8"/>
      <c r="U855" s="8">
        <v>3504.53</v>
      </c>
      <c r="V855" s="8">
        <v>3504.53</v>
      </c>
      <c r="W855" s="3" t="s">
        <v>1132</v>
      </c>
      <c r="X855" s="17">
        <f>+N855-'Приложение № 2'!E855</f>
        <v>0</v>
      </c>
      <c r="Y855" s="1">
        <v>128296.12</v>
      </c>
      <c r="Z855" s="1">
        <f>+(K855*6.45+L855*17.73)*12</f>
        <v>89293.391999999993</v>
      </c>
      <c r="AB855" s="17">
        <f>+N855-'Приложение № 2'!E855</f>
        <v>0</v>
      </c>
      <c r="AE855" s="25">
        <f>+N855-'Приложение № 2'!E855</f>
        <v>0</v>
      </c>
    </row>
    <row r="856" spans="1:32" s="12" customFormat="1" x14ac:dyDescent="0.2">
      <c r="A856" s="9"/>
      <c r="B856" s="35" t="s">
        <v>191</v>
      </c>
      <c r="C856" s="35"/>
      <c r="D856" s="35"/>
      <c r="E856" s="29"/>
      <c r="F856" s="29"/>
      <c r="G856" s="29"/>
      <c r="H856" s="29"/>
      <c r="I856" s="29"/>
      <c r="J856" s="30">
        <f>SUM(J855)</f>
        <v>712.1</v>
      </c>
      <c r="K856" s="30">
        <f t="shared" ref="K856:N856" si="223">SUM(K855)</f>
        <v>353.2</v>
      </c>
      <c r="L856" s="30">
        <f t="shared" si="223"/>
        <v>291.2</v>
      </c>
      <c r="M856" s="30">
        <f t="shared" si="223"/>
        <v>98</v>
      </c>
      <c r="N856" s="30">
        <f t="shared" si="223"/>
        <v>2010366.8990213999</v>
      </c>
      <c r="O856" s="30">
        <v>0</v>
      </c>
      <c r="P856" s="30">
        <v>2010366.8990213999</v>
      </c>
      <c r="Q856" s="30">
        <v>0</v>
      </c>
      <c r="R856" s="30">
        <v>0</v>
      </c>
      <c r="S856" s="30">
        <v>0</v>
      </c>
      <c r="T856" s="30">
        <v>0</v>
      </c>
      <c r="U856" s="30"/>
      <c r="V856" s="30"/>
      <c r="W856" s="29"/>
      <c r="X856" s="17">
        <f>+N856-'Приложение № 2'!E856</f>
        <v>0</v>
      </c>
      <c r="Y856" s="14"/>
      <c r="Z856" s="14"/>
      <c r="AA856" s="14"/>
      <c r="AB856" s="17">
        <f>+N856-'Приложение № 2'!E856</f>
        <v>0</v>
      </c>
      <c r="AD856" s="14"/>
      <c r="AE856" s="25">
        <f>+N856-'Приложение № 2'!E856</f>
        <v>0</v>
      </c>
      <c r="AF856" s="14"/>
    </row>
    <row r="857" spans="1:32" ht="25.5" x14ac:dyDescent="0.2">
      <c r="A857" s="9">
        <f>+A855+1</f>
        <v>790</v>
      </c>
      <c r="B857" s="6">
        <v>1</v>
      </c>
      <c r="C857" s="7" t="s">
        <v>1206</v>
      </c>
      <c r="D857" s="10" t="s">
        <v>894</v>
      </c>
      <c r="E857" s="10" t="s">
        <v>608</v>
      </c>
      <c r="F857" s="10"/>
      <c r="G857" s="10" t="s">
        <v>194</v>
      </c>
      <c r="H857" s="10" t="s">
        <v>38</v>
      </c>
      <c r="I857" s="10" t="s">
        <v>36</v>
      </c>
      <c r="J857" s="11">
        <v>20643.599999999999</v>
      </c>
      <c r="K857" s="11">
        <v>17472.8</v>
      </c>
      <c r="L857" s="11">
        <v>0</v>
      </c>
      <c r="M857" s="26">
        <v>665</v>
      </c>
      <c r="N857" s="11">
        <f t="shared" ref="N857:N916" si="224">+P857+Q857+R857+S857+T857</f>
        <v>25139520</v>
      </c>
      <c r="O857" s="11">
        <v>0</v>
      </c>
      <c r="P857" s="11">
        <v>0</v>
      </c>
      <c r="Q857" s="11">
        <v>0</v>
      </c>
      <c r="R857" s="11">
        <v>10914717.478</v>
      </c>
      <c r="S857" s="11">
        <v>14224802.522</v>
      </c>
      <c r="T857" s="8"/>
      <c r="U857" s="8">
        <f>N857/K857</f>
        <v>1438.7802756284054</v>
      </c>
      <c r="V857" s="8">
        <v>1172.2830200640003</v>
      </c>
      <c r="W857" s="3" t="s">
        <v>1132</v>
      </c>
      <c r="X857" s="17">
        <f>+N857-'Приложение № 2'!E857</f>
        <v>0</v>
      </c>
      <c r="Y857" s="1">
        <v>8381860.3899999997</v>
      </c>
      <c r="Z857" s="1">
        <f>+(K857*12.08+L857*20.47)*12</f>
        <v>2532857.088</v>
      </c>
      <c r="AB857" s="17">
        <f>+N857-'Приложение № 2'!E857</f>
        <v>0</v>
      </c>
      <c r="AE857" s="25">
        <f>+N857-'Приложение № 2'!E857</f>
        <v>0</v>
      </c>
    </row>
    <row r="858" spans="1:32" x14ac:dyDescent="0.2">
      <c r="A858" s="9">
        <f>+A857+1</f>
        <v>791</v>
      </c>
      <c r="B858" s="6">
        <f>+B857+1</f>
        <v>2</v>
      </c>
      <c r="C858" s="7" t="s">
        <v>1206</v>
      </c>
      <c r="D858" s="10" t="s">
        <v>895</v>
      </c>
      <c r="E858" s="10" t="s">
        <v>196</v>
      </c>
      <c r="F858" s="10"/>
      <c r="G858" s="10" t="s">
        <v>59</v>
      </c>
      <c r="H858" s="10" t="s">
        <v>31</v>
      </c>
      <c r="I858" s="10" t="s">
        <v>30</v>
      </c>
      <c r="J858" s="11">
        <v>352.2</v>
      </c>
      <c r="K858" s="11">
        <v>313.3</v>
      </c>
      <c r="L858" s="11">
        <v>0</v>
      </c>
      <c r="M858" s="26">
        <v>19</v>
      </c>
      <c r="N858" s="11">
        <f t="shared" si="224"/>
        <v>2560121.5514679002</v>
      </c>
      <c r="O858" s="11">
        <v>0</v>
      </c>
      <c r="P858" s="11">
        <v>2221451.6314678998</v>
      </c>
      <c r="Q858" s="11">
        <v>0</v>
      </c>
      <c r="R858" s="11">
        <v>96175.72</v>
      </c>
      <c r="S858" s="11">
        <v>242494.2</v>
      </c>
      <c r="T858" s="8"/>
      <c r="U858" s="8">
        <v>9215.2199999999993</v>
      </c>
      <c r="V858" s="8">
        <v>9215.2199999999993</v>
      </c>
      <c r="W858" s="3" t="s">
        <v>1132</v>
      </c>
      <c r="X858" s="17">
        <f>+N858-'Приложение № 2'!E858</f>
        <v>0</v>
      </c>
      <c r="Y858" s="1">
        <v>71926.3</v>
      </c>
      <c r="Z858" s="1">
        <f t="shared" ref="Z858:Z863" si="225">+(K858*6.45+L858*17.73)*12</f>
        <v>24249.420000000002</v>
      </c>
      <c r="AB858" s="17">
        <f>+N858-'Приложение № 2'!E858</f>
        <v>0</v>
      </c>
      <c r="AE858" s="25">
        <f>+N858-'Приложение № 2'!E858</f>
        <v>0</v>
      </c>
    </row>
    <row r="859" spans="1:32" x14ac:dyDescent="0.2">
      <c r="A859" s="9">
        <f t="shared" ref="A859:A921" si="226">+A858+1</f>
        <v>792</v>
      </c>
      <c r="B859" s="6">
        <f t="shared" ref="B859:B921" si="227">+B858+1</f>
        <v>3</v>
      </c>
      <c r="C859" s="7" t="s">
        <v>1206</v>
      </c>
      <c r="D859" s="10" t="s">
        <v>195</v>
      </c>
      <c r="E859" s="10" t="s">
        <v>196</v>
      </c>
      <c r="F859" s="10"/>
      <c r="G859" s="10" t="s">
        <v>59</v>
      </c>
      <c r="H859" s="10" t="s">
        <v>31</v>
      </c>
      <c r="I859" s="10" t="s">
        <v>30</v>
      </c>
      <c r="J859" s="11">
        <v>352.7</v>
      </c>
      <c r="K859" s="11">
        <v>313.8</v>
      </c>
      <c r="L859" s="11">
        <v>0</v>
      </c>
      <c r="M859" s="26">
        <v>18</v>
      </c>
      <c r="N859" s="11">
        <f t="shared" si="224"/>
        <v>3127967.8198042801</v>
      </c>
      <c r="O859" s="11">
        <v>0</v>
      </c>
      <c r="P859" s="11">
        <v>3127967.8198042801</v>
      </c>
      <c r="Q859" s="11">
        <v>0</v>
      </c>
      <c r="R859" s="11">
        <v>0</v>
      </c>
      <c r="S859" s="11">
        <v>0</v>
      </c>
      <c r="T859" s="8"/>
      <c r="U859" s="8">
        <v>11277.83</v>
      </c>
      <c r="V859" s="8">
        <v>11277.83</v>
      </c>
      <c r="W859" s="3" t="s">
        <v>1132</v>
      </c>
      <c r="X859" s="17">
        <f>+N859-'Приложение № 2'!E859</f>
        <v>0</v>
      </c>
      <c r="Y859" s="1">
        <v>49001.3</v>
      </c>
      <c r="Z859" s="1">
        <f t="shared" si="225"/>
        <v>24288.120000000003</v>
      </c>
      <c r="AB859" s="17">
        <f>+N859-'Приложение № 2'!E859</f>
        <v>0</v>
      </c>
      <c r="AE859" s="25">
        <f>+N859-'Приложение № 2'!E859</f>
        <v>0</v>
      </c>
    </row>
    <row r="860" spans="1:32" x14ac:dyDescent="0.2">
      <c r="A860" s="9">
        <f t="shared" si="226"/>
        <v>793</v>
      </c>
      <c r="B860" s="6">
        <f t="shared" si="227"/>
        <v>4</v>
      </c>
      <c r="C860" s="7" t="s">
        <v>1206</v>
      </c>
      <c r="D860" s="10" t="s">
        <v>896</v>
      </c>
      <c r="E860" s="10" t="s">
        <v>196</v>
      </c>
      <c r="F860" s="10"/>
      <c r="G860" s="10" t="s">
        <v>59</v>
      </c>
      <c r="H860" s="10" t="s">
        <v>31</v>
      </c>
      <c r="I860" s="10" t="s">
        <v>30</v>
      </c>
      <c r="J860" s="11">
        <v>353.2</v>
      </c>
      <c r="K860" s="11">
        <v>314.3</v>
      </c>
      <c r="L860" s="11">
        <v>0</v>
      </c>
      <c r="M860" s="26">
        <v>25</v>
      </c>
      <c r="N860" s="11">
        <f t="shared" si="224"/>
        <v>940997.83728480013</v>
      </c>
      <c r="O860" s="11">
        <v>0</v>
      </c>
      <c r="P860" s="11">
        <v>587663.02728480019</v>
      </c>
      <c r="Q860" s="11">
        <v>0</v>
      </c>
      <c r="R860" s="11">
        <v>110066.60999999999</v>
      </c>
      <c r="S860" s="11">
        <v>243268.2</v>
      </c>
      <c r="T860" s="8"/>
      <c r="U860" s="8">
        <v>2755.22</v>
      </c>
      <c r="V860" s="8">
        <v>2755.22</v>
      </c>
      <c r="W860" s="3" t="s">
        <v>1132</v>
      </c>
      <c r="X860" s="17">
        <f>+N860-'Приложение № 2'!E860</f>
        <v>0</v>
      </c>
      <c r="Y860" s="1">
        <v>85739.79</v>
      </c>
      <c r="Z860" s="1">
        <f t="shared" si="225"/>
        <v>24326.82</v>
      </c>
      <c r="AB860" s="17">
        <f>+N860-'Приложение № 2'!E860</f>
        <v>0</v>
      </c>
      <c r="AE860" s="25">
        <f>+N860-'Приложение № 2'!E860</f>
        <v>0</v>
      </c>
    </row>
    <row r="861" spans="1:32" x14ac:dyDescent="0.2">
      <c r="A861" s="9">
        <f t="shared" si="226"/>
        <v>794</v>
      </c>
      <c r="B861" s="6">
        <f t="shared" si="227"/>
        <v>5</v>
      </c>
      <c r="C861" s="7" t="s">
        <v>1206</v>
      </c>
      <c r="D861" s="10" t="s">
        <v>198</v>
      </c>
      <c r="E861" s="10" t="s">
        <v>196</v>
      </c>
      <c r="F861" s="10"/>
      <c r="G861" s="10" t="s">
        <v>59</v>
      </c>
      <c r="H861" s="10" t="s">
        <v>31</v>
      </c>
      <c r="I861" s="10" t="s">
        <v>30</v>
      </c>
      <c r="J861" s="11">
        <v>352.7</v>
      </c>
      <c r="K861" s="11">
        <v>313.8</v>
      </c>
      <c r="L861" s="11">
        <v>0</v>
      </c>
      <c r="M861" s="26">
        <v>23</v>
      </c>
      <c r="N861" s="11">
        <f t="shared" si="224"/>
        <v>1504504.6909785997</v>
      </c>
      <c r="O861" s="11">
        <v>0</v>
      </c>
      <c r="P861" s="11">
        <v>1504504.6909785997</v>
      </c>
      <c r="Q861" s="11">
        <v>0</v>
      </c>
      <c r="R861" s="11">
        <v>0</v>
      </c>
      <c r="S861" s="11">
        <v>0</v>
      </c>
      <c r="T861" s="8"/>
      <c r="U861" s="8">
        <v>5453</v>
      </c>
      <c r="V861" s="8">
        <v>5453</v>
      </c>
      <c r="W861" s="3" t="s">
        <v>1132</v>
      </c>
      <c r="X861" s="17">
        <f>+N861-'Приложение № 2'!E861</f>
        <v>0</v>
      </c>
      <c r="Y861" s="1">
        <v>42428.61</v>
      </c>
      <c r="Z861" s="1">
        <f t="shared" si="225"/>
        <v>24288.120000000003</v>
      </c>
      <c r="AB861" s="17">
        <f>+N861-'Приложение № 2'!E861</f>
        <v>0</v>
      </c>
      <c r="AE861" s="25">
        <f>+N861-'Приложение № 2'!E861</f>
        <v>0</v>
      </c>
    </row>
    <row r="862" spans="1:32" x14ac:dyDescent="0.2">
      <c r="A862" s="9">
        <f t="shared" si="226"/>
        <v>795</v>
      </c>
      <c r="B862" s="6">
        <f t="shared" si="227"/>
        <v>6</v>
      </c>
      <c r="C862" s="7" t="s">
        <v>1206</v>
      </c>
      <c r="D862" s="10" t="s">
        <v>897</v>
      </c>
      <c r="E862" s="10" t="s">
        <v>196</v>
      </c>
      <c r="F862" s="10"/>
      <c r="G862" s="10" t="s">
        <v>59</v>
      </c>
      <c r="H862" s="10" t="s">
        <v>31</v>
      </c>
      <c r="I862" s="10" t="s">
        <v>30</v>
      </c>
      <c r="J862" s="11">
        <v>352.1</v>
      </c>
      <c r="K862" s="11">
        <v>313.2</v>
      </c>
      <c r="L862" s="11">
        <v>0</v>
      </c>
      <c r="M862" s="26">
        <v>29</v>
      </c>
      <c r="N862" s="11">
        <f t="shared" si="224"/>
        <v>1501627.9999999998</v>
      </c>
      <c r="O862" s="11">
        <v>0</v>
      </c>
      <c r="P862" s="11">
        <v>1152167.5899999999</v>
      </c>
      <c r="Q862" s="11">
        <v>0</v>
      </c>
      <c r="R862" s="11">
        <v>107043.60999999999</v>
      </c>
      <c r="S862" s="11">
        <v>242416.8</v>
      </c>
      <c r="T862" s="8"/>
      <c r="U862" s="8">
        <v>5453.15</v>
      </c>
      <c r="V862" s="8">
        <v>5453.15</v>
      </c>
      <c r="W862" s="3" t="s">
        <v>1132</v>
      </c>
      <c r="X862" s="17">
        <f>+N862-'Приложение № 2'!E862</f>
        <v>0</v>
      </c>
      <c r="Y862" s="1">
        <v>82801.929999999993</v>
      </c>
      <c r="Z862" s="1">
        <f t="shared" si="225"/>
        <v>24241.68</v>
      </c>
      <c r="AB862" s="17">
        <f>+N862-'Приложение № 2'!E862</f>
        <v>0</v>
      </c>
      <c r="AE862" s="25">
        <f>+N862-'Приложение № 2'!E862</f>
        <v>0</v>
      </c>
    </row>
    <row r="863" spans="1:32" x14ac:dyDescent="0.2">
      <c r="A863" s="9">
        <f t="shared" si="226"/>
        <v>796</v>
      </c>
      <c r="B863" s="6">
        <f t="shared" si="227"/>
        <v>7</v>
      </c>
      <c r="C863" s="7" t="s">
        <v>1206</v>
      </c>
      <c r="D863" s="10" t="s">
        <v>898</v>
      </c>
      <c r="E863" s="10" t="s">
        <v>196</v>
      </c>
      <c r="F863" s="10"/>
      <c r="G863" s="10" t="s">
        <v>59</v>
      </c>
      <c r="H863" s="10" t="s">
        <v>31</v>
      </c>
      <c r="I863" s="10" t="s">
        <v>30</v>
      </c>
      <c r="J863" s="11">
        <v>353.1</v>
      </c>
      <c r="K863" s="11">
        <v>314.2</v>
      </c>
      <c r="L863" s="11">
        <v>0</v>
      </c>
      <c r="M863" s="26">
        <v>18</v>
      </c>
      <c r="N863" s="11">
        <f t="shared" si="224"/>
        <v>3776174.3454912012</v>
      </c>
      <c r="O863" s="11">
        <v>0</v>
      </c>
      <c r="P863" s="11">
        <v>3460056.2454912015</v>
      </c>
      <c r="Q863" s="11">
        <v>0</v>
      </c>
      <c r="R863" s="11">
        <v>72927.3</v>
      </c>
      <c r="S863" s="11">
        <v>243190.8</v>
      </c>
      <c r="T863" s="8"/>
      <c r="U863" s="8">
        <v>12883.44</v>
      </c>
      <c r="V863" s="8">
        <v>12883.44</v>
      </c>
      <c r="W863" s="3" t="s">
        <v>1132</v>
      </c>
      <c r="X863" s="17">
        <f>+N863-'Приложение № 2'!E863</f>
        <v>0</v>
      </c>
      <c r="Y863" s="1">
        <v>48608.22</v>
      </c>
      <c r="Z863" s="1">
        <f t="shared" si="225"/>
        <v>24319.079999999998</v>
      </c>
      <c r="AB863" s="17">
        <f>+N863-'Приложение № 2'!E863</f>
        <v>0</v>
      </c>
      <c r="AE863" s="25">
        <f>+N863-'Приложение № 2'!E863</f>
        <v>0</v>
      </c>
    </row>
    <row r="864" spans="1:32" ht="25.5" x14ac:dyDescent="0.2">
      <c r="A864" s="9">
        <f t="shared" si="226"/>
        <v>797</v>
      </c>
      <c r="B864" s="6">
        <f t="shared" si="227"/>
        <v>8</v>
      </c>
      <c r="C864" s="7" t="s">
        <v>1206</v>
      </c>
      <c r="D864" s="7" t="s">
        <v>899</v>
      </c>
      <c r="E864" s="7" t="s">
        <v>237</v>
      </c>
      <c r="F864" s="7"/>
      <c r="G864" s="7" t="s">
        <v>194</v>
      </c>
      <c r="H864" s="7" t="s">
        <v>33</v>
      </c>
      <c r="I864" s="7" t="s">
        <v>33</v>
      </c>
      <c r="J864" s="8">
        <v>4000.3</v>
      </c>
      <c r="K864" s="8">
        <v>3505.8</v>
      </c>
      <c r="L864" s="8">
        <v>0</v>
      </c>
      <c r="M864" s="33">
        <v>77</v>
      </c>
      <c r="N864" s="8">
        <f t="shared" si="224"/>
        <v>44189837.723033667</v>
      </c>
      <c r="O864" s="8">
        <v>0</v>
      </c>
      <c r="P864" s="8">
        <v>31001081.183033671</v>
      </c>
      <c r="Q864" s="8">
        <v>0</v>
      </c>
      <c r="R864" s="8">
        <v>1703755.7399999998</v>
      </c>
      <c r="S864" s="8">
        <v>11485000.799999999</v>
      </c>
      <c r="T864" s="8"/>
      <c r="U864" s="8">
        <v>14227.3</v>
      </c>
      <c r="V864" s="8">
        <v>14227.3</v>
      </c>
      <c r="W864" s="3" t="s">
        <v>1132</v>
      </c>
      <c r="X864" s="17">
        <f>+N864-'Приложение № 2'!E864</f>
        <v>0</v>
      </c>
      <c r="Y864" s="1">
        <v>1320922.3799999999</v>
      </c>
      <c r="Z864" s="1">
        <f t="shared" ref="Z864:Z865" si="228">+(K864*9.1+L864*18.19)*12</f>
        <v>382833.36</v>
      </c>
      <c r="AB864" s="17">
        <f>+N864-'Приложение № 2'!E864</f>
        <v>0</v>
      </c>
      <c r="AE864" s="25">
        <f>+N864-'Приложение № 2'!E864</f>
        <v>0</v>
      </c>
    </row>
    <row r="865" spans="1:31" ht="25.5" x14ac:dyDescent="0.2">
      <c r="A865" s="9">
        <f t="shared" si="226"/>
        <v>798</v>
      </c>
      <c r="B865" s="6">
        <f t="shared" si="227"/>
        <v>9</v>
      </c>
      <c r="C865" s="7" t="s">
        <v>1206</v>
      </c>
      <c r="D865" s="7" t="s">
        <v>900</v>
      </c>
      <c r="E865" s="7" t="s">
        <v>237</v>
      </c>
      <c r="F865" s="7"/>
      <c r="G865" s="7" t="s">
        <v>194</v>
      </c>
      <c r="H865" s="7" t="s">
        <v>33</v>
      </c>
      <c r="I865" s="7" t="s">
        <v>33</v>
      </c>
      <c r="J865" s="8">
        <v>3835.05</v>
      </c>
      <c r="K865" s="8">
        <v>3459.85</v>
      </c>
      <c r="L865" s="8">
        <v>0</v>
      </c>
      <c r="M865" s="33">
        <v>118</v>
      </c>
      <c r="N865" s="8">
        <f t="shared" si="224"/>
        <v>28568569.632642217</v>
      </c>
      <c r="O865" s="8">
        <v>0</v>
      </c>
      <c r="P865" s="8">
        <v>15615049.952642215</v>
      </c>
      <c r="Q865" s="8">
        <v>0</v>
      </c>
      <c r="R865" s="8">
        <v>1619051.08</v>
      </c>
      <c r="S865" s="8">
        <v>11334468.6</v>
      </c>
      <c r="T865" s="8"/>
      <c r="U865" s="8">
        <v>9434.24</v>
      </c>
      <c r="V865" s="8">
        <v>9434.24</v>
      </c>
      <c r="W865" s="3" t="s">
        <v>1132</v>
      </c>
      <c r="X865" s="17">
        <f>+N865-'Приложение № 2'!E865</f>
        <v>0</v>
      </c>
      <c r="Y865" s="1">
        <v>1241235.46</v>
      </c>
      <c r="Z865" s="1">
        <f t="shared" si="228"/>
        <v>377815.62</v>
      </c>
      <c r="AB865" s="17">
        <f>+N865-'Приложение № 2'!E865</f>
        <v>0</v>
      </c>
      <c r="AE865" s="25">
        <f>+N865-'Приложение № 2'!E865</f>
        <v>0</v>
      </c>
    </row>
    <row r="866" spans="1:31" x14ac:dyDescent="0.2">
      <c r="A866" s="9">
        <f t="shared" si="226"/>
        <v>799</v>
      </c>
      <c r="B866" s="6">
        <f t="shared" si="227"/>
        <v>10</v>
      </c>
      <c r="C866" s="7" t="s">
        <v>1206</v>
      </c>
      <c r="D866" s="10" t="s">
        <v>1215</v>
      </c>
      <c r="E866" s="7">
        <v>1970</v>
      </c>
      <c r="F866" s="7">
        <v>2005</v>
      </c>
      <c r="G866" s="7" t="s">
        <v>1143</v>
      </c>
      <c r="H866" s="7">
        <v>5</v>
      </c>
      <c r="I866" s="7">
        <v>4</v>
      </c>
      <c r="J866" s="8">
        <v>2723.9</v>
      </c>
      <c r="K866" s="8">
        <v>2479.4</v>
      </c>
      <c r="L866" s="8">
        <v>0</v>
      </c>
      <c r="M866" s="33">
        <v>128</v>
      </c>
      <c r="N866" s="8">
        <f t="shared" si="224"/>
        <v>2421945.138239827</v>
      </c>
      <c r="O866" s="8"/>
      <c r="P866" s="8">
        <v>2421945.138239827</v>
      </c>
      <c r="Q866" s="8"/>
      <c r="R866" s="8">
        <v>0</v>
      </c>
      <c r="S866" s="8">
        <v>0</v>
      </c>
      <c r="T866" s="8"/>
      <c r="U866" s="8">
        <f>N866/K866</f>
        <v>976.82711068799983</v>
      </c>
      <c r="V866" s="8">
        <v>1172.2830200640003</v>
      </c>
      <c r="W866" s="3" t="s">
        <v>1132</v>
      </c>
      <c r="X866" s="17">
        <f>+N866-'Приложение № 2'!E866</f>
        <v>0</v>
      </c>
      <c r="AB866" s="17">
        <f>+N866-'Приложение № 2'!E866</f>
        <v>0</v>
      </c>
      <c r="AE866" s="25">
        <f>+N866-'Приложение № 2'!E866</f>
        <v>0</v>
      </c>
    </row>
    <row r="867" spans="1:31" x14ac:dyDescent="0.2">
      <c r="A867" s="9">
        <f t="shared" si="226"/>
        <v>800</v>
      </c>
      <c r="B867" s="6">
        <f t="shared" si="227"/>
        <v>11</v>
      </c>
      <c r="C867" s="7" t="s">
        <v>1206</v>
      </c>
      <c r="D867" s="10" t="s">
        <v>901</v>
      </c>
      <c r="E867" s="10" t="s">
        <v>54</v>
      </c>
      <c r="F867" s="10"/>
      <c r="G867" s="10" t="s">
        <v>59</v>
      </c>
      <c r="H867" s="10" t="s">
        <v>31</v>
      </c>
      <c r="I867" s="10" t="s">
        <v>31</v>
      </c>
      <c r="J867" s="11">
        <v>536.4</v>
      </c>
      <c r="K867" s="11">
        <v>497</v>
      </c>
      <c r="L867" s="11">
        <v>0</v>
      </c>
      <c r="M867" s="26">
        <v>31</v>
      </c>
      <c r="N867" s="11">
        <f t="shared" si="224"/>
        <v>9227236.3641919997</v>
      </c>
      <c r="O867" s="11">
        <v>0</v>
      </c>
      <c r="P867" s="11">
        <v>8667248.1341919992</v>
      </c>
      <c r="Q867" s="11">
        <v>0</v>
      </c>
      <c r="R867" s="11">
        <v>175310.22999999998</v>
      </c>
      <c r="S867" s="11">
        <v>384678</v>
      </c>
      <c r="T867" s="11"/>
      <c r="U867" s="11">
        <v>20332.490000000002</v>
      </c>
      <c r="V867" s="11">
        <v>20332.490000000002</v>
      </c>
      <c r="W867" s="27" t="s">
        <v>1132</v>
      </c>
      <c r="X867" s="17">
        <f>+N867-'Приложение № 2'!E867</f>
        <v>0</v>
      </c>
      <c r="Y867" s="1">
        <v>136842.43</v>
      </c>
      <c r="Z867" s="1">
        <f t="shared" ref="Z867:Z871" si="229">+(K867*6.45+L867*17.73)*12</f>
        <v>38467.800000000003</v>
      </c>
      <c r="AB867" s="17">
        <f>+N867-'Приложение № 2'!E867</f>
        <v>0</v>
      </c>
      <c r="AE867" s="25">
        <f>+N867-'Приложение № 2'!E867</f>
        <v>0</v>
      </c>
    </row>
    <row r="868" spans="1:31" x14ac:dyDescent="0.2">
      <c r="A868" s="9">
        <f t="shared" si="226"/>
        <v>801</v>
      </c>
      <c r="B868" s="6">
        <f t="shared" si="227"/>
        <v>12</v>
      </c>
      <c r="C868" s="7" t="s">
        <v>1206</v>
      </c>
      <c r="D868" s="10" t="s">
        <v>902</v>
      </c>
      <c r="E868" s="10" t="s">
        <v>101</v>
      </c>
      <c r="F868" s="10"/>
      <c r="G868" s="10" t="s">
        <v>59</v>
      </c>
      <c r="H868" s="10" t="s">
        <v>31</v>
      </c>
      <c r="I868" s="10" t="s">
        <v>31</v>
      </c>
      <c r="J868" s="11">
        <v>545.6</v>
      </c>
      <c r="K868" s="11">
        <v>506.1</v>
      </c>
      <c r="L868" s="11">
        <v>0</v>
      </c>
      <c r="M868" s="26">
        <v>28</v>
      </c>
      <c r="N868" s="11">
        <f t="shared" si="224"/>
        <v>9396185.7674095985</v>
      </c>
      <c r="O868" s="11">
        <v>0</v>
      </c>
      <c r="P868" s="11">
        <v>8865997.327409599</v>
      </c>
      <c r="Q868" s="11">
        <v>0</v>
      </c>
      <c r="R868" s="11">
        <v>138467.03999999998</v>
      </c>
      <c r="S868" s="11">
        <v>391721.4</v>
      </c>
      <c r="T868" s="11"/>
      <c r="U868" s="11">
        <v>20332.490000000002</v>
      </c>
      <c r="V868" s="11">
        <v>20332.490000000002</v>
      </c>
      <c r="W868" s="27" t="s">
        <v>1132</v>
      </c>
      <c r="X868" s="17">
        <f>+N868-'Приложение № 2'!E868</f>
        <v>0</v>
      </c>
      <c r="Y868" s="1">
        <v>99294.9</v>
      </c>
      <c r="Z868" s="1">
        <f t="shared" si="229"/>
        <v>39172.14</v>
      </c>
      <c r="AB868" s="17">
        <f>+N868-'Приложение № 2'!E868</f>
        <v>0</v>
      </c>
      <c r="AE868" s="25">
        <f>+N868-'Приложение № 2'!E868</f>
        <v>0</v>
      </c>
    </row>
    <row r="869" spans="1:31" x14ac:dyDescent="0.2">
      <c r="A869" s="9">
        <f t="shared" si="226"/>
        <v>802</v>
      </c>
      <c r="B869" s="6">
        <f t="shared" si="227"/>
        <v>13</v>
      </c>
      <c r="C869" s="7" t="s">
        <v>1206</v>
      </c>
      <c r="D869" s="10" t="s">
        <v>903</v>
      </c>
      <c r="E869" s="10" t="s">
        <v>66</v>
      </c>
      <c r="F869" s="10"/>
      <c r="G869" s="10" t="s">
        <v>59</v>
      </c>
      <c r="H869" s="10" t="s">
        <v>31</v>
      </c>
      <c r="I869" s="10" t="s">
        <v>31</v>
      </c>
      <c r="J869" s="11">
        <v>518.6</v>
      </c>
      <c r="K869" s="11">
        <v>480.2</v>
      </c>
      <c r="L869" s="11">
        <v>0</v>
      </c>
      <c r="M869" s="26">
        <v>25</v>
      </c>
      <c r="N869" s="11">
        <f t="shared" si="224"/>
        <v>8915329.7828672007</v>
      </c>
      <c r="O869" s="11">
        <v>0</v>
      </c>
      <c r="P869" s="11">
        <v>8399156.5328672007</v>
      </c>
      <c r="Q869" s="11">
        <v>0</v>
      </c>
      <c r="R869" s="11">
        <v>144498.45000000001</v>
      </c>
      <c r="S869" s="11">
        <v>371674.79999999993</v>
      </c>
      <c r="T869" s="11"/>
      <c r="U869" s="11">
        <v>20332.490000000002</v>
      </c>
      <c r="V869" s="11">
        <v>20332.490000000002</v>
      </c>
      <c r="W869" s="27" t="s">
        <v>1132</v>
      </c>
      <c r="X869" s="17">
        <f>+N869-'Приложение № 2'!E869</f>
        <v>0</v>
      </c>
      <c r="Y869" s="1">
        <v>107330.97</v>
      </c>
      <c r="Z869" s="1">
        <f t="shared" si="229"/>
        <v>37167.479999999996</v>
      </c>
      <c r="AB869" s="17">
        <f>+N869-'Приложение № 2'!E869</f>
        <v>0</v>
      </c>
      <c r="AE869" s="25">
        <f>+N869-'Приложение № 2'!E869</f>
        <v>0</v>
      </c>
    </row>
    <row r="870" spans="1:31" x14ac:dyDescent="0.2">
      <c r="A870" s="9">
        <f t="shared" si="226"/>
        <v>803</v>
      </c>
      <c r="B870" s="6">
        <f t="shared" si="227"/>
        <v>14</v>
      </c>
      <c r="C870" s="7" t="s">
        <v>1206</v>
      </c>
      <c r="D870" s="10" t="s">
        <v>904</v>
      </c>
      <c r="E870" s="10" t="s">
        <v>648</v>
      </c>
      <c r="F870" s="10"/>
      <c r="G870" s="10" t="s">
        <v>59</v>
      </c>
      <c r="H870" s="10" t="s">
        <v>31</v>
      </c>
      <c r="I870" s="10" t="s">
        <v>31</v>
      </c>
      <c r="J870" s="11">
        <v>548.29999999999995</v>
      </c>
      <c r="K870" s="11">
        <v>506.4</v>
      </c>
      <c r="L870" s="11">
        <v>0</v>
      </c>
      <c r="M870" s="26">
        <v>23</v>
      </c>
      <c r="N870" s="11">
        <f t="shared" si="224"/>
        <v>9401755.5127903987</v>
      </c>
      <c r="O870" s="11">
        <v>0</v>
      </c>
      <c r="P870" s="11">
        <v>8893847.2427903991</v>
      </c>
      <c r="Q870" s="11">
        <v>0</v>
      </c>
      <c r="R870" s="11">
        <v>115954.67</v>
      </c>
      <c r="S870" s="11">
        <v>391953.6</v>
      </c>
      <c r="T870" s="11"/>
      <c r="U870" s="11">
        <v>20332.490000000002</v>
      </c>
      <c r="V870" s="11">
        <v>20332.490000000002</v>
      </c>
      <c r="W870" s="27" t="s">
        <v>1132</v>
      </c>
      <c r="X870" s="17">
        <f>+N870-'Приложение № 2'!E870</f>
        <v>0</v>
      </c>
      <c r="Y870" s="1">
        <v>76759.31</v>
      </c>
      <c r="Z870" s="1">
        <f t="shared" si="229"/>
        <v>39195.360000000001</v>
      </c>
      <c r="AB870" s="17">
        <f>+N870-'Приложение № 2'!E870</f>
        <v>0</v>
      </c>
      <c r="AE870" s="25">
        <f>+N870-'Приложение № 2'!E870</f>
        <v>0</v>
      </c>
    </row>
    <row r="871" spans="1:31" x14ac:dyDescent="0.2">
      <c r="A871" s="9">
        <f t="shared" si="226"/>
        <v>804</v>
      </c>
      <c r="B871" s="6">
        <f t="shared" si="227"/>
        <v>15</v>
      </c>
      <c r="C871" s="7" t="s">
        <v>1206</v>
      </c>
      <c r="D871" s="10" t="s">
        <v>905</v>
      </c>
      <c r="E871" s="10" t="s">
        <v>188</v>
      </c>
      <c r="F871" s="10"/>
      <c r="G871" s="10" t="s">
        <v>59</v>
      </c>
      <c r="H871" s="10" t="s">
        <v>31</v>
      </c>
      <c r="I871" s="10" t="s">
        <v>31</v>
      </c>
      <c r="J871" s="11">
        <v>573</v>
      </c>
      <c r="K871" s="11">
        <v>527.20000000000005</v>
      </c>
      <c r="L871" s="11">
        <v>0</v>
      </c>
      <c r="M871" s="26">
        <v>34</v>
      </c>
      <c r="N871" s="11">
        <f t="shared" si="224"/>
        <v>9787925.5758592021</v>
      </c>
      <c r="O871" s="11">
        <v>0</v>
      </c>
      <c r="P871" s="11">
        <v>9217395.0358592011</v>
      </c>
      <c r="Q871" s="11">
        <v>0</v>
      </c>
      <c r="R871" s="11">
        <v>162477.74000000002</v>
      </c>
      <c r="S871" s="11">
        <v>408052.80000000005</v>
      </c>
      <c r="T871" s="11"/>
      <c r="U871" s="11">
        <v>20332.490000000002</v>
      </c>
      <c r="V871" s="11">
        <v>20332.490000000002</v>
      </c>
      <c r="W871" s="27" t="s">
        <v>1132</v>
      </c>
      <c r="X871" s="17">
        <f>+N871-'Приложение № 2'!E871</f>
        <v>0</v>
      </c>
      <c r="Y871" s="1">
        <v>121672.46</v>
      </c>
      <c r="Z871" s="1">
        <f t="shared" si="229"/>
        <v>40805.280000000006</v>
      </c>
      <c r="AB871" s="17">
        <f>+N871-'Приложение № 2'!E871</f>
        <v>0</v>
      </c>
      <c r="AE871" s="25">
        <f>+N871-'Приложение № 2'!E871</f>
        <v>0</v>
      </c>
    </row>
    <row r="872" spans="1:31" x14ac:dyDescent="0.2">
      <c r="A872" s="9">
        <f t="shared" si="226"/>
        <v>805</v>
      </c>
      <c r="B872" s="6">
        <f t="shared" si="227"/>
        <v>16</v>
      </c>
      <c r="C872" s="7" t="s">
        <v>1206</v>
      </c>
      <c r="D872" s="10" t="s">
        <v>906</v>
      </c>
      <c r="E872" s="10" t="s">
        <v>424</v>
      </c>
      <c r="F872" s="10"/>
      <c r="G872" s="10" t="s">
        <v>55</v>
      </c>
      <c r="H872" s="10" t="s">
        <v>33</v>
      </c>
      <c r="I872" s="10" t="s">
        <v>32</v>
      </c>
      <c r="J872" s="11">
        <v>2261.8000000000002</v>
      </c>
      <c r="K872" s="11">
        <v>2080.1999999999998</v>
      </c>
      <c r="L872" s="11">
        <v>0</v>
      </c>
      <c r="M872" s="26">
        <v>81</v>
      </c>
      <c r="N872" s="11">
        <f t="shared" si="224"/>
        <v>7898779.7678169599</v>
      </c>
      <c r="O872" s="11">
        <v>0</v>
      </c>
      <c r="P872" s="11">
        <v>19183.017816960812</v>
      </c>
      <c r="Q872" s="11">
        <v>0</v>
      </c>
      <c r="R872" s="11">
        <v>1064861.5499999998</v>
      </c>
      <c r="S872" s="11">
        <v>6814735.1999999993</v>
      </c>
      <c r="T872" s="11"/>
      <c r="U872" s="11">
        <v>4134.37</v>
      </c>
      <c r="V872" s="11">
        <v>4134.37</v>
      </c>
      <c r="W872" s="27" t="s">
        <v>1132</v>
      </c>
      <c r="X872" s="17">
        <f>+N872-'Приложение № 2'!E872</f>
        <v>0</v>
      </c>
      <c r="Y872" s="1">
        <v>837703.71</v>
      </c>
      <c r="Z872" s="1">
        <f t="shared" ref="Z872" si="230">+(K872*9.1+L872*18.19)*12</f>
        <v>227157.83999999997</v>
      </c>
      <c r="AB872" s="17">
        <f>+N872-'Приложение № 2'!E872</f>
        <v>0</v>
      </c>
      <c r="AE872" s="25">
        <f>+N872-'Приложение № 2'!E872</f>
        <v>0</v>
      </c>
    </row>
    <row r="873" spans="1:31" x14ac:dyDescent="0.2">
      <c r="A873" s="9">
        <f t="shared" si="226"/>
        <v>806</v>
      </c>
      <c r="B873" s="6">
        <f t="shared" si="227"/>
        <v>17</v>
      </c>
      <c r="C873" s="7" t="s">
        <v>1206</v>
      </c>
      <c r="D873" s="10" t="s">
        <v>652</v>
      </c>
      <c r="E873" s="10" t="s">
        <v>324</v>
      </c>
      <c r="F873" s="10"/>
      <c r="G873" s="10" t="s">
        <v>59</v>
      </c>
      <c r="H873" s="10" t="s">
        <v>31</v>
      </c>
      <c r="I873" s="10" t="s">
        <v>30</v>
      </c>
      <c r="J873" s="11">
        <v>720.2</v>
      </c>
      <c r="K873" s="11">
        <v>628.9</v>
      </c>
      <c r="L873" s="11">
        <v>0</v>
      </c>
      <c r="M873" s="26">
        <v>26</v>
      </c>
      <c r="N873" s="11">
        <f t="shared" si="224"/>
        <v>6537036.8699503997</v>
      </c>
      <c r="O873" s="11">
        <v>0</v>
      </c>
      <c r="P873" s="11">
        <v>6537036.8699503997</v>
      </c>
      <c r="Q873" s="11">
        <v>0</v>
      </c>
      <c r="R873" s="11">
        <v>0</v>
      </c>
      <c r="S873" s="11">
        <v>0</v>
      </c>
      <c r="T873" s="11"/>
      <c r="U873" s="11">
        <v>11117.27</v>
      </c>
      <c r="V873" s="11">
        <v>11117.27</v>
      </c>
      <c r="W873" s="27" t="s">
        <v>1132</v>
      </c>
      <c r="X873" s="17">
        <f>+N873-'Приложение № 2'!E873</f>
        <v>0</v>
      </c>
      <c r="Y873" s="1">
        <v>148805.04</v>
      </c>
      <c r="Z873" s="1">
        <f>+(K873*6.45+L873*17.73)*12</f>
        <v>48676.86</v>
      </c>
      <c r="AB873" s="17">
        <f>+N873-'Приложение № 2'!E873</f>
        <v>0</v>
      </c>
      <c r="AE873" s="25">
        <f>+N873-'Приложение № 2'!E873</f>
        <v>0</v>
      </c>
    </row>
    <row r="874" spans="1:31" x14ac:dyDescent="0.2">
      <c r="A874" s="9">
        <f t="shared" si="226"/>
        <v>807</v>
      </c>
      <c r="B874" s="6">
        <f t="shared" si="227"/>
        <v>18</v>
      </c>
      <c r="C874" s="7" t="s">
        <v>1206</v>
      </c>
      <c r="D874" s="10" t="s">
        <v>907</v>
      </c>
      <c r="E874" s="10" t="s">
        <v>150</v>
      </c>
      <c r="F874" s="10"/>
      <c r="G874" s="10" t="s">
        <v>55</v>
      </c>
      <c r="H874" s="10" t="s">
        <v>31</v>
      </c>
      <c r="I874" s="10" t="s">
        <v>30</v>
      </c>
      <c r="J874" s="11">
        <v>594.9</v>
      </c>
      <c r="K874" s="11">
        <v>463.2</v>
      </c>
      <c r="L874" s="11">
        <v>0</v>
      </c>
      <c r="M874" s="26">
        <v>47</v>
      </c>
      <c r="N874" s="11">
        <f t="shared" si="224"/>
        <v>8759964.2905871607</v>
      </c>
      <c r="O874" s="11">
        <v>0</v>
      </c>
      <c r="P874" s="11">
        <v>7044203.4505871609</v>
      </c>
      <c r="Q874" s="11">
        <v>0</v>
      </c>
      <c r="R874" s="11">
        <v>198317.64</v>
      </c>
      <c r="S874" s="11">
        <v>1517443.2000000002</v>
      </c>
      <c r="T874" s="11"/>
      <c r="U874" s="11">
        <v>21296.17</v>
      </c>
      <c r="V874" s="11">
        <v>21296.17</v>
      </c>
      <c r="W874" s="27" t="s">
        <v>1132</v>
      </c>
      <c r="X874" s="17">
        <f>+N874-'Приложение № 2'!E874</f>
        <v>0</v>
      </c>
      <c r="Y874" s="1">
        <v>147736.20000000001</v>
      </c>
      <c r="Z874" s="1">
        <f t="shared" ref="Z874" si="231">+(K874*9.1+L874*18.19)*12</f>
        <v>50581.440000000002</v>
      </c>
      <c r="AB874" s="17">
        <f>+N874-'Приложение № 2'!E874</f>
        <v>0</v>
      </c>
      <c r="AE874" s="25">
        <f>+N874-'Приложение № 2'!E874</f>
        <v>0</v>
      </c>
    </row>
    <row r="875" spans="1:31" x14ac:dyDescent="0.2">
      <c r="A875" s="9">
        <f t="shared" si="226"/>
        <v>808</v>
      </c>
      <c r="B875" s="6">
        <f t="shared" si="227"/>
        <v>19</v>
      </c>
      <c r="C875" s="7" t="s">
        <v>1206</v>
      </c>
      <c r="D875" s="10" t="s">
        <v>908</v>
      </c>
      <c r="E875" s="10" t="s">
        <v>129</v>
      </c>
      <c r="F875" s="10"/>
      <c r="G875" s="10" t="s">
        <v>59</v>
      </c>
      <c r="H875" s="10" t="s">
        <v>31</v>
      </c>
      <c r="I875" s="10" t="s">
        <v>31</v>
      </c>
      <c r="J875" s="11">
        <v>1121.3399999999999</v>
      </c>
      <c r="K875" s="11">
        <v>1006.6</v>
      </c>
      <c r="L875" s="11">
        <v>0</v>
      </c>
      <c r="M875" s="26">
        <v>38</v>
      </c>
      <c r="N875" s="11">
        <f t="shared" si="224"/>
        <v>7843809.713914399</v>
      </c>
      <c r="O875" s="11">
        <v>0</v>
      </c>
      <c r="P875" s="11">
        <v>6740039.3939143987</v>
      </c>
      <c r="Q875" s="11">
        <v>0</v>
      </c>
      <c r="R875" s="11">
        <v>324661.92</v>
      </c>
      <c r="S875" s="11">
        <v>779108.40000000014</v>
      </c>
      <c r="T875" s="11"/>
      <c r="U875" s="11">
        <v>8786.32</v>
      </c>
      <c r="V875" s="11">
        <v>8786.32</v>
      </c>
      <c r="W875" s="27" t="s">
        <v>1132</v>
      </c>
      <c r="X875" s="17">
        <f>+N875-'Приложение № 2'!E875</f>
        <v>0</v>
      </c>
      <c r="Y875" s="1">
        <v>246751.08</v>
      </c>
      <c r="Z875" s="1">
        <f t="shared" ref="Z875:Z876" si="232">+(K875*6.45+L875*17.73)*12</f>
        <v>77910.840000000011</v>
      </c>
      <c r="AB875" s="17">
        <f>+N875-'Приложение № 2'!E875</f>
        <v>0</v>
      </c>
      <c r="AE875" s="25">
        <f>+N875-'Приложение № 2'!E875</f>
        <v>0</v>
      </c>
    </row>
    <row r="876" spans="1:31" x14ac:dyDescent="0.2">
      <c r="A876" s="9">
        <f t="shared" si="226"/>
        <v>809</v>
      </c>
      <c r="B876" s="6">
        <f t="shared" si="227"/>
        <v>20</v>
      </c>
      <c r="C876" s="7" t="s">
        <v>1206</v>
      </c>
      <c r="D876" s="10" t="s">
        <v>909</v>
      </c>
      <c r="E876" s="10" t="s">
        <v>485</v>
      </c>
      <c r="F876" s="10"/>
      <c r="G876" s="10" t="s">
        <v>59</v>
      </c>
      <c r="H876" s="10" t="s">
        <v>31</v>
      </c>
      <c r="I876" s="10" t="s">
        <v>31</v>
      </c>
      <c r="J876" s="11">
        <v>999.8</v>
      </c>
      <c r="K876" s="11">
        <v>886.6</v>
      </c>
      <c r="L876" s="11">
        <v>0</v>
      </c>
      <c r="M876" s="26">
        <v>50</v>
      </c>
      <c r="N876" s="11">
        <f t="shared" si="224"/>
        <v>2657947.0090214</v>
      </c>
      <c r="O876" s="11">
        <v>0</v>
      </c>
      <c r="P876" s="11">
        <v>1689117.1890213999</v>
      </c>
      <c r="Q876" s="11">
        <v>0</v>
      </c>
      <c r="R876" s="11">
        <v>282601.42</v>
      </c>
      <c r="S876" s="11">
        <v>686228.40000000014</v>
      </c>
      <c r="T876" s="11"/>
      <c r="U876" s="11">
        <v>3361.86</v>
      </c>
      <c r="V876" s="11">
        <v>3361.86</v>
      </c>
      <c r="W876" s="27" t="s">
        <v>1132</v>
      </c>
      <c r="X876" s="17">
        <f>+N876-'Приложение № 2'!E876</f>
        <v>0</v>
      </c>
      <c r="Y876" s="1">
        <v>213978.58</v>
      </c>
      <c r="Z876" s="1">
        <f t="shared" si="232"/>
        <v>68622.840000000011</v>
      </c>
      <c r="AB876" s="17">
        <f>+N876-'Приложение № 2'!E876</f>
        <v>0</v>
      </c>
      <c r="AE876" s="25">
        <f>+N876-'Приложение № 2'!E876</f>
        <v>0</v>
      </c>
    </row>
    <row r="877" spans="1:31" x14ac:dyDescent="0.2">
      <c r="A877" s="9">
        <f t="shared" si="226"/>
        <v>810</v>
      </c>
      <c r="B877" s="6">
        <f t="shared" si="227"/>
        <v>21</v>
      </c>
      <c r="C877" s="7" t="s">
        <v>1206</v>
      </c>
      <c r="D877" s="10" t="s">
        <v>910</v>
      </c>
      <c r="E877" s="10" t="s">
        <v>237</v>
      </c>
      <c r="F877" s="10"/>
      <c r="G877" s="10" t="s">
        <v>55</v>
      </c>
      <c r="H877" s="10" t="s">
        <v>33</v>
      </c>
      <c r="I877" s="10" t="s">
        <v>32</v>
      </c>
      <c r="J877" s="11">
        <v>1175.2</v>
      </c>
      <c r="K877" s="11">
        <v>845.9</v>
      </c>
      <c r="L877" s="11">
        <v>0</v>
      </c>
      <c r="M877" s="26">
        <v>33</v>
      </c>
      <c r="N877" s="11">
        <f t="shared" si="224"/>
        <v>4575067.0722507797</v>
      </c>
      <c r="O877" s="11">
        <v>0</v>
      </c>
      <c r="P877" s="11">
        <v>1429624.3422507797</v>
      </c>
      <c r="Q877" s="11">
        <v>0</v>
      </c>
      <c r="R877" s="11">
        <v>374274.32999999996</v>
      </c>
      <c r="S877" s="11">
        <v>2771168.4</v>
      </c>
      <c r="T877" s="11"/>
      <c r="U877" s="11">
        <v>6119.2</v>
      </c>
      <c r="V877" s="11">
        <v>6119.2</v>
      </c>
      <c r="W877" s="27" t="s">
        <v>1132</v>
      </c>
      <c r="X877" s="17">
        <f>+N877-'Приложение № 2'!E877</f>
        <v>0</v>
      </c>
      <c r="Y877" s="1">
        <v>281902.05</v>
      </c>
      <c r="Z877" s="1">
        <f t="shared" ref="Z877" si="233">+(K877*9.1+L877*18.19)*12</f>
        <v>92372.28</v>
      </c>
      <c r="AB877" s="17">
        <f>+N877-'Приложение № 2'!E877</f>
        <v>0</v>
      </c>
      <c r="AE877" s="25">
        <f>+N877-'Приложение № 2'!E877</f>
        <v>0</v>
      </c>
    </row>
    <row r="878" spans="1:31" x14ac:dyDescent="0.2">
      <c r="A878" s="9">
        <f t="shared" si="226"/>
        <v>811</v>
      </c>
      <c r="B878" s="6">
        <f t="shared" si="227"/>
        <v>22</v>
      </c>
      <c r="C878" s="7" t="s">
        <v>1206</v>
      </c>
      <c r="D878" s="10" t="s">
        <v>911</v>
      </c>
      <c r="E878" s="10" t="s">
        <v>648</v>
      </c>
      <c r="F878" s="10"/>
      <c r="G878" s="10" t="s">
        <v>59</v>
      </c>
      <c r="H878" s="10" t="s">
        <v>31</v>
      </c>
      <c r="I878" s="10" t="s">
        <v>31</v>
      </c>
      <c r="J878" s="11">
        <v>579.20000000000005</v>
      </c>
      <c r="K878" s="11">
        <v>530.9</v>
      </c>
      <c r="L878" s="11">
        <v>0</v>
      </c>
      <c r="M878" s="26">
        <v>34</v>
      </c>
      <c r="N878" s="11">
        <f t="shared" si="224"/>
        <v>9341147.2422224004</v>
      </c>
      <c r="O878" s="11">
        <v>0</v>
      </c>
      <c r="P878" s="11">
        <v>8774955.6122224014</v>
      </c>
      <c r="Q878" s="11">
        <v>0</v>
      </c>
      <c r="R878" s="11">
        <v>155275.03</v>
      </c>
      <c r="S878" s="11">
        <v>410916.6</v>
      </c>
      <c r="T878" s="11"/>
      <c r="U878" s="11">
        <v>19273.349999999999</v>
      </c>
      <c r="V878" s="11">
        <v>19273.349999999999</v>
      </c>
      <c r="W878" s="27" t="s">
        <v>1132</v>
      </c>
      <c r="X878" s="17">
        <f>+N878-'Приложение № 2'!E878</f>
        <v>0</v>
      </c>
      <c r="Y878" s="1">
        <v>114183.37</v>
      </c>
      <c r="Z878" s="1">
        <f t="shared" ref="Z878:Z880" si="234">+(K878*6.45+L878*17.73)*12</f>
        <v>41091.659999999996</v>
      </c>
      <c r="AB878" s="17">
        <f>+N878-'Приложение № 2'!E878</f>
        <v>0</v>
      </c>
      <c r="AE878" s="25">
        <f>+N878-'Приложение № 2'!E878</f>
        <v>0</v>
      </c>
    </row>
    <row r="879" spans="1:31" x14ac:dyDescent="0.2">
      <c r="A879" s="9">
        <f t="shared" si="226"/>
        <v>812</v>
      </c>
      <c r="B879" s="6">
        <f t="shared" si="227"/>
        <v>23</v>
      </c>
      <c r="C879" s="7" t="s">
        <v>1206</v>
      </c>
      <c r="D879" s="10" t="s">
        <v>912</v>
      </c>
      <c r="E879" s="10" t="s">
        <v>228</v>
      </c>
      <c r="F879" s="10"/>
      <c r="G879" s="10" t="s">
        <v>59</v>
      </c>
      <c r="H879" s="10" t="s">
        <v>31</v>
      </c>
      <c r="I879" s="10" t="s">
        <v>31</v>
      </c>
      <c r="J879" s="11">
        <v>926.6</v>
      </c>
      <c r="K879" s="11">
        <v>845.8</v>
      </c>
      <c r="L879" s="11">
        <v>0</v>
      </c>
      <c r="M879" s="26">
        <v>38</v>
      </c>
      <c r="N879" s="11">
        <f t="shared" si="224"/>
        <v>16043860.040268801</v>
      </c>
      <c r="O879" s="11">
        <v>0</v>
      </c>
      <c r="P879" s="11">
        <v>15123140.550268803</v>
      </c>
      <c r="Q879" s="11">
        <v>0</v>
      </c>
      <c r="R879" s="11">
        <v>266070.28999999998</v>
      </c>
      <c r="S879" s="11">
        <v>654649.19999999995</v>
      </c>
      <c r="T879" s="11"/>
      <c r="U879" s="11">
        <v>20869.03</v>
      </c>
      <c r="V879" s="11">
        <v>20869.03</v>
      </c>
      <c r="W879" s="27" t="s">
        <v>1132</v>
      </c>
      <c r="X879" s="17">
        <f>+N879-'Приложение № 2'!E879</f>
        <v>0</v>
      </c>
      <c r="Y879" s="1">
        <v>200605.37</v>
      </c>
      <c r="Z879" s="1">
        <f t="shared" si="234"/>
        <v>65464.92</v>
      </c>
      <c r="AB879" s="17">
        <f>+N879-'Приложение № 2'!E879</f>
        <v>0</v>
      </c>
      <c r="AE879" s="25">
        <f>+N879-'Приложение № 2'!E879</f>
        <v>0</v>
      </c>
    </row>
    <row r="880" spans="1:31" s="12" customFormat="1" x14ac:dyDescent="0.2">
      <c r="A880" s="9">
        <f t="shared" si="226"/>
        <v>813</v>
      </c>
      <c r="B880" s="6">
        <f t="shared" si="227"/>
        <v>24</v>
      </c>
      <c r="C880" s="10" t="s">
        <v>1206</v>
      </c>
      <c r="D880" s="10" t="s">
        <v>913</v>
      </c>
      <c r="E880" s="10" t="s">
        <v>237</v>
      </c>
      <c r="F880" s="10"/>
      <c r="G880" s="10" t="s">
        <v>59</v>
      </c>
      <c r="H880" s="10" t="s">
        <v>31</v>
      </c>
      <c r="I880" s="10" t="s">
        <v>31</v>
      </c>
      <c r="J880" s="11">
        <v>538.70000000000005</v>
      </c>
      <c r="K880" s="11">
        <v>500.4</v>
      </c>
      <c r="L880" s="11">
        <v>0</v>
      </c>
      <c r="M880" s="26">
        <v>34</v>
      </c>
      <c r="N880" s="11">
        <f t="shared" si="224"/>
        <v>6488156.3745819982</v>
      </c>
      <c r="O880" s="11">
        <v>0</v>
      </c>
      <c r="P880" s="11">
        <v>5929006.1845819987</v>
      </c>
      <c r="Q880" s="11">
        <v>0</v>
      </c>
      <c r="R880" s="11">
        <v>171840.59</v>
      </c>
      <c r="S880" s="11">
        <v>387309.6</v>
      </c>
      <c r="T880" s="11"/>
      <c r="U880" s="11">
        <v>14639.69</v>
      </c>
      <c r="V880" s="11">
        <v>14639.69</v>
      </c>
      <c r="W880" s="27" t="s">
        <v>1132</v>
      </c>
      <c r="X880" s="28">
        <f>+N880-'Приложение № 2'!E880</f>
        <v>0</v>
      </c>
      <c r="Y880" s="12">
        <v>133109.63</v>
      </c>
      <c r="Z880" s="12">
        <f t="shared" si="234"/>
        <v>38730.959999999999</v>
      </c>
      <c r="AB880" s="17">
        <f>+N880-'Приложение № 2'!E880</f>
        <v>0</v>
      </c>
      <c r="AE880" s="25">
        <f>+N880-'Приложение № 2'!E880</f>
        <v>0</v>
      </c>
    </row>
    <row r="881" spans="1:31" ht="25.5" x14ac:dyDescent="0.2">
      <c r="A881" s="9">
        <f t="shared" si="226"/>
        <v>814</v>
      </c>
      <c r="B881" s="6">
        <f t="shared" si="227"/>
        <v>25</v>
      </c>
      <c r="C881" s="7" t="s">
        <v>1206</v>
      </c>
      <c r="D881" s="10" t="s">
        <v>914</v>
      </c>
      <c r="E881" s="10" t="s">
        <v>228</v>
      </c>
      <c r="F881" s="10"/>
      <c r="G881" s="10" t="s">
        <v>194</v>
      </c>
      <c r="H881" s="10" t="s">
        <v>33</v>
      </c>
      <c r="I881" s="10" t="s">
        <v>35</v>
      </c>
      <c r="J881" s="11">
        <v>5672.9</v>
      </c>
      <c r="K881" s="11">
        <v>4956.6000000000004</v>
      </c>
      <c r="L881" s="11">
        <v>0</v>
      </c>
      <c r="M881" s="26">
        <v>207</v>
      </c>
      <c r="N881" s="11">
        <f t="shared" si="224"/>
        <v>49562431.244715557</v>
      </c>
      <c r="O881" s="11">
        <v>0</v>
      </c>
      <c r="P881" s="11">
        <v>46905163.964715548</v>
      </c>
      <c r="Q881" s="11">
        <v>0</v>
      </c>
      <c r="R881" s="11">
        <v>531292.59880000004</v>
      </c>
      <c r="S881" s="11">
        <v>2125974.6812000033</v>
      </c>
      <c r="T881" s="11"/>
      <c r="U881" s="8">
        <v>11279.44</v>
      </c>
      <c r="V881" s="8">
        <v>11279.44</v>
      </c>
      <c r="W881" s="3" t="s">
        <v>1132</v>
      </c>
      <c r="X881" s="17">
        <f>+N881-'Приложение № 2'!E881</f>
        <v>0</v>
      </c>
      <c r="Y881" s="1">
        <v>1885244.72</v>
      </c>
      <c r="Z881" s="1">
        <f t="shared" ref="Z881:Z888" si="235">+(K881*9.1+L881*18.19)*12</f>
        <v>541260.72000000009</v>
      </c>
      <c r="AB881" s="17">
        <f>+N881-'Приложение № 2'!E881</f>
        <v>0</v>
      </c>
      <c r="AE881" s="25">
        <f>+N881-'Приложение № 2'!E881</f>
        <v>0</v>
      </c>
    </row>
    <row r="882" spans="1:31" ht="25.5" x14ac:dyDescent="0.2">
      <c r="A882" s="9">
        <f t="shared" si="226"/>
        <v>815</v>
      </c>
      <c r="B882" s="6">
        <f t="shared" si="227"/>
        <v>26</v>
      </c>
      <c r="C882" s="7" t="s">
        <v>1206</v>
      </c>
      <c r="D882" s="10" t="s">
        <v>915</v>
      </c>
      <c r="E882" s="10" t="s">
        <v>228</v>
      </c>
      <c r="F882" s="10"/>
      <c r="G882" s="10" t="s">
        <v>194</v>
      </c>
      <c r="H882" s="10" t="s">
        <v>33</v>
      </c>
      <c r="I882" s="10" t="s">
        <v>35</v>
      </c>
      <c r="J882" s="11">
        <v>5713.5</v>
      </c>
      <c r="K882" s="11">
        <v>4975.8</v>
      </c>
      <c r="L882" s="11">
        <v>0</v>
      </c>
      <c r="M882" s="26">
        <v>226</v>
      </c>
      <c r="N882" s="11">
        <f t="shared" si="224"/>
        <v>5515972.8563609002</v>
      </c>
      <c r="O882" s="11">
        <v>0</v>
      </c>
      <c r="P882" s="11">
        <v>0</v>
      </c>
      <c r="Q882" s="11">
        <v>0</v>
      </c>
      <c r="R882" s="11">
        <v>1517457.7199999997</v>
      </c>
      <c r="S882" s="11">
        <v>3998515.1363609005</v>
      </c>
      <c r="T882" s="11"/>
      <c r="U882" s="8">
        <v>1254.22</v>
      </c>
      <c r="V882" s="8">
        <v>1254.22</v>
      </c>
      <c r="W882" s="3" t="s">
        <v>1132</v>
      </c>
      <c r="X882" s="17">
        <f>+N882-'Приложение № 2'!E882</f>
        <v>0</v>
      </c>
      <c r="Y882" s="1">
        <v>1803943.21</v>
      </c>
      <c r="Z882" s="1">
        <f t="shared" si="235"/>
        <v>543357.36</v>
      </c>
      <c r="AB882" s="17">
        <f>+N882-'Приложение № 2'!E882</f>
        <v>0</v>
      </c>
      <c r="AE882" s="25">
        <f>+N882-'Приложение № 2'!E882</f>
        <v>0</v>
      </c>
    </row>
    <row r="883" spans="1:31" ht="25.5" x14ac:dyDescent="0.2">
      <c r="A883" s="9">
        <f t="shared" si="226"/>
        <v>816</v>
      </c>
      <c r="B883" s="6">
        <f t="shared" si="227"/>
        <v>27</v>
      </c>
      <c r="C883" s="7" t="s">
        <v>1206</v>
      </c>
      <c r="D883" s="10" t="s">
        <v>916</v>
      </c>
      <c r="E883" s="10" t="s">
        <v>91</v>
      </c>
      <c r="F883" s="10"/>
      <c r="G883" s="10" t="s">
        <v>194</v>
      </c>
      <c r="H883" s="10" t="s">
        <v>33</v>
      </c>
      <c r="I883" s="10" t="s">
        <v>33</v>
      </c>
      <c r="J883" s="11">
        <v>4783.3599999999997</v>
      </c>
      <c r="K883" s="11">
        <v>3552.1</v>
      </c>
      <c r="L883" s="11">
        <v>0</v>
      </c>
      <c r="M883" s="26">
        <v>164</v>
      </c>
      <c r="N883" s="11">
        <f t="shared" si="224"/>
        <v>18351223.107408319</v>
      </c>
      <c r="O883" s="11">
        <v>0</v>
      </c>
      <c r="P883" s="11">
        <v>7135419.9174083211</v>
      </c>
      <c r="Q883" s="11">
        <v>0</v>
      </c>
      <c r="R883" s="11">
        <v>357430.8378000001</v>
      </c>
      <c r="S883" s="11">
        <v>10858372.352199998</v>
      </c>
      <c r="T883" s="11"/>
      <c r="U883" s="8">
        <v>5737.53</v>
      </c>
      <c r="V883" s="8">
        <v>5737.53</v>
      </c>
      <c r="W883" s="3" t="s">
        <v>1132</v>
      </c>
      <c r="X883" s="17">
        <f>+N883-'Приложение № 2'!E883</f>
        <v>0</v>
      </c>
      <c r="Y883" s="1">
        <v>1248416.76</v>
      </c>
      <c r="Z883" s="1">
        <f t="shared" si="235"/>
        <v>387889.31999999995</v>
      </c>
      <c r="AB883" s="17">
        <f>+N883-'Приложение № 2'!E883</f>
        <v>0</v>
      </c>
      <c r="AE883" s="25">
        <f>+N883-'Приложение № 2'!E883</f>
        <v>0</v>
      </c>
    </row>
    <row r="884" spans="1:31" x14ac:dyDescent="0.2">
      <c r="A884" s="9">
        <f t="shared" si="226"/>
        <v>817</v>
      </c>
      <c r="B884" s="6">
        <f t="shared" si="227"/>
        <v>28</v>
      </c>
      <c r="C884" s="7" t="s">
        <v>1206</v>
      </c>
      <c r="D884" s="10" t="s">
        <v>917</v>
      </c>
      <c r="E884" s="10" t="s">
        <v>101</v>
      </c>
      <c r="F884" s="10"/>
      <c r="G884" s="10" t="s">
        <v>55</v>
      </c>
      <c r="H884" s="10" t="s">
        <v>34</v>
      </c>
      <c r="I884" s="10" t="s">
        <v>35</v>
      </c>
      <c r="J884" s="11">
        <v>5136.8500000000004</v>
      </c>
      <c r="K884" s="11">
        <v>4729.8500000000004</v>
      </c>
      <c r="L884" s="11">
        <v>0</v>
      </c>
      <c r="M884" s="26">
        <v>215</v>
      </c>
      <c r="N884" s="11">
        <f t="shared" si="224"/>
        <v>25707610.56072928</v>
      </c>
      <c r="O884" s="11">
        <v>0</v>
      </c>
      <c r="P884" s="11">
        <v>7907733.48072928</v>
      </c>
      <c r="Q884" s="11">
        <v>0</v>
      </c>
      <c r="R884" s="11">
        <v>2304888.48</v>
      </c>
      <c r="S884" s="11">
        <v>15494988.6</v>
      </c>
      <c r="T884" s="11"/>
      <c r="U884" s="8">
        <v>6007.51</v>
      </c>
      <c r="V884" s="8">
        <v>6007.51</v>
      </c>
      <c r="W884" s="3" t="s">
        <v>1132</v>
      </c>
      <c r="X884" s="17">
        <f>+N884-'Приложение № 2'!E884</f>
        <v>0</v>
      </c>
      <c r="Y884" s="1">
        <v>1788388.86</v>
      </c>
      <c r="Z884" s="1">
        <f t="shared" si="235"/>
        <v>516499.62</v>
      </c>
      <c r="AB884" s="17">
        <f>+N884-'Приложение № 2'!E884</f>
        <v>0</v>
      </c>
      <c r="AE884" s="25">
        <f>+N884-'Приложение № 2'!E884</f>
        <v>0</v>
      </c>
    </row>
    <row r="885" spans="1:31" ht="25.5" x14ac:dyDescent="0.2">
      <c r="A885" s="9">
        <f t="shared" si="226"/>
        <v>818</v>
      </c>
      <c r="B885" s="6">
        <f t="shared" si="227"/>
        <v>29</v>
      </c>
      <c r="C885" s="7" t="s">
        <v>1206</v>
      </c>
      <c r="D885" s="10" t="s">
        <v>918</v>
      </c>
      <c r="E885" s="10" t="s">
        <v>64</v>
      </c>
      <c r="F885" s="10"/>
      <c r="G885" s="10" t="s">
        <v>194</v>
      </c>
      <c r="H885" s="10" t="s">
        <v>34</v>
      </c>
      <c r="I885" s="10" t="s">
        <v>35</v>
      </c>
      <c r="J885" s="11">
        <v>4705.1400000000003</v>
      </c>
      <c r="K885" s="11">
        <v>4290.34</v>
      </c>
      <c r="L885" s="11">
        <v>0</v>
      </c>
      <c r="M885" s="26">
        <v>209</v>
      </c>
      <c r="N885" s="11">
        <f t="shared" si="224"/>
        <v>8414268.432417728</v>
      </c>
      <c r="O885" s="11">
        <v>0</v>
      </c>
      <c r="P885" s="11">
        <v>-3.4924596548080444E-10</v>
      </c>
      <c r="Q885" s="11">
        <v>0</v>
      </c>
      <c r="R885" s="11">
        <v>476595.96168000007</v>
      </c>
      <c r="S885" s="11">
        <v>7937672.4707377283</v>
      </c>
      <c r="T885" s="11"/>
      <c r="U885" s="8">
        <v>2083.5500000000002</v>
      </c>
      <c r="V885" s="8">
        <v>2083.5500000000002</v>
      </c>
      <c r="W885" s="3" t="s">
        <v>1132</v>
      </c>
      <c r="X885" s="17">
        <f>+N885-'Приложение № 2'!E885</f>
        <v>0</v>
      </c>
      <c r="Y885" s="1">
        <v>1657184.12</v>
      </c>
      <c r="Z885" s="1">
        <f t="shared" si="235"/>
        <v>468505.12799999997</v>
      </c>
      <c r="AB885" s="17">
        <f>+N885-'Приложение № 2'!E885</f>
        <v>0</v>
      </c>
      <c r="AE885" s="25">
        <f>+N885-'Приложение № 2'!E885</f>
        <v>0</v>
      </c>
    </row>
    <row r="886" spans="1:31" ht="25.5" x14ac:dyDescent="0.2">
      <c r="A886" s="9">
        <f t="shared" si="226"/>
        <v>819</v>
      </c>
      <c r="B886" s="6">
        <f t="shared" si="227"/>
        <v>30</v>
      </c>
      <c r="C886" s="7" t="s">
        <v>1206</v>
      </c>
      <c r="D886" s="10" t="s">
        <v>919</v>
      </c>
      <c r="E886" s="10" t="s">
        <v>101</v>
      </c>
      <c r="F886" s="10"/>
      <c r="G886" s="10" t="s">
        <v>194</v>
      </c>
      <c r="H886" s="10" t="s">
        <v>34</v>
      </c>
      <c r="I886" s="10" t="s">
        <v>35</v>
      </c>
      <c r="J886" s="11">
        <v>4730.3999999999996</v>
      </c>
      <c r="K886" s="11">
        <v>4296.8999999999996</v>
      </c>
      <c r="L886" s="11">
        <v>0</v>
      </c>
      <c r="M886" s="26">
        <v>216</v>
      </c>
      <c r="N886" s="11">
        <f t="shared" si="224"/>
        <v>8427133.9888124801</v>
      </c>
      <c r="O886" s="11">
        <v>0</v>
      </c>
      <c r="P886" s="11">
        <v>-4.0745362639427185E-10</v>
      </c>
      <c r="Q886" s="11">
        <v>0</v>
      </c>
      <c r="R886" s="11">
        <v>405065.35879999999</v>
      </c>
      <c r="S886" s="11">
        <v>8022068.6300124805</v>
      </c>
      <c r="T886" s="11"/>
      <c r="U886" s="8">
        <v>2083.5500000000002</v>
      </c>
      <c r="V886" s="8">
        <v>2083.5500000000002</v>
      </c>
      <c r="W886" s="3" t="s">
        <v>1132</v>
      </c>
      <c r="X886" s="17">
        <f>+N886-'Приложение № 2'!E886</f>
        <v>0</v>
      </c>
      <c r="Y886" s="1">
        <v>1591769.6</v>
      </c>
      <c r="Z886" s="1">
        <f t="shared" si="235"/>
        <v>469221.47999999992</v>
      </c>
      <c r="AB886" s="17">
        <f>+N886-'Приложение № 2'!E886</f>
        <v>0</v>
      </c>
      <c r="AE886" s="25">
        <f>+N886-'Приложение № 2'!E886</f>
        <v>0</v>
      </c>
    </row>
    <row r="887" spans="1:31" ht="25.5" x14ac:dyDescent="0.2">
      <c r="A887" s="9">
        <f t="shared" si="226"/>
        <v>820</v>
      </c>
      <c r="B887" s="6">
        <f t="shared" si="227"/>
        <v>31</v>
      </c>
      <c r="C887" s="7" t="s">
        <v>1206</v>
      </c>
      <c r="D887" s="10" t="s">
        <v>920</v>
      </c>
      <c r="E887" s="10" t="s">
        <v>228</v>
      </c>
      <c r="F887" s="10"/>
      <c r="G887" s="10" t="s">
        <v>194</v>
      </c>
      <c r="H887" s="10" t="s">
        <v>33</v>
      </c>
      <c r="I887" s="10" t="s">
        <v>35</v>
      </c>
      <c r="J887" s="11">
        <v>5407</v>
      </c>
      <c r="K887" s="11">
        <v>5071.1000000000004</v>
      </c>
      <c r="L887" s="11">
        <v>0</v>
      </c>
      <c r="M887" s="26">
        <v>218</v>
      </c>
      <c r="N887" s="11">
        <f t="shared" si="224"/>
        <v>92453721.613693133</v>
      </c>
      <c r="O887" s="11">
        <v>0</v>
      </c>
      <c r="P887" s="11">
        <v>73391962.913693145</v>
      </c>
      <c r="Q887" s="11">
        <v>0</v>
      </c>
      <c r="R887" s="11">
        <v>2448835.1</v>
      </c>
      <c r="S887" s="11">
        <v>16612923.6</v>
      </c>
      <c r="T887" s="11"/>
      <c r="U887" s="8">
        <v>20577.830000000002</v>
      </c>
      <c r="V887" s="8">
        <v>20577.830000000002</v>
      </c>
      <c r="W887" s="3" t="s">
        <v>1132</v>
      </c>
      <c r="X887" s="17">
        <f>+N887-'Приложение № 2'!E887</f>
        <v>0</v>
      </c>
      <c r="Y887" s="1">
        <v>1895070.98</v>
      </c>
      <c r="Z887" s="1">
        <f t="shared" si="235"/>
        <v>553764.12</v>
      </c>
      <c r="AB887" s="17">
        <f>+N887-'Приложение № 2'!E887</f>
        <v>0</v>
      </c>
      <c r="AE887" s="25">
        <f>+N887-'Приложение № 2'!E887</f>
        <v>0</v>
      </c>
    </row>
    <row r="888" spans="1:31" x14ac:dyDescent="0.2">
      <c r="A888" s="9">
        <f t="shared" si="226"/>
        <v>821</v>
      </c>
      <c r="B888" s="6">
        <f t="shared" si="227"/>
        <v>32</v>
      </c>
      <c r="C888" s="7" t="s">
        <v>1206</v>
      </c>
      <c r="D888" s="10" t="s">
        <v>921</v>
      </c>
      <c r="E888" s="10" t="s">
        <v>648</v>
      </c>
      <c r="F888" s="10"/>
      <c r="G888" s="10" t="s">
        <v>55</v>
      </c>
      <c r="H888" s="10" t="s">
        <v>33</v>
      </c>
      <c r="I888" s="10" t="s">
        <v>33</v>
      </c>
      <c r="J888" s="11">
        <v>3739.4</v>
      </c>
      <c r="K888" s="11">
        <v>3368</v>
      </c>
      <c r="L888" s="11">
        <v>0</v>
      </c>
      <c r="M888" s="26">
        <v>114</v>
      </c>
      <c r="N888" s="11">
        <f t="shared" si="224"/>
        <v>53212699.715046406</v>
      </c>
      <c r="O888" s="11">
        <v>0</v>
      </c>
      <c r="P888" s="11">
        <v>40568854.265046403</v>
      </c>
      <c r="Q888" s="11">
        <v>0</v>
      </c>
      <c r="R888" s="11">
        <v>1610277.4500000002</v>
      </c>
      <c r="S888" s="11">
        <v>11033568</v>
      </c>
      <c r="T888" s="11"/>
      <c r="U888" s="8">
        <v>17684.13</v>
      </c>
      <c r="V888" s="8">
        <v>17684.13</v>
      </c>
      <c r="W888" s="3" t="s">
        <v>1132</v>
      </c>
      <c r="X888" s="17">
        <f>+N888-'Приложение № 2'!E888</f>
        <v>0</v>
      </c>
      <c r="Y888" s="1">
        <v>1242491.8500000001</v>
      </c>
      <c r="Z888" s="1">
        <f t="shared" si="235"/>
        <v>367785.6</v>
      </c>
      <c r="AB888" s="17">
        <f>+N888-'Приложение № 2'!E888</f>
        <v>0</v>
      </c>
      <c r="AE888" s="25">
        <f>+N888-'Приложение № 2'!E888</f>
        <v>0</v>
      </c>
    </row>
    <row r="889" spans="1:31" ht="25.5" x14ac:dyDescent="0.2">
      <c r="A889" s="9">
        <f t="shared" si="226"/>
        <v>822</v>
      </c>
      <c r="B889" s="6">
        <f t="shared" si="227"/>
        <v>33</v>
      </c>
      <c r="C889" s="7" t="s">
        <v>1206</v>
      </c>
      <c r="D889" s="10" t="s">
        <v>922</v>
      </c>
      <c r="E889" s="10" t="s">
        <v>237</v>
      </c>
      <c r="F889" s="10"/>
      <c r="G889" s="10" t="s">
        <v>194</v>
      </c>
      <c r="H889" s="10" t="s">
        <v>38</v>
      </c>
      <c r="I889" s="10" t="s">
        <v>30</v>
      </c>
      <c r="J889" s="11">
        <v>2162.5</v>
      </c>
      <c r="K889" s="11">
        <v>1901.2</v>
      </c>
      <c r="L889" s="11">
        <v>0</v>
      </c>
      <c r="M889" s="26">
        <v>74</v>
      </c>
      <c r="N889" s="11">
        <f t="shared" si="224"/>
        <v>28802338.854281601</v>
      </c>
      <c r="O889" s="11">
        <v>0</v>
      </c>
      <c r="P889" s="11">
        <v>19281350.3522816</v>
      </c>
      <c r="Q889" s="11">
        <v>0</v>
      </c>
      <c r="R889" s="11">
        <v>1253049.942</v>
      </c>
      <c r="S889" s="11">
        <v>8267938.5599999996</v>
      </c>
      <c r="T889" s="11"/>
      <c r="U889" s="8">
        <v>17067.93</v>
      </c>
      <c r="V889" s="8">
        <v>17067.93</v>
      </c>
      <c r="W889" s="3" t="s">
        <v>1132</v>
      </c>
      <c r="X889" s="17">
        <f>+N889-'Приложение № 2'!E889</f>
        <v>0</v>
      </c>
      <c r="Y889" s="1">
        <v>977451.99</v>
      </c>
      <c r="Z889" s="1">
        <f>+(K889*12.08+L889*20.47)*12</f>
        <v>275597.95199999999</v>
      </c>
      <c r="AB889" s="17">
        <f>+N889-'Приложение № 2'!E889</f>
        <v>0</v>
      </c>
      <c r="AE889" s="25">
        <f>+N889-'Приложение № 2'!E889</f>
        <v>0</v>
      </c>
    </row>
    <row r="890" spans="1:31" ht="25.5" x14ac:dyDescent="0.2">
      <c r="A890" s="9">
        <f t="shared" si="226"/>
        <v>823</v>
      </c>
      <c r="B890" s="6">
        <f t="shared" si="227"/>
        <v>34</v>
      </c>
      <c r="C890" s="7" t="s">
        <v>1206</v>
      </c>
      <c r="D890" s="10" t="s">
        <v>923</v>
      </c>
      <c r="E890" s="10" t="s">
        <v>237</v>
      </c>
      <c r="F890" s="10"/>
      <c r="G890" s="10" t="s">
        <v>194</v>
      </c>
      <c r="H890" s="10" t="s">
        <v>34</v>
      </c>
      <c r="I890" s="10" t="s">
        <v>31</v>
      </c>
      <c r="J890" s="11">
        <v>1929.3</v>
      </c>
      <c r="K890" s="11">
        <v>1552.2</v>
      </c>
      <c r="L890" s="11">
        <v>0</v>
      </c>
      <c r="M890" s="26">
        <v>55</v>
      </c>
      <c r="N890" s="11">
        <f t="shared" si="224"/>
        <v>28298922.659258243</v>
      </c>
      <c r="O890" s="11">
        <v>0</v>
      </c>
      <c r="P890" s="11">
        <v>22496648.789258242</v>
      </c>
      <c r="Q890" s="11">
        <v>0</v>
      </c>
      <c r="R890" s="11">
        <v>717266.67</v>
      </c>
      <c r="S890" s="11">
        <v>5085007.1999999993</v>
      </c>
      <c r="T890" s="11"/>
      <c r="U890" s="8">
        <v>20577.830000000002</v>
      </c>
      <c r="V890" s="8">
        <v>20577.830000000002</v>
      </c>
      <c r="W890" s="3" t="s">
        <v>1132</v>
      </c>
      <c r="X890" s="17">
        <f>+N890-'Приложение № 2'!E890</f>
        <v>0</v>
      </c>
      <c r="Y890" s="1">
        <v>547766.43000000005</v>
      </c>
      <c r="Z890" s="1">
        <f t="shared" ref="Z890:Z891" si="236">+(K890*9.1+L890*18.19)*12</f>
        <v>169500.24</v>
      </c>
      <c r="AB890" s="17">
        <f>+N890-'Приложение № 2'!E890</f>
        <v>0</v>
      </c>
      <c r="AE890" s="25">
        <f>+N890-'Приложение № 2'!E890</f>
        <v>0</v>
      </c>
    </row>
    <row r="891" spans="1:31" ht="25.5" x14ac:dyDescent="0.2">
      <c r="A891" s="9">
        <f t="shared" si="226"/>
        <v>824</v>
      </c>
      <c r="B891" s="6">
        <f t="shared" si="227"/>
        <v>35</v>
      </c>
      <c r="C891" s="7" t="s">
        <v>1206</v>
      </c>
      <c r="D891" s="10" t="s">
        <v>924</v>
      </c>
      <c r="E891" s="10" t="s">
        <v>188</v>
      </c>
      <c r="F891" s="10"/>
      <c r="G891" s="10" t="s">
        <v>194</v>
      </c>
      <c r="H891" s="10" t="s">
        <v>33</v>
      </c>
      <c r="I891" s="10" t="s">
        <v>35</v>
      </c>
      <c r="J891" s="11">
        <v>5407.4</v>
      </c>
      <c r="K891" s="11">
        <v>4892.8999999999996</v>
      </c>
      <c r="L891" s="11">
        <v>0</v>
      </c>
      <c r="M891" s="26">
        <v>201</v>
      </c>
      <c r="N891" s="11">
        <f t="shared" si="224"/>
        <v>60183660.808335684</v>
      </c>
      <c r="O891" s="11">
        <v>0</v>
      </c>
      <c r="P891" s="11">
        <v>42820175.738335684</v>
      </c>
      <c r="Q891" s="11">
        <v>0</v>
      </c>
      <c r="R891" s="11">
        <v>1334344.67</v>
      </c>
      <c r="S891" s="11">
        <v>16029140.399999999</v>
      </c>
      <c r="T891" s="11"/>
      <c r="U891" s="8">
        <v>13781.09</v>
      </c>
      <c r="V891" s="8">
        <v>13781.09</v>
      </c>
      <c r="W891" s="3" t="s">
        <v>1132</v>
      </c>
      <c r="X891" s="17">
        <f>+N891-'Приложение № 2'!E891</f>
        <v>0</v>
      </c>
      <c r="Y891" s="1">
        <v>800039.99</v>
      </c>
      <c r="Z891" s="1">
        <f t="shared" si="236"/>
        <v>534304.67999999993</v>
      </c>
      <c r="AB891" s="17">
        <f>+N891-'Приложение № 2'!E891</f>
        <v>0</v>
      </c>
      <c r="AE891" s="25">
        <f>+N891-'Приложение № 2'!E891</f>
        <v>0</v>
      </c>
    </row>
    <row r="892" spans="1:31" x14ac:dyDescent="0.2">
      <c r="A892" s="9">
        <f t="shared" si="226"/>
        <v>825</v>
      </c>
      <c r="B892" s="6">
        <f t="shared" si="227"/>
        <v>36</v>
      </c>
      <c r="C892" s="7" t="s">
        <v>1206</v>
      </c>
      <c r="D892" s="10" t="s">
        <v>925</v>
      </c>
      <c r="E892" s="10" t="s">
        <v>64</v>
      </c>
      <c r="F892" s="10"/>
      <c r="G892" s="10" t="s">
        <v>59</v>
      </c>
      <c r="H892" s="10" t="s">
        <v>31</v>
      </c>
      <c r="I892" s="10" t="s">
        <v>31</v>
      </c>
      <c r="J892" s="11">
        <v>540.29999999999995</v>
      </c>
      <c r="K892" s="11">
        <v>501.4</v>
      </c>
      <c r="L892" s="11">
        <v>0</v>
      </c>
      <c r="M892" s="26">
        <v>25</v>
      </c>
      <c r="N892" s="11">
        <f t="shared" si="224"/>
        <v>2594022.9821529202</v>
      </c>
      <c r="O892" s="11">
        <v>0</v>
      </c>
      <c r="P892" s="11">
        <v>2042791.24215292</v>
      </c>
      <c r="Q892" s="11">
        <v>0</v>
      </c>
      <c r="R892" s="11">
        <v>163148.14000000001</v>
      </c>
      <c r="S892" s="11">
        <v>388083.6</v>
      </c>
      <c r="T892" s="11"/>
      <c r="U892" s="8">
        <v>5853.37</v>
      </c>
      <c r="V892" s="8">
        <v>5853.37</v>
      </c>
      <c r="W892" s="3" t="s">
        <v>1132</v>
      </c>
      <c r="X892" s="17">
        <f>+N892-'Приложение № 2'!E892</f>
        <v>0</v>
      </c>
      <c r="Y892" s="1">
        <v>124339.78</v>
      </c>
      <c r="Z892" s="1">
        <f t="shared" ref="Z892" si="237">+(K892*6.45+L892*17.73)*12</f>
        <v>38808.36</v>
      </c>
      <c r="AB892" s="17">
        <f>+N892-'Приложение № 2'!E892</f>
        <v>0</v>
      </c>
      <c r="AE892" s="25">
        <f>+N892-'Приложение № 2'!E892</f>
        <v>0</v>
      </c>
    </row>
    <row r="893" spans="1:31" x14ac:dyDescent="0.2">
      <c r="A893" s="9">
        <f t="shared" si="226"/>
        <v>826</v>
      </c>
      <c r="B893" s="6">
        <f t="shared" si="227"/>
        <v>37</v>
      </c>
      <c r="C893" s="7" t="s">
        <v>1206</v>
      </c>
      <c r="D893" s="10" t="s">
        <v>926</v>
      </c>
      <c r="E893" s="10" t="s">
        <v>485</v>
      </c>
      <c r="F893" s="10"/>
      <c r="G893" s="10" t="s">
        <v>55</v>
      </c>
      <c r="H893" s="10" t="s">
        <v>34</v>
      </c>
      <c r="I893" s="10" t="s">
        <v>31</v>
      </c>
      <c r="J893" s="11">
        <v>2090</v>
      </c>
      <c r="K893" s="11">
        <v>1893.8</v>
      </c>
      <c r="L893" s="11">
        <v>0</v>
      </c>
      <c r="M893" s="26">
        <v>98</v>
      </c>
      <c r="N893" s="11">
        <f t="shared" si="224"/>
        <v>4927629.7207828797</v>
      </c>
      <c r="O893" s="11">
        <v>0</v>
      </c>
      <c r="P893" s="11">
        <v>0</v>
      </c>
      <c r="Q893" s="11">
        <v>0</v>
      </c>
      <c r="R893" s="11">
        <v>891986.48</v>
      </c>
      <c r="S893" s="11">
        <v>4035643.2407828798</v>
      </c>
      <c r="T893" s="11"/>
      <c r="U893" s="8">
        <v>2943.88</v>
      </c>
      <c r="V893" s="8">
        <v>2943.88</v>
      </c>
      <c r="W893" s="3" t="s">
        <v>1132</v>
      </c>
      <c r="X893" s="17">
        <f>+N893-'Приложение № 2'!E893</f>
        <v>0</v>
      </c>
      <c r="Y893" s="1">
        <v>685183.52</v>
      </c>
      <c r="Z893" s="1">
        <f t="shared" ref="Z893" si="238">+(K893*9.1+L893*18.19)*12</f>
        <v>206802.95999999996</v>
      </c>
      <c r="AB893" s="17">
        <f>+N893-'Приложение № 2'!E893</f>
        <v>0</v>
      </c>
      <c r="AE893" s="25">
        <f>+N893-'Приложение № 2'!E893</f>
        <v>0</v>
      </c>
    </row>
    <row r="894" spans="1:31" x14ac:dyDescent="0.2">
      <c r="A894" s="9">
        <f t="shared" si="226"/>
        <v>827</v>
      </c>
      <c r="B894" s="6">
        <f t="shared" si="227"/>
        <v>38</v>
      </c>
      <c r="C894" s="7" t="s">
        <v>1206</v>
      </c>
      <c r="D894" s="10" t="s">
        <v>927</v>
      </c>
      <c r="E894" s="10" t="s">
        <v>108</v>
      </c>
      <c r="F894" s="10"/>
      <c r="G894" s="10" t="s">
        <v>59</v>
      </c>
      <c r="H894" s="10" t="s">
        <v>31</v>
      </c>
      <c r="I894" s="10" t="s">
        <v>31</v>
      </c>
      <c r="J894" s="11">
        <v>1160.5999999999999</v>
      </c>
      <c r="K894" s="11">
        <v>993</v>
      </c>
      <c r="L894" s="11">
        <v>0</v>
      </c>
      <c r="M894" s="26">
        <v>39</v>
      </c>
      <c r="N894" s="11">
        <f t="shared" si="224"/>
        <v>18435906.860447999</v>
      </c>
      <c r="O894" s="11">
        <v>0</v>
      </c>
      <c r="P894" s="11">
        <v>17364007.920447998</v>
      </c>
      <c r="Q894" s="11">
        <v>0</v>
      </c>
      <c r="R894" s="11">
        <v>303316.94</v>
      </c>
      <c r="S894" s="11">
        <v>768582.00000000012</v>
      </c>
      <c r="T894" s="11"/>
      <c r="U894" s="8">
        <v>20332.490000000002</v>
      </c>
      <c r="V894" s="8">
        <v>20332.490000000002</v>
      </c>
      <c r="W894" s="3" t="s">
        <v>1132</v>
      </c>
      <c r="X894" s="17">
        <f>+N894-'Приложение № 2'!E894</f>
        <v>0</v>
      </c>
      <c r="Y894" s="1">
        <v>226458.74</v>
      </c>
      <c r="Z894" s="1">
        <f>+(K894*6.45+L894*17.73)*12</f>
        <v>76858.200000000012</v>
      </c>
      <c r="AB894" s="17">
        <f>+N894-'Приложение № 2'!E894</f>
        <v>0</v>
      </c>
      <c r="AE894" s="25">
        <f>+N894-'Приложение № 2'!E894</f>
        <v>0</v>
      </c>
    </row>
    <row r="895" spans="1:31" ht="25.5" x14ac:dyDescent="0.2">
      <c r="A895" s="9">
        <f t="shared" si="226"/>
        <v>828</v>
      </c>
      <c r="B895" s="6">
        <f t="shared" si="227"/>
        <v>39</v>
      </c>
      <c r="C895" s="7" t="s">
        <v>1206</v>
      </c>
      <c r="D895" s="10" t="s">
        <v>928</v>
      </c>
      <c r="E895" s="10" t="s">
        <v>188</v>
      </c>
      <c r="F895" s="10"/>
      <c r="G895" s="10" t="s">
        <v>194</v>
      </c>
      <c r="H895" s="10" t="s">
        <v>33</v>
      </c>
      <c r="I895" s="10" t="s">
        <v>33</v>
      </c>
      <c r="J895" s="11">
        <v>3899.5</v>
      </c>
      <c r="K895" s="11">
        <v>3416.4</v>
      </c>
      <c r="L895" s="11">
        <v>0</v>
      </c>
      <c r="M895" s="26">
        <v>110</v>
      </c>
      <c r="N895" s="11">
        <f t="shared" si="224"/>
        <v>34161540.1924465</v>
      </c>
      <c r="O895" s="11">
        <v>0</v>
      </c>
      <c r="P895" s="11">
        <v>32311724.304850593</v>
      </c>
      <c r="Q895" s="11">
        <v>0</v>
      </c>
      <c r="R895" s="11">
        <v>357366.45519999997</v>
      </c>
      <c r="S895" s="11">
        <v>1492449.4323959053</v>
      </c>
      <c r="T895" s="11"/>
      <c r="U895" s="8">
        <v>11279.44</v>
      </c>
      <c r="V895" s="8">
        <v>11279.44</v>
      </c>
      <c r="W895" s="3" t="s">
        <v>1132</v>
      </c>
      <c r="X895" s="17">
        <f>+N895-'Приложение № 2'!E895</f>
        <v>0</v>
      </c>
      <c r="Y895" s="1">
        <v>1221110.04</v>
      </c>
      <c r="Z895" s="1">
        <f t="shared" ref="Z895:Z899" si="239">+(K895*9.1+L895*18.19)*12</f>
        <v>373070.88</v>
      </c>
      <c r="AB895" s="17">
        <f>+N895-'Приложение № 2'!E895</f>
        <v>0</v>
      </c>
      <c r="AE895" s="25">
        <f>+N895-'Приложение № 2'!E895</f>
        <v>0</v>
      </c>
    </row>
    <row r="896" spans="1:31" ht="25.5" x14ac:dyDescent="0.2">
      <c r="A896" s="9">
        <f t="shared" si="226"/>
        <v>829</v>
      </c>
      <c r="B896" s="6">
        <f t="shared" si="227"/>
        <v>40</v>
      </c>
      <c r="C896" s="7" t="s">
        <v>1206</v>
      </c>
      <c r="D896" s="10" t="s">
        <v>929</v>
      </c>
      <c r="E896" s="10" t="s">
        <v>91</v>
      </c>
      <c r="F896" s="10"/>
      <c r="G896" s="10" t="s">
        <v>194</v>
      </c>
      <c r="H896" s="10" t="s">
        <v>33</v>
      </c>
      <c r="I896" s="10" t="s">
        <v>33</v>
      </c>
      <c r="J896" s="11">
        <v>3890.5</v>
      </c>
      <c r="K896" s="11">
        <v>3404</v>
      </c>
      <c r="L896" s="11">
        <v>0</v>
      </c>
      <c r="M896" s="26">
        <v>175</v>
      </c>
      <c r="N896" s="11">
        <f t="shared" si="224"/>
        <v>22396413.766263042</v>
      </c>
      <c r="O896" s="11">
        <v>0</v>
      </c>
      <c r="P896" s="11">
        <v>22396413.766263042</v>
      </c>
      <c r="Q896" s="11">
        <v>0</v>
      </c>
      <c r="R896" s="11">
        <v>0</v>
      </c>
      <c r="S896" s="11">
        <v>0</v>
      </c>
      <c r="T896" s="11"/>
      <c r="U896" s="8">
        <v>7437.98</v>
      </c>
      <c r="V896" s="8">
        <v>7437.98</v>
      </c>
      <c r="W896" s="3" t="s">
        <v>1132</v>
      </c>
      <c r="X896" s="17">
        <f>+N896-'Приложение № 2'!E896</f>
        <v>0</v>
      </c>
      <c r="Y896" s="1">
        <v>1210971.73</v>
      </c>
      <c r="Z896" s="1">
        <f t="shared" si="239"/>
        <v>371716.8</v>
      </c>
      <c r="AB896" s="17">
        <f>+N896-'Приложение № 2'!E896</f>
        <v>0</v>
      </c>
      <c r="AE896" s="25">
        <f>+N896-'Приложение № 2'!E896</f>
        <v>0</v>
      </c>
    </row>
    <row r="897" spans="1:31" x14ac:dyDescent="0.2">
      <c r="A897" s="9">
        <f t="shared" si="226"/>
        <v>830</v>
      </c>
      <c r="B897" s="6">
        <f t="shared" si="227"/>
        <v>41</v>
      </c>
      <c r="C897" s="7" t="s">
        <v>1206</v>
      </c>
      <c r="D897" s="10" t="s">
        <v>930</v>
      </c>
      <c r="E897" s="10" t="s">
        <v>237</v>
      </c>
      <c r="F897" s="10"/>
      <c r="G897" s="10" t="s">
        <v>55</v>
      </c>
      <c r="H897" s="10" t="s">
        <v>34</v>
      </c>
      <c r="I897" s="10" t="s">
        <v>33</v>
      </c>
      <c r="J897" s="11">
        <v>3602.3</v>
      </c>
      <c r="K897" s="11">
        <v>3466.5</v>
      </c>
      <c r="L897" s="11">
        <v>0</v>
      </c>
      <c r="M897" s="26">
        <v>87</v>
      </c>
      <c r="N897" s="11">
        <f t="shared" si="224"/>
        <v>35927880.622152925</v>
      </c>
      <c r="O897" s="11">
        <v>0</v>
      </c>
      <c r="P897" s="11">
        <v>34001160.572152928</v>
      </c>
      <c r="Q897" s="11">
        <v>0</v>
      </c>
      <c r="R897" s="11">
        <v>414563.1370000001</v>
      </c>
      <c r="S897" s="11">
        <v>1512156.9129999969</v>
      </c>
      <c r="T897" s="11"/>
      <c r="U897" s="8">
        <v>11676.62</v>
      </c>
      <c r="V897" s="8">
        <v>11676.62</v>
      </c>
      <c r="W897" s="3" t="s">
        <v>1132</v>
      </c>
      <c r="X897" s="17">
        <f>+N897-'Приложение № 2'!E897</f>
        <v>0</v>
      </c>
      <c r="Y897" s="1">
        <v>1363975.81</v>
      </c>
      <c r="Z897" s="1">
        <f t="shared" si="239"/>
        <v>378541.8</v>
      </c>
      <c r="AB897" s="17">
        <f>+N897-'Приложение № 2'!E897</f>
        <v>0</v>
      </c>
      <c r="AE897" s="25">
        <f>+N897-'Приложение № 2'!E897</f>
        <v>0</v>
      </c>
    </row>
    <row r="898" spans="1:31" x14ac:dyDescent="0.2">
      <c r="A898" s="9">
        <f t="shared" si="226"/>
        <v>831</v>
      </c>
      <c r="B898" s="6">
        <f t="shared" si="227"/>
        <v>42</v>
      </c>
      <c r="C898" s="7" t="s">
        <v>1206</v>
      </c>
      <c r="D898" s="10" t="s">
        <v>931</v>
      </c>
      <c r="E898" s="10" t="s">
        <v>485</v>
      </c>
      <c r="F898" s="10"/>
      <c r="G898" s="10" t="s">
        <v>55</v>
      </c>
      <c r="H898" s="10" t="s">
        <v>34</v>
      </c>
      <c r="I898" s="10" t="s">
        <v>31</v>
      </c>
      <c r="J898" s="11">
        <v>3032.7</v>
      </c>
      <c r="K898" s="11">
        <v>2689.8</v>
      </c>
      <c r="L898" s="11">
        <v>0</v>
      </c>
      <c r="M898" s="26">
        <v>131</v>
      </c>
      <c r="N898" s="11">
        <f t="shared" si="224"/>
        <v>42497482.078279033</v>
      </c>
      <c r="O898" s="11">
        <v>0</v>
      </c>
      <c r="P898" s="11">
        <v>32882026.548279036</v>
      </c>
      <c r="Q898" s="11">
        <v>0</v>
      </c>
      <c r="R898" s="11">
        <v>803670.72999999986</v>
      </c>
      <c r="S898" s="11">
        <v>8811784.8000000007</v>
      </c>
      <c r="T898" s="11"/>
      <c r="U898" s="8">
        <v>17684.13</v>
      </c>
      <c r="V898" s="8">
        <v>17684.13</v>
      </c>
      <c r="W898" s="3" t="s">
        <v>1132</v>
      </c>
      <c r="X898" s="17">
        <f>+N898-'Приложение № 2'!E898</f>
        <v>0</v>
      </c>
      <c r="Y898" s="1">
        <v>930633.7</v>
      </c>
      <c r="Z898" s="1">
        <f t="shared" si="239"/>
        <v>293726.16000000003</v>
      </c>
      <c r="AB898" s="17">
        <f>+N898-'Приложение № 2'!E898</f>
        <v>0</v>
      </c>
      <c r="AE898" s="25">
        <f>+N898-'Приложение № 2'!E898</f>
        <v>0</v>
      </c>
    </row>
    <row r="899" spans="1:31" x14ac:dyDescent="0.2">
      <c r="A899" s="9">
        <f t="shared" si="226"/>
        <v>832</v>
      </c>
      <c r="B899" s="6">
        <f t="shared" si="227"/>
        <v>43</v>
      </c>
      <c r="C899" s="7" t="s">
        <v>1206</v>
      </c>
      <c r="D899" s="10" t="s">
        <v>932</v>
      </c>
      <c r="E899" s="10" t="s">
        <v>188</v>
      </c>
      <c r="F899" s="10"/>
      <c r="G899" s="10" t="s">
        <v>55</v>
      </c>
      <c r="H899" s="10" t="s">
        <v>31</v>
      </c>
      <c r="I899" s="10" t="s">
        <v>30</v>
      </c>
      <c r="J899" s="11">
        <v>1017.5</v>
      </c>
      <c r="K899" s="11">
        <v>803.7</v>
      </c>
      <c r="L899" s="11">
        <v>0</v>
      </c>
      <c r="M899" s="26">
        <v>62</v>
      </c>
      <c r="N899" s="11">
        <f t="shared" si="224"/>
        <v>27355451.726231039</v>
      </c>
      <c r="O899" s="11">
        <v>0</v>
      </c>
      <c r="P899" s="11">
        <v>24461654.706231039</v>
      </c>
      <c r="Q899" s="11">
        <v>0</v>
      </c>
      <c r="R899" s="11">
        <v>260875.82</v>
      </c>
      <c r="S899" s="11">
        <v>2632921.2000000002</v>
      </c>
      <c r="T899" s="11"/>
      <c r="U899" s="8">
        <v>37997.47</v>
      </c>
      <c r="V899" s="8">
        <v>37997.47</v>
      </c>
      <c r="W899" s="3" t="s">
        <v>1132</v>
      </c>
      <c r="X899" s="17">
        <f>+N899-'Приложение № 2'!E899</f>
        <v>0</v>
      </c>
      <c r="Y899" s="1">
        <v>173111.78</v>
      </c>
      <c r="Z899" s="1">
        <f t="shared" si="239"/>
        <v>87764.040000000008</v>
      </c>
      <c r="AB899" s="17">
        <f>+N899-'Приложение № 2'!E899</f>
        <v>0</v>
      </c>
      <c r="AE899" s="25">
        <f>+N899-'Приложение № 2'!E899</f>
        <v>0</v>
      </c>
    </row>
    <row r="900" spans="1:31" x14ac:dyDescent="0.2">
      <c r="A900" s="9">
        <f t="shared" si="226"/>
        <v>833</v>
      </c>
      <c r="B900" s="6">
        <f t="shared" si="227"/>
        <v>44</v>
      </c>
      <c r="C900" s="7" t="s">
        <v>1206</v>
      </c>
      <c r="D900" s="10" t="s">
        <v>933</v>
      </c>
      <c r="E900" s="10" t="s">
        <v>96</v>
      </c>
      <c r="F900" s="10"/>
      <c r="G900" s="10" t="s">
        <v>59</v>
      </c>
      <c r="H900" s="10" t="s">
        <v>31</v>
      </c>
      <c r="I900" s="10" t="s">
        <v>31</v>
      </c>
      <c r="J900" s="11">
        <v>546.70000000000005</v>
      </c>
      <c r="K900" s="11">
        <v>502.7</v>
      </c>
      <c r="L900" s="11">
        <v>0</v>
      </c>
      <c r="M900" s="26">
        <v>26</v>
      </c>
      <c r="N900" s="11">
        <f t="shared" si="224"/>
        <v>2600748.6128379405</v>
      </c>
      <c r="O900" s="11">
        <v>0</v>
      </c>
      <c r="P900" s="11">
        <v>2232187.4728379408</v>
      </c>
      <c r="Q900" s="11">
        <v>0</v>
      </c>
      <c r="R900" s="11">
        <v>67204.290599999964</v>
      </c>
      <c r="S900" s="11">
        <v>301356.84939999995</v>
      </c>
      <c r="T900" s="11"/>
      <c r="U900" s="8">
        <v>5853.37</v>
      </c>
      <c r="V900" s="8">
        <v>5853.37</v>
      </c>
      <c r="W900" s="3" t="s">
        <v>1132</v>
      </c>
      <c r="X900" s="17">
        <f>+N900-'Приложение № 2'!E900</f>
        <v>0</v>
      </c>
      <c r="Y900" s="1">
        <v>135354.10999999999</v>
      </c>
      <c r="Z900" s="1">
        <f t="shared" ref="Z900:Z901" si="240">+(K900*6.45+L900*17.73)*12</f>
        <v>38908.979999999996</v>
      </c>
      <c r="AB900" s="17">
        <f>+N900-'Приложение № 2'!E900</f>
        <v>0</v>
      </c>
      <c r="AE900" s="25">
        <f>+N900-'Приложение № 2'!E900</f>
        <v>0</v>
      </c>
    </row>
    <row r="901" spans="1:31" x14ac:dyDescent="0.2">
      <c r="A901" s="9">
        <f t="shared" si="226"/>
        <v>834</v>
      </c>
      <c r="B901" s="6">
        <f t="shared" si="227"/>
        <v>45</v>
      </c>
      <c r="C901" s="7" t="s">
        <v>1206</v>
      </c>
      <c r="D901" s="10" t="s">
        <v>934</v>
      </c>
      <c r="E901" s="10" t="s">
        <v>111</v>
      </c>
      <c r="F901" s="10"/>
      <c r="G901" s="10" t="s">
        <v>59</v>
      </c>
      <c r="H901" s="10" t="s">
        <v>31</v>
      </c>
      <c r="I901" s="10" t="s">
        <v>31</v>
      </c>
      <c r="J901" s="11">
        <v>924.79</v>
      </c>
      <c r="K901" s="11">
        <v>860.2</v>
      </c>
      <c r="L901" s="11">
        <v>0</v>
      </c>
      <c r="M901" s="26">
        <v>38</v>
      </c>
      <c r="N901" s="11">
        <f t="shared" si="224"/>
        <v>4450296.3059877399</v>
      </c>
      <c r="O901" s="11">
        <v>0</v>
      </c>
      <c r="P901" s="11">
        <v>4299222.38598774</v>
      </c>
      <c r="Q901" s="11">
        <v>0</v>
      </c>
      <c r="R901" s="11">
        <v>64365.755600000033</v>
      </c>
      <c r="S901" s="11">
        <v>86708.16439999966</v>
      </c>
      <c r="T901" s="11"/>
      <c r="U901" s="8">
        <v>5853.37</v>
      </c>
      <c r="V901" s="8">
        <v>5853.37</v>
      </c>
      <c r="W901" s="3" t="s">
        <v>1132</v>
      </c>
      <c r="X901" s="17">
        <f>+N901-'Приложение № 2'!E901</f>
        <v>0</v>
      </c>
      <c r="Y901" s="1">
        <v>209556.54</v>
      </c>
      <c r="Z901" s="1">
        <f t="shared" si="240"/>
        <v>66579.48000000001</v>
      </c>
      <c r="AB901" s="17">
        <f>+N901-'Приложение № 2'!E901</f>
        <v>0</v>
      </c>
      <c r="AE901" s="25">
        <f>+N901-'Приложение № 2'!E901</f>
        <v>0</v>
      </c>
    </row>
    <row r="902" spans="1:31" ht="25.5" x14ac:dyDescent="0.2">
      <c r="A902" s="9">
        <f t="shared" si="226"/>
        <v>835</v>
      </c>
      <c r="B902" s="6">
        <f t="shared" si="227"/>
        <v>46</v>
      </c>
      <c r="C902" s="7" t="s">
        <v>1206</v>
      </c>
      <c r="D902" s="10" t="s">
        <v>935</v>
      </c>
      <c r="E902" s="10" t="s">
        <v>111</v>
      </c>
      <c r="F902" s="10"/>
      <c r="G902" s="10" t="s">
        <v>194</v>
      </c>
      <c r="H902" s="10" t="s">
        <v>38</v>
      </c>
      <c r="I902" s="10" t="s">
        <v>31</v>
      </c>
      <c r="J902" s="11">
        <v>5395.1</v>
      </c>
      <c r="K902" s="11">
        <v>4477</v>
      </c>
      <c r="L902" s="11">
        <v>0</v>
      </c>
      <c r="M902" s="26">
        <v>183</v>
      </c>
      <c r="N902" s="11">
        <f t="shared" si="224"/>
        <v>67824569.231936008</v>
      </c>
      <c r="O902" s="11">
        <v>0</v>
      </c>
      <c r="P902" s="11">
        <v>45846455.351936005</v>
      </c>
      <c r="Q902" s="11">
        <v>0</v>
      </c>
      <c r="R902" s="11">
        <v>2508536.2800000003</v>
      </c>
      <c r="S902" s="11">
        <v>19469577.600000001</v>
      </c>
      <c r="T902" s="11"/>
      <c r="U902" s="8">
        <v>17067.93</v>
      </c>
      <c r="V902" s="8">
        <v>17067.93</v>
      </c>
      <c r="W902" s="3" t="s">
        <v>1132</v>
      </c>
      <c r="X902" s="17">
        <f>+N902-'Приложение № 2'!E902</f>
        <v>0</v>
      </c>
      <c r="Y902" s="1">
        <v>1859550.36</v>
      </c>
      <c r="Z902" s="1">
        <f>+(K902*12.08+L902*20.47)*12</f>
        <v>648985.92000000004</v>
      </c>
      <c r="AB902" s="17">
        <f>+N902-'Приложение № 2'!E902</f>
        <v>0</v>
      </c>
      <c r="AE902" s="25">
        <f>+N902-'Приложение № 2'!E902</f>
        <v>0</v>
      </c>
    </row>
    <row r="903" spans="1:31" x14ac:dyDescent="0.2">
      <c r="A903" s="9">
        <f t="shared" si="226"/>
        <v>836</v>
      </c>
      <c r="B903" s="6">
        <f t="shared" si="227"/>
        <v>47</v>
      </c>
      <c r="C903" s="7" t="s">
        <v>1206</v>
      </c>
      <c r="D903" s="10" t="s">
        <v>936</v>
      </c>
      <c r="E903" s="10" t="s">
        <v>101</v>
      </c>
      <c r="F903" s="10"/>
      <c r="G903" s="10" t="s">
        <v>55</v>
      </c>
      <c r="H903" s="10" t="s">
        <v>33</v>
      </c>
      <c r="I903" s="10" t="s">
        <v>33</v>
      </c>
      <c r="J903" s="11">
        <v>2799.6</v>
      </c>
      <c r="K903" s="11">
        <v>2039.7</v>
      </c>
      <c r="L903" s="11">
        <v>0</v>
      </c>
      <c r="M903" s="26">
        <v>97</v>
      </c>
      <c r="N903" s="11">
        <f t="shared" si="224"/>
        <v>13538692.318532102</v>
      </c>
      <c r="O903" s="11">
        <v>0</v>
      </c>
      <c r="P903" s="11">
        <v>9880410.709332101</v>
      </c>
      <c r="Q903" s="11">
        <v>0</v>
      </c>
      <c r="R903" s="11">
        <v>527024.91459999979</v>
      </c>
      <c r="S903" s="11">
        <v>3131256.6946</v>
      </c>
      <c r="T903" s="11"/>
      <c r="U903" s="8">
        <v>7480.05</v>
      </c>
      <c r="V903" s="8">
        <v>7480.05</v>
      </c>
      <c r="W903" s="3" t="s">
        <v>1132</v>
      </c>
      <c r="X903" s="17">
        <f>+N903-'Приложение № 2'!E903</f>
        <v>0</v>
      </c>
      <c r="Y903" s="1">
        <v>1369701.39</v>
      </c>
      <c r="Z903" s="1">
        <f t="shared" ref="Z903:Z906" si="241">+(K903*9.1+L903*18.19)*12</f>
        <v>222735.24</v>
      </c>
      <c r="AB903" s="17">
        <f>+N903-'Приложение № 2'!E903</f>
        <v>0</v>
      </c>
      <c r="AE903" s="25">
        <f>+N903-'Приложение № 2'!E903</f>
        <v>0</v>
      </c>
    </row>
    <row r="904" spans="1:31" ht="25.5" x14ac:dyDescent="0.2">
      <c r="A904" s="9">
        <f t="shared" si="226"/>
        <v>837</v>
      </c>
      <c r="B904" s="6">
        <f t="shared" si="227"/>
        <v>48</v>
      </c>
      <c r="C904" s="7" t="s">
        <v>1206</v>
      </c>
      <c r="D904" s="10" t="s">
        <v>937</v>
      </c>
      <c r="E904" s="10" t="s">
        <v>648</v>
      </c>
      <c r="F904" s="10"/>
      <c r="G904" s="10" t="s">
        <v>194</v>
      </c>
      <c r="H904" s="10" t="s">
        <v>33</v>
      </c>
      <c r="I904" s="10" t="s">
        <v>35</v>
      </c>
      <c r="J904" s="11">
        <v>5727.3</v>
      </c>
      <c r="K904" s="11">
        <v>5005.7</v>
      </c>
      <c r="L904" s="11">
        <v>0</v>
      </c>
      <c r="M904" s="26">
        <v>234</v>
      </c>
      <c r="N904" s="11">
        <f t="shared" si="224"/>
        <v>63095747.250489302</v>
      </c>
      <c r="O904" s="11">
        <v>0</v>
      </c>
      <c r="P904" s="11">
        <v>49930073.431773722</v>
      </c>
      <c r="Q904" s="11">
        <v>0</v>
      </c>
      <c r="R904" s="11">
        <v>875883.39999999991</v>
      </c>
      <c r="S904" s="11">
        <v>12289790.418715579</v>
      </c>
      <c r="T904" s="11"/>
      <c r="U904" s="8">
        <v>14227.3</v>
      </c>
      <c r="V904" s="8">
        <v>14227.3</v>
      </c>
      <c r="W904" s="3" t="s">
        <v>1132</v>
      </c>
      <c r="X904" s="17">
        <f>+N904-'Приложение № 2'!E904</f>
        <v>0</v>
      </c>
      <c r="Y904" s="1">
        <v>1820014.89</v>
      </c>
      <c r="Z904" s="1">
        <f t="shared" si="241"/>
        <v>546622.43999999994</v>
      </c>
      <c r="AB904" s="17">
        <f>+N904-'Приложение № 2'!E904</f>
        <v>0</v>
      </c>
      <c r="AE904" s="25">
        <f>+N904-'Приложение № 2'!E904</f>
        <v>0</v>
      </c>
    </row>
    <row r="905" spans="1:31" ht="25.5" x14ac:dyDescent="0.2">
      <c r="A905" s="9">
        <f t="shared" si="226"/>
        <v>838</v>
      </c>
      <c r="B905" s="6">
        <f t="shared" si="227"/>
        <v>49</v>
      </c>
      <c r="C905" s="7" t="s">
        <v>1206</v>
      </c>
      <c r="D905" s="10" t="s">
        <v>664</v>
      </c>
      <c r="E905" s="10" t="s">
        <v>101</v>
      </c>
      <c r="F905" s="10"/>
      <c r="G905" s="10" t="s">
        <v>194</v>
      </c>
      <c r="H905" s="10" t="s">
        <v>33</v>
      </c>
      <c r="I905" s="10" t="s">
        <v>33</v>
      </c>
      <c r="J905" s="11">
        <v>4671.96</v>
      </c>
      <c r="K905" s="11">
        <v>3440.7</v>
      </c>
      <c r="L905" s="11">
        <v>0</v>
      </c>
      <c r="M905" s="26">
        <v>128</v>
      </c>
      <c r="N905" s="11">
        <f t="shared" si="224"/>
        <v>6747943.8489974411</v>
      </c>
      <c r="O905" s="11">
        <v>0</v>
      </c>
      <c r="P905" s="11">
        <v>-3.4924596548080444E-10</v>
      </c>
      <c r="Q905" s="11">
        <v>0</v>
      </c>
      <c r="R905" s="11">
        <v>121553.05999999994</v>
      </c>
      <c r="S905" s="11">
        <v>6626390.7889974415</v>
      </c>
      <c r="T905" s="11"/>
      <c r="U905" s="8">
        <v>2083.5500000000002</v>
      </c>
      <c r="V905" s="8">
        <v>2083.5500000000002</v>
      </c>
      <c r="W905" s="3" t="s">
        <v>1132</v>
      </c>
      <c r="X905" s="17">
        <f>+N905-'Приложение № 2'!E905</f>
        <v>0</v>
      </c>
      <c r="Y905" s="1">
        <v>1272728.27</v>
      </c>
      <c r="Z905" s="1">
        <f t="shared" si="241"/>
        <v>375724.43999999994</v>
      </c>
      <c r="AB905" s="17">
        <f>+N905-'Приложение № 2'!E905</f>
        <v>0</v>
      </c>
      <c r="AE905" s="25">
        <f>+N905-'Приложение № 2'!E905</f>
        <v>0</v>
      </c>
    </row>
    <row r="906" spans="1:31" x14ac:dyDescent="0.2">
      <c r="A906" s="9">
        <f t="shared" si="226"/>
        <v>839</v>
      </c>
      <c r="B906" s="6">
        <f t="shared" si="227"/>
        <v>50</v>
      </c>
      <c r="C906" s="7" t="s">
        <v>1206</v>
      </c>
      <c r="D906" s="10" t="s">
        <v>938</v>
      </c>
      <c r="E906" s="10" t="s">
        <v>188</v>
      </c>
      <c r="F906" s="10"/>
      <c r="G906" s="10" t="s">
        <v>55</v>
      </c>
      <c r="H906" s="10" t="s">
        <v>34</v>
      </c>
      <c r="I906" s="10" t="s">
        <v>35</v>
      </c>
      <c r="J906" s="11">
        <v>6144.1</v>
      </c>
      <c r="K906" s="11">
        <v>4726.5</v>
      </c>
      <c r="L906" s="11">
        <v>0</v>
      </c>
      <c r="M906" s="26">
        <v>237</v>
      </c>
      <c r="N906" s="11">
        <f t="shared" si="224"/>
        <v>27946660.142544366</v>
      </c>
      <c r="O906" s="11">
        <v>0</v>
      </c>
      <c r="P906" s="11">
        <v>10336699.832544364</v>
      </c>
      <c r="Q906" s="11">
        <v>0</v>
      </c>
      <c r="R906" s="11">
        <v>2125946.31</v>
      </c>
      <c r="S906" s="11">
        <v>15484014.000000002</v>
      </c>
      <c r="T906" s="11"/>
      <c r="U906" s="8">
        <v>6790.54</v>
      </c>
      <c r="V906" s="8">
        <v>6790.54</v>
      </c>
      <c r="W906" s="3" t="s">
        <v>1132</v>
      </c>
      <c r="X906" s="17">
        <f>+N906-'Приложение № 2'!E906</f>
        <v>0</v>
      </c>
      <c r="Y906" s="1">
        <v>1609812.51</v>
      </c>
      <c r="Z906" s="1">
        <f t="shared" si="241"/>
        <v>516133.80000000005</v>
      </c>
      <c r="AB906" s="17">
        <f>+N906-'Приложение № 2'!E906</f>
        <v>0</v>
      </c>
      <c r="AE906" s="25">
        <f>+N906-'Приложение № 2'!E906</f>
        <v>0</v>
      </c>
    </row>
    <row r="907" spans="1:31" x14ac:dyDescent="0.2">
      <c r="A907" s="9">
        <f t="shared" si="226"/>
        <v>840</v>
      </c>
      <c r="B907" s="6">
        <f t="shared" si="227"/>
        <v>51</v>
      </c>
      <c r="C907" s="7" t="s">
        <v>1206</v>
      </c>
      <c r="D907" s="10" t="s">
        <v>939</v>
      </c>
      <c r="E907" s="10" t="s">
        <v>106</v>
      </c>
      <c r="F907" s="10"/>
      <c r="G907" s="10" t="s">
        <v>59</v>
      </c>
      <c r="H907" s="10" t="s">
        <v>31</v>
      </c>
      <c r="I907" s="10" t="s">
        <v>31</v>
      </c>
      <c r="J907" s="11">
        <v>917.5</v>
      </c>
      <c r="K907" s="11">
        <v>835.7</v>
      </c>
      <c r="L907" s="11">
        <v>0</v>
      </c>
      <c r="M907" s="26">
        <v>39</v>
      </c>
      <c r="N907" s="11">
        <f t="shared" si="224"/>
        <v>15852274.579115201</v>
      </c>
      <c r="O907" s="11">
        <v>0</v>
      </c>
      <c r="P907" s="11">
        <v>14907883.2991152</v>
      </c>
      <c r="Q907" s="11">
        <v>0</v>
      </c>
      <c r="R907" s="11">
        <v>297559.48</v>
      </c>
      <c r="S907" s="11">
        <v>646831.80000000005</v>
      </c>
      <c r="T907" s="11"/>
      <c r="U907" s="8">
        <v>20869.03</v>
      </c>
      <c r="V907" s="8">
        <v>20869.03</v>
      </c>
      <c r="W907" s="3" t="s">
        <v>1132</v>
      </c>
      <c r="X907" s="17">
        <f>+N907-'Приложение № 2'!E907</f>
        <v>0</v>
      </c>
      <c r="Y907" s="1">
        <v>232876.3</v>
      </c>
      <c r="Z907" s="1">
        <f t="shared" ref="Z907:Z908" si="242">+(K907*6.45+L907*17.73)*12</f>
        <v>64683.180000000008</v>
      </c>
      <c r="AB907" s="17">
        <f>+N907-'Приложение № 2'!E907</f>
        <v>0</v>
      </c>
      <c r="AE907" s="25">
        <f>+N907-'Приложение № 2'!E907</f>
        <v>0</v>
      </c>
    </row>
    <row r="908" spans="1:31" x14ac:dyDescent="0.2">
      <c r="A908" s="9">
        <f t="shared" si="226"/>
        <v>841</v>
      </c>
      <c r="B908" s="6">
        <f t="shared" si="227"/>
        <v>52</v>
      </c>
      <c r="C908" s="7" t="s">
        <v>1206</v>
      </c>
      <c r="D908" s="10" t="s">
        <v>260</v>
      </c>
      <c r="E908" s="10" t="s">
        <v>237</v>
      </c>
      <c r="F908" s="10"/>
      <c r="G908" s="10" t="s">
        <v>59</v>
      </c>
      <c r="H908" s="10" t="s">
        <v>31</v>
      </c>
      <c r="I908" s="10" t="s">
        <v>31</v>
      </c>
      <c r="J908" s="11">
        <v>554.19000000000005</v>
      </c>
      <c r="K908" s="11">
        <v>513.4</v>
      </c>
      <c r="L908" s="11">
        <v>0</v>
      </c>
      <c r="M908" s="26">
        <v>22</v>
      </c>
      <c r="N908" s="11">
        <f t="shared" si="224"/>
        <v>2656105.7029358004</v>
      </c>
      <c r="O908" s="11">
        <v>0</v>
      </c>
      <c r="P908" s="11">
        <v>2280887.1129358006</v>
      </c>
      <c r="Q908" s="11">
        <v>0</v>
      </c>
      <c r="R908" s="11">
        <v>0</v>
      </c>
      <c r="S908" s="11">
        <v>375218.58999999997</v>
      </c>
      <c r="T908" s="11"/>
      <c r="U908" s="8">
        <v>5853.37</v>
      </c>
      <c r="V908" s="8">
        <v>5853.37</v>
      </c>
      <c r="W908" s="3" t="s">
        <v>1132</v>
      </c>
      <c r="X908" s="17">
        <f>+N908-'Приложение № 2'!E908</f>
        <v>0</v>
      </c>
      <c r="Y908" s="1">
        <v>145004.9</v>
      </c>
      <c r="Z908" s="1">
        <f t="shared" si="242"/>
        <v>39737.159999999996</v>
      </c>
      <c r="AB908" s="17">
        <f>+N908-'Приложение № 2'!E908</f>
        <v>0</v>
      </c>
      <c r="AE908" s="25">
        <f>+N908-'Приложение № 2'!E908</f>
        <v>0</v>
      </c>
    </row>
    <row r="909" spans="1:31" x14ac:dyDescent="0.2">
      <c r="A909" s="9">
        <f t="shared" si="226"/>
        <v>842</v>
      </c>
      <c r="B909" s="6">
        <f t="shared" si="227"/>
        <v>53</v>
      </c>
      <c r="C909" s="7" t="s">
        <v>1206</v>
      </c>
      <c r="D909" s="10" t="s">
        <v>940</v>
      </c>
      <c r="E909" s="10" t="s">
        <v>608</v>
      </c>
      <c r="F909" s="10"/>
      <c r="G909" s="10" t="s">
        <v>55</v>
      </c>
      <c r="H909" s="10" t="s">
        <v>34</v>
      </c>
      <c r="I909" s="10" t="s">
        <v>31</v>
      </c>
      <c r="J909" s="11">
        <v>3071.79</v>
      </c>
      <c r="K909" s="11">
        <v>2920.29</v>
      </c>
      <c r="L909" s="11">
        <v>0</v>
      </c>
      <c r="M909" s="26">
        <v>110</v>
      </c>
      <c r="N909" s="11">
        <f t="shared" si="224"/>
        <v>1472527.0306850199</v>
      </c>
      <c r="O909" s="11">
        <v>0</v>
      </c>
      <c r="P909" s="11">
        <v>0</v>
      </c>
      <c r="Q909" s="11">
        <v>0</v>
      </c>
      <c r="R909" s="11">
        <v>1205981.4480000001</v>
      </c>
      <c r="S909" s="11">
        <v>266545.58268501982</v>
      </c>
      <c r="T909" s="11"/>
      <c r="U909" s="8">
        <v>671.35</v>
      </c>
      <c r="V909" s="8">
        <v>671.35</v>
      </c>
      <c r="W909" s="3" t="s">
        <v>1132</v>
      </c>
      <c r="X909" s="17">
        <f>+N909-'Приложение № 2'!E909</f>
        <v>0</v>
      </c>
      <c r="Y909" s="1">
        <v>887085.78</v>
      </c>
      <c r="Z909" s="1">
        <f t="shared" ref="Z909" si="243">+(K909*9.1+L909*18.19)*12</f>
        <v>318895.66800000001</v>
      </c>
      <c r="AB909" s="17">
        <f>+N909-'Приложение № 2'!E909</f>
        <v>0</v>
      </c>
      <c r="AE909" s="25">
        <f>+N909-'Приложение № 2'!E909</f>
        <v>0</v>
      </c>
    </row>
    <row r="910" spans="1:31" x14ac:dyDescent="0.2">
      <c r="A910" s="9">
        <f t="shared" si="226"/>
        <v>843</v>
      </c>
      <c r="B910" s="6">
        <f t="shared" si="227"/>
        <v>54</v>
      </c>
      <c r="C910" s="7" t="s">
        <v>1206</v>
      </c>
      <c r="D910" s="10" t="s">
        <v>264</v>
      </c>
      <c r="E910" s="10" t="s">
        <v>184</v>
      </c>
      <c r="F910" s="10"/>
      <c r="G910" s="10" t="s">
        <v>59</v>
      </c>
      <c r="H910" s="10" t="s">
        <v>31</v>
      </c>
      <c r="I910" s="10" t="s">
        <v>31</v>
      </c>
      <c r="J910" s="11">
        <v>560.79999999999995</v>
      </c>
      <c r="K910" s="11">
        <v>521.20000000000005</v>
      </c>
      <c r="L910" s="11">
        <v>0</v>
      </c>
      <c r="M910" s="26">
        <v>30</v>
      </c>
      <c r="N910" s="11">
        <f t="shared" si="224"/>
        <v>9676530.3682431988</v>
      </c>
      <c r="O910" s="11">
        <v>0</v>
      </c>
      <c r="P910" s="11">
        <v>9365936.2982431985</v>
      </c>
      <c r="Q910" s="11">
        <v>0</v>
      </c>
      <c r="R910" s="11">
        <v>0</v>
      </c>
      <c r="S910" s="11">
        <v>310594.07000000007</v>
      </c>
      <c r="T910" s="11"/>
      <c r="U910" s="8">
        <v>20332.490000000002</v>
      </c>
      <c r="V910" s="8">
        <v>20332.490000000002</v>
      </c>
      <c r="W910" s="3" t="s">
        <v>1132</v>
      </c>
      <c r="X910" s="17">
        <f>+N910-'Приложение № 2'!E910</f>
        <v>0</v>
      </c>
      <c r="Y910" s="1">
        <v>76882.78</v>
      </c>
      <c r="Z910" s="1">
        <f>+(K910*6.45+L910*17.73)*12</f>
        <v>40340.880000000005</v>
      </c>
      <c r="AB910" s="17">
        <f>+N910-'Приложение № 2'!E910</f>
        <v>0</v>
      </c>
      <c r="AE910" s="25">
        <f>+N910-'Приложение № 2'!E910</f>
        <v>0</v>
      </c>
    </row>
    <row r="911" spans="1:31" x14ac:dyDescent="0.2">
      <c r="A911" s="9">
        <f t="shared" si="226"/>
        <v>844</v>
      </c>
      <c r="B911" s="6">
        <f t="shared" si="227"/>
        <v>55</v>
      </c>
      <c r="C911" s="7" t="s">
        <v>1206</v>
      </c>
      <c r="D911" s="10" t="s">
        <v>941</v>
      </c>
      <c r="E911" s="10" t="s">
        <v>111</v>
      </c>
      <c r="F911" s="10"/>
      <c r="G911" s="10" t="s">
        <v>55</v>
      </c>
      <c r="H911" s="10" t="s">
        <v>33</v>
      </c>
      <c r="I911" s="10" t="s">
        <v>31</v>
      </c>
      <c r="J911" s="11">
        <v>2213.1</v>
      </c>
      <c r="K911" s="11">
        <v>1994.1</v>
      </c>
      <c r="L911" s="11">
        <v>0</v>
      </c>
      <c r="M911" s="26">
        <v>73</v>
      </c>
      <c r="N911" s="11">
        <f t="shared" si="224"/>
        <v>31505773.301127687</v>
      </c>
      <c r="O911" s="11">
        <v>0</v>
      </c>
      <c r="P911" s="11">
        <v>24013955.461127687</v>
      </c>
      <c r="Q911" s="11">
        <v>0</v>
      </c>
      <c r="R911" s="11">
        <v>959146.24</v>
      </c>
      <c r="S911" s="11">
        <v>6532671.5999999996</v>
      </c>
      <c r="T911" s="11"/>
      <c r="U911" s="8">
        <v>17684.13</v>
      </c>
      <c r="V911" s="8">
        <v>17684.13</v>
      </c>
      <c r="W911" s="3" t="s">
        <v>1132</v>
      </c>
      <c r="X911" s="17">
        <f>+N911-'Приложение № 2'!E911</f>
        <v>0</v>
      </c>
      <c r="Y911" s="1">
        <v>741390.52</v>
      </c>
      <c r="Z911" s="1">
        <f t="shared" ref="Z911" si="244">+(K911*9.1+L911*18.19)*12</f>
        <v>217755.71999999997</v>
      </c>
      <c r="AB911" s="17">
        <f>+N911-'Приложение № 2'!E911</f>
        <v>0</v>
      </c>
      <c r="AE911" s="25">
        <f>+N911-'Приложение № 2'!E911</f>
        <v>0</v>
      </c>
    </row>
    <row r="912" spans="1:31" x14ac:dyDescent="0.2">
      <c r="A912" s="9">
        <f t="shared" si="226"/>
        <v>845</v>
      </c>
      <c r="B912" s="6">
        <f t="shared" si="227"/>
        <v>56</v>
      </c>
      <c r="C912" s="7" t="s">
        <v>1206</v>
      </c>
      <c r="D912" s="10" t="s">
        <v>942</v>
      </c>
      <c r="E912" s="10" t="s">
        <v>648</v>
      </c>
      <c r="F912" s="10"/>
      <c r="G912" s="10" t="s">
        <v>59</v>
      </c>
      <c r="H912" s="10" t="s">
        <v>31</v>
      </c>
      <c r="I912" s="10" t="s">
        <v>31</v>
      </c>
      <c r="J912" s="11">
        <v>541</v>
      </c>
      <c r="K912" s="11">
        <v>500</v>
      </c>
      <c r="L912" s="11">
        <v>0</v>
      </c>
      <c r="M912" s="26">
        <v>29</v>
      </c>
      <c r="N912" s="11">
        <f t="shared" si="224"/>
        <v>9282933.9680000003</v>
      </c>
      <c r="O912" s="11">
        <v>0</v>
      </c>
      <c r="P912" s="11">
        <v>8731009.7880000006</v>
      </c>
      <c r="Q912" s="11">
        <v>0</v>
      </c>
      <c r="R912" s="11">
        <v>164924.18</v>
      </c>
      <c r="S912" s="11">
        <v>387000</v>
      </c>
      <c r="T912" s="11"/>
      <c r="U912" s="8">
        <v>20332.490000000002</v>
      </c>
      <c r="V912" s="8">
        <v>20332.490000000002</v>
      </c>
      <c r="W912" s="3" t="s">
        <v>1132</v>
      </c>
      <c r="X912" s="17">
        <f>+N912-'Приложение № 2'!E912</f>
        <v>0</v>
      </c>
      <c r="Y912" s="1">
        <v>126224.18</v>
      </c>
      <c r="Z912" s="1">
        <f t="shared" ref="Z912:Z913" si="245">+(K912*6.45+L912*17.73)*12</f>
        <v>38700</v>
      </c>
      <c r="AB912" s="17">
        <f>+N912-'Приложение № 2'!E912</f>
        <v>0</v>
      </c>
      <c r="AE912" s="25">
        <f>+N912-'Приложение № 2'!E912</f>
        <v>0</v>
      </c>
    </row>
    <row r="913" spans="1:31" x14ac:dyDescent="0.2">
      <c r="A913" s="9">
        <f t="shared" si="226"/>
        <v>846</v>
      </c>
      <c r="B913" s="6">
        <f t="shared" si="227"/>
        <v>57</v>
      </c>
      <c r="C913" s="7" t="s">
        <v>1206</v>
      </c>
      <c r="D913" s="10" t="s">
        <v>943</v>
      </c>
      <c r="E913" s="10" t="s">
        <v>108</v>
      </c>
      <c r="F913" s="10"/>
      <c r="G913" s="10" t="s">
        <v>59</v>
      </c>
      <c r="H913" s="10" t="s">
        <v>31</v>
      </c>
      <c r="I913" s="10" t="s">
        <v>31</v>
      </c>
      <c r="J913" s="11">
        <v>903.1</v>
      </c>
      <c r="K913" s="11">
        <v>823.9</v>
      </c>
      <c r="L913" s="11">
        <v>0</v>
      </c>
      <c r="M913" s="26">
        <v>51</v>
      </c>
      <c r="N913" s="11">
        <f t="shared" si="224"/>
        <v>8563944.4674704</v>
      </c>
      <c r="O913" s="11">
        <v>0</v>
      </c>
      <c r="P913" s="11">
        <v>7662882.1274704002</v>
      </c>
      <c r="Q913" s="11">
        <v>0</v>
      </c>
      <c r="R913" s="11">
        <v>263363.74</v>
      </c>
      <c r="S913" s="11">
        <v>637698.6</v>
      </c>
      <c r="T913" s="11"/>
      <c r="U913" s="8">
        <v>11117.27</v>
      </c>
      <c r="V913" s="8">
        <v>11117.27</v>
      </c>
      <c r="W913" s="3" t="s">
        <v>1132</v>
      </c>
      <c r="X913" s="17">
        <f>+N913-'Приложение № 2'!E913</f>
        <v>0</v>
      </c>
      <c r="Y913" s="1">
        <v>199593.88</v>
      </c>
      <c r="Z913" s="1">
        <f t="shared" si="245"/>
        <v>63769.86</v>
      </c>
      <c r="AB913" s="17">
        <f>+N913-'Приложение № 2'!E913</f>
        <v>0</v>
      </c>
      <c r="AE913" s="25">
        <f>+N913-'Приложение № 2'!E913</f>
        <v>0</v>
      </c>
    </row>
    <row r="914" spans="1:31" x14ac:dyDescent="0.2">
      <c r="A914" s="9">
        <f t="shared" si="226"/>
        <v>847</v>
      </c>
      <c r="B914" s="6">
        <f t="shared" si="227"/>
        <v>58</v>
      </c>
      <c r="C914" s="7" t="s">
        <v>1206</v>
      </c>
      <c r="D914" s="10" t="s">
        <v>944</v>
      </c>
      <c r="E914" s="10" t="s">
        <v>66</v>
      </c>
      <c r="F914" s="10"/>
      <c r="G914" s="10" t="s">
        <v>55</v>
      </c>
      <c r="H914" s="10" t="s">
        <v>34</v>
      </c>
      <c r="I914" s="10" t="s">
        <v>33</v>
      </c>
      <c r="J914" s="11">
        <v>3135.5</v>
      </c>
      <c r="K914" s="11">
        <v>2492.8000000000002</v>
      </c>
      <c r="L914" s="11">
        <v>0</v>
      </c>
      <c r="M914" s="26">
        <v>112</v>
      </c>
      <c r="N914" s="11">
        <f t="shared" si="224"/>
        <v>6996142.9099021396</v>
      </c>
      <c r="O914" s="11">
        <v>0</v>
      </c>
      <c r="P914" s="11">
        <v>2.3283064365386963E-10</v>
      </c>
      <c r="Q914" s="11">
        <v>0</v>
      </c>
      <c r="R914" s="11">
        <v>1679118.61</v>
      </c>
      <c r="S914" s="11">
        <v>5317024.2999021392</v>
      </c>
      <c r="T914" s="11"/>
      <c r="U914" s="8">
        <v>3175.32</v>
      </c>
      <c r="V914" s="8">
        <v>3175.32</v>
      </c>
      <c r="W914" s="3" t="s">
        <v>1132</v>
      </c>
      <c r="X914" s="17">
        <f>+N914-'Приложение № 2'!E914</f>
        <v>0</v>
      </c>
      <c r="Y914" s="1">
        <v>1406904.85</v>
      </c>
      <c r="Z914" s="1">
        <f t="shared" ref="Z914:Z917" si="246">+(K914*9.1+L914*18.19)*12</f>
        <v>272213.76000000001</v>
      </c>
      <c r="AB914" s="17">
        <f>+N914-'Приложение № 2'!E914</f>
        <v>0</v>
      </c>
      <c r="AE914" s="25">
        <f>+N914-'Приложение № 2'!E914</f>
        <v>0</v>
      </c>
    </row>
    <row r="915" spans="1:31" x14ac:dyDescent="0.2">
      <c r="A915" s="9">
        <f t="shared" si="226"/>
        <v>848</v>
      </c>
      <c r="B915" s="6">
        <f t="shared" si="227"/>
        <v>59</v>
      </c>
      <c r="C915" s="7" t="s">
        <v>1206</v>
      </c>
      <c r="D915" s="10" t="s">
        <v>945</v>
      </c>
      <c r="E915" s="10" t="s">
        <v>648</v>
      </c>
      <c r="F915" s="10"/>
      <c r="G915" s="10" t="s">
        <v>55</v>
      </c>
      <c r="H915" s="10" t="s">
        <v>34</v>
      </c>
      <c r="I915" s="10" t="s">
        <v>33</v>
      </c>
      <c r="J915" s="11">
        <v>3698.5</v>
      </c>
      <c r="K915" s="11">
        <v>3401</v>
      </c>
      <c r="L915" s="11">
        <v>0</v>
      </c>
      <c r="M915" s="26">
        <v>143</v>
      </c>
      <c r="N915" s="11">
        <f t="shared" si="224"/>
        <v>18394376.522740077</v>
      </c>
      <c r="O915" s="11">
        <v>0</v>
      </c>
      <c r="P915" s="11">
        <v>6719141.7427400798</v>
      </c>
      <c r="Q915" s="11">
        <v>0</v>
      </c>
      <c r="R915" s="11">
        <v>1428046.34</v>
      </c>
      <c r="S915" s="11">
        <v>10247188.439999998</v>
      </c>
      <c r="T915" s="11"/>
      <c r="U915" s="8">
        <v>6119.2</v>
      </c>
      <c r="V915" s="8">
        <v>6119.2</v>
      </c>
      <c r="W915" s="3" t="s">
        <v>1132</v>
      </c>
      <c r="X915" s="17">
        <f>+N915-'Приложение № 2'!E915</f>
        <v>0</v>
      </c>
      <c r="Y915" s="1">
        <v>1335831.58</v>
      </c>
      <c r="Z915" s="1">
        <f t="shared" si="246"/>
        <v>371389.19999999995</v>
      </c>
      <c r="AB915" s="17">
        <f>+N915-'Приложение № 2'!E915</f>
        <v>0</v>
      </c>
      <c r="AE915" s="25">
        <f>+N915-'Приложение № 2'!E915</f>
        <v>0</v>
      </c>
    </row>
    <row r="916" spans="1:31" ht="25.5" x14ac:dyDescent="0.2">
      <c r="A916" s="9">
        <f t="shared" si="226"/>
        <v>849</v>
      </c>
      <c r="B916" s="6">
        <f t="shared" si="227"/>
        <v>60</v>
      </c>
      <c r="C916" s="7" t="s">
        <v>1206</v>
      </c>
      <c r="D916" s="10" t="s">
        <v>946</v>
      </c>
      <c r="E916" s="10" t="s">
        <v>237</v>
      </c>
      <c r="F916" s="10"/>
      <c r="G916" s="10" t="s">
        <v>194</v>
      </c>
      <c r="H916" s="10" t="s">
        <v>33</v>
      </c>
      <c r="I916" s="10" t="s">
        <v>35</v>
      </c>
      <c r="J916" s="11">
        <v>5599.1</v>
      </c>
      <c r="K916" s="11">
        <v>5010.5</v>
      </c>
      <c r="L916" s="11">
        <v>0</v>
      </c>
      <c r="M916" s="26">
        <v>207</v>
      </c>
      <c r="N916" s="11">
        <f t="shared" si="224"/>
        <v>63156250.194911271</v>
      </c>
      <c r="O916" s="11">
        <v>0</v>
      </c>
      <c r="P916" s="11">
        <v>60398906.694911279</v>
      </c>
      <c r="Q916" s="11">
        <v>0</v>
      </c>
      <c r="R916" s="11">
        <v>568513.73899999983</v>
      </c>
      <c r="S916" s="11">
        <v>2188829.7609999962</v>
      </c>
      <c r="T916" s="11"/>
      <c r="U916" s="8">
        <v>14227.3</v>
      </c>
      <c r="V916" s="8">
        <v>14227.3</v>
      </c>
      <c r="W916" s="3" t="s">
        <v>1132</v>
      </c>
      <c r="X916" s="17">
        <f>+N916-'Приложение № 2'!E916</f>
        <v>0</v>
      </c>
      <c r="Y916" s="1">
        <v>1895231.43</v>
      </c>
      <c r="Z916" s="1">
        <f t="shared" si="246"/>
        <v>547146.6</v>
      </c>
      <c r="AB916" s="17">
        <f>+N916-'Приложение № 2'!E916</f>
        <v>0</v>
      </c>
      <c r="AE916" s="25">
        <f>+N916-'Приложение № 2'!E916</f>
        <v>0</v>
      </c>
    </row>
    <row r="917" spans="1:31" x14ac:dyDescent="0.2">
      <c r="A917" s="9">
        <f t="shared" si="226"/>
        <v>850</v>
      </c>
      <c r="B917" s="6">
        <f t="shared" si="227"/>
        <v>61</v>
      </c>
      <c r="C917" s="7" t="s">
        <v>1206</v>
      </c>
      <c r="D917" s="10" t="s">
        <v>947</v>
      </c>
      <c r="E917" s="10" t="s">
        <v>82</v>
      </c>
      <c r="F917" s="10"/>
      <c r="G917" s="10" t="s">
        <v>55</v>
      </c>
      <c r="H917" s="10" t="s">
        <v>32</v>
      </c>
      <c r="I917" s="10" t="s">
        <v>30</v>
      </c>
      <c r="J917" s="11">
        <v>1308.6500000000001</v>
      </c>
      <c r="K917" s="11">
        <v>886.25</v>
      </c>
      <c r="L917" s="11">
        <v>0</v>
      </c>
      <c r="M917" s="26">
        <v>100</v>
      </c>
      <c r="N917" s="11">
        <f t="shared" ref="N917:N978" si="247">+P917+Q917+R917+S917+T917</f>
        <v>7471415.4178470802</v>
      </c>
      <c r="O917" s="11">
        <v>0</v>
      </c>
      <c r="P917" s="11">
        <v>4156574.8878470799</v>
      </c>
      <c r="Q917" s="11">
        <v>0</v>
      </c>
      <c r="R917" s="11">
        <v>411485.53</v>
      </c>
      <c r="S917" s="11">
        <v>2903355</v>
      </c>
      <c r="T917" s="11"/>
      <c r="U917" s="8">
        <v>9657.33</v>
      </c>
      <c r="V917" s="8">
        <v>9657.33</v>
      </c>
      <c r="W917" s="3" t="s">
        <v>1132</v>
      </c>
      <c r="X917" s="17">
        <f>+N917-'Приложение № 2'!E917</f>
        <v>0</v>
      </c>
      <c r="Y917" s="1">
        <v>314707.03000000003</v>
      </c>
      <c r="Z917" s="1">
        <f t="shared" si="246"/>
        <v>96778.5</v>
      </c>
      <c r="AB917" s="17">
        <f>+N917-'Приложение № 2'!E917</f>
        <v>0</v>
      </c>
      <c r="AE917" s="25">
        <f>+N917-'Приложение № 2'!E917</f>
        <v>0</v>
      </c>
    </row>
    <row r="918" spans="1:31" x14ac:dyDescent="0.2">
      <c r="A918" s="9">
        <f t="shared" si="226"/>
        <v>851</v>
      </c>
      <c r="B918" s="6">
        <f t="shared" si="227"/>
        <v>62</v>
      </c>
      <c r="C918" s="7" t="s">
        <v>1206</v>
      </c>
      <c r="D918" s="10" t="s">
        <v>948</v>
      </c>
      <c r="E918" s="10" t="s">
        <v>91</v>
      </c>
      <c r="F918" s="10"/>
      <c r="G918" s="10" t="s">
        <v>59</v>
      </c>
      <c r="H918" s="10" t="s">
        <v>31</v>
      </c>
      <c r="I918" s="10" t="s">
        <v>31</v>
      </c>
      <c r="J918" s="11">
        <v>520.20000000000005</v>
      </c>
      <c r="K918" s="11">
        <v>479.9</v>
      </c>
      <c r="L918" s="11">
        <v>0</v>
      </c>
      <c r="M918" s="26">
        <v>40</v>
      </c>
      <c r="N918" s="11">
        <f t="shared" si="247"/>
        <v>2482791.4317797599</v>
      </c>
      <c r="O918" s="11">
        <v>0</v>
      </c>
      <c r="P918" s="11">
        <v>1984992.1617797599</v>
      </c>
      <c r="Q918" s="11">
        <v>0</v>
      </c>
      <c r="R918" s="11">
        <v>126356.67000000001</v>
      </c>
      <c r="S918" s="11">
        <v>371442.60000000003</v>
      </c>
      <c r="T918" s="11"/>
      <c r="U918" s="8">
        <v>5853.37</v>
      </c>
      <c r="V918" s="8">
        <v>5853.37</v>
      </c>
      <c r="W918" s="3" t="s">
        <v>1132</v>
      </c>
      <c r="X918" s="17">
        <f>+N918-'Приложение № 2'!E918</f>
        <v>0</v>
      </c>
      <c r="Y918" s="1">
        <v>89212.41</v>
      </c>
      <c r="Z918" s="1">
        <f t="shared" ref="Z918:Z919" si="248">+(K918*6.45+L918*17.73)*12</f>
        <v>37144.26</v>
      </c>
      <c r="AB918" s="17">
        <f>+N918-'Приложение № 2'!E918</f>
        <v>0</v>
      </c>
      <c r="AE918" s="25">
        <f>+N918-'Приложение № 2'!E918</f>
        <v>0</v>
      </c>
    </row>
    <row r="919" spans="1:31" x14ac:dyDescent="0.2">
      <c r="A919" s="9">
        <f t="shared" si="226"/>
        <v>852</v>
      </c>
      <c r="B919" s="6">
        <f t="shared" si="227"/>
        <v>63</v>
      </c>
      <c r="C919" s="7" t="s">
        <v>1206</v>
      </c>
      <c r="D919" s="10" t="s">
        <v>949</v>
      </c>
      <c r="E919" s="10" t="s">
        <v>131</v>
      </c>
      <c r="F919" s="10"/>
      <c r="G919" s="10" t="s">
        <v>59</v>
      </c>
      <c r="H919" s="10" t="s">
        <v>31</v>
      </c>
      <c r="I919" s="10" t="s">
        <v>30</v>
      </c>
      <c r="J919" s="11">
        <v>676.2</v>
      </c>
      <c r="K919" s="11">
        <v>603.1</v>
      </c>
      <c r="L919" s="11">
        <v>0</v>
      </c>
      <c r="M919" s="26">
        <v>29</v>
      </c>
      <c r="N919" s="11">
        <f t="shared" si="247"/>
        <v>11197074.9572016</v>
      </c>
      <c r="O919" s="11">
        <v>0</v>
      </c>
      <c r="P919" s="11">
        <v>10543645.2172016</v>
      </c>
      <c r="Q919" s="11">
        <v>0</v>
      </c>
      <c r="R919" s="11">
        <v>186630.34</v>
      </c>
      <c r="S919" s="11">
        <v>466799.4</v>
      </c>
      <c r="T919" s="11"/>
      <c r="U919" s="8">
        <v>20332.490000000002</v>
      </c>
      <c r="V919" s="8">
        <v>20332.490000000002</v>
      </c>
      <c r="W919" s="3" t="s">
        <v>1132</v>
      </c>
      <c r="X919" s="17">
        <f>+N919-'Приложение № 2'!E919</f>
        <v>0</v>
      </c>
      <c r="Y919" s="1">
        <v>139950.39999999999</v>
      </c>
      <c r="Z919" s="1">
        <f t="shared" si="248"/>
        <v>46679.94</v>
      </c>
      <c r="AB919" s="17">
        <f>+N919-'Приложение № 2'!E919</f>
        <v>0</v>
      </c>
      <c r="AE919" s="25">
        <f>+N919-'Приложение № 2'!E919</f>
        <v>0</v>
      </c>
    </row>
    <row r="920" spans="1:31" ht="25.5" x14ac:dyDescent="0.2">
      <c r="A920" s="9">
        <f t="shared" si="226"/>
        <v>853</v>
      </c>
      <c r="B920" s="6">
        <f t="shared" si="227"/>
        <v>64</v>
      </c>
      <c r="C920" s="7" t="s">
        <v>1206</v>
      </c>
      <c r="D920" s="10" t="s">
        <v>950</v>
      </c>
      <c r="E920" s="10" t="s">
        <v>237</v>
      </c>
      <c r="F920" s="10"/>
      <c r="G920" s="10" t="s">
        <v>194</v>
      </c>
      <c r="H920" s="10" t="s">
        <v>33</v>
      </c>
      <c r="I920" s="10" t="s">
        <v>33</v>
      </c>
      <c r="J920" s="11">
        <v>3976.8</v>
      </c>
      <c r="K920" s="11">
        <v>3487.4</v>
      </c>
      <c r="L920" s="11">
        <v>0</v>
      </c>
      <c r="M920" s="26">
        <v>147</v>
      </c>
      <c r="N920" s="11">
        <f t="shared" si="247"/>
        <v>43957909.77704592</v>
      </c>
      <c r="O920" s="11">
        <v>0</v>
      </c>
      <c r="P920" s="11">
        <v>42077131.557045922</v>
      </c>
      <c r="Q920" s="11">
        <v>0</v>
      </c>
      <c r="R920" s="11">
        <v>357312.52319999994</v>
      </c>
      <c r="S920" s="11">
        <v>1523465.696800001</v>
      </c>
      <c r="T920" s="11"/>
      <c r="U920" s="8">
        <v>14227.3</v>
      </c>
      <c r="V920" s="8">
        <v>14227.3</v>
      </c>
      <c r="W920" s="3" t="s">
        <v>1132</v>
      </c>
      <c r="X920" s="17">
        <f>+N920-'Приложение № 2'!E920</f>
        <v>0</v>
      </c>
      <c r="Y920" s="1">
        <v>1266709.2</v>
      </c>
      <c r="Z920" s="1">
        <f t="shared" ref="Z920:Z936" si="249">+(K920*9.1+L920*18.19)*12</f>
        <v>380824.08</v>
      </c>
      <c r="AB920" s="17">
        <f>+N920-'Приложение № 2'!E920</f>
        <v>0</v>
      </c>
      <c r="AE920" s="25">
        <f>+N920-'Приложение № 2'!E920</f>
        <v>0</v>
      </c>
    </row>
    <row r="921" spans="1:31" ht="25.5" x14ac:dyDescent="0.2">
      <c r="A921" s="9">
        <f t="shared" si="226"/>
        <v>854</v>
      </c>
      <c r="B921" s="6">
        <f t="shared" si="227"/>
        <v>65</v>
      </c>
      <c r="C921" s="7" t="s">
        <v>1206</v>
      </c>
      <c r="D921" s="10" t="s">
        <v>951</v>
      </c>
      <c r="E921" s="10" t="s">
        <v>237</v>
      </c>
      <c r="F921" s="10"/>
      <c r="G921" s="10" t="s">
        <v>194</v>
      </c>
      <c r="H921" s="10" t="s">
        <v>33</v>
      </c>
      <c r="I921" s="10" t="s">
        <v>33</v>
      </c>
      <c r="J921" s="11">
        <v>3917.8</v>
      </c>
      <c r="K921" s="11">
        <v>3449.5</v>
      </c>
      <c r="L921" s="11">
        <v>0</v>
      </c>
      <c r="M921" s="26">
        <v>140</v>
      </c>
      <c r="N921" s="11">
        <f t="shared" si="247"/>
        <v>43480188.624990866</v>
      </c>
      <c r="O921" s="11">
        <v>0</v>
      </c>
      <c r="P921" s="11">
        <v>41603473.514990866</v>
      </c>
      <c r="Q921" s="11">
        <v>0</v>
      </c>
      <c r="R921" s="11">
        <v>369805.9709999999</v>
      </c>
      <c r="S921" s="11">
        <v>1506909.1390000004</v>
      </c>
      <c r="T921" s="11"/>
      <c r="U921" s="8">
        <v>14227.3</v>
      </c>
      <c r="V921" s="8">
        <v>14227.3</v>
      </c>
      <c r="W921" s="3" t="s">
        <v>1132</v>
      </c>
      <c r="X921" s="17">
        <f>+N921-'Приложение № 2'!E921</f>
        <v>0</v>
      </c>
      <c r="Y921" s="1">
        <v>1286026.79</v>
      </c>
      <c r="Z921" s="1">
        <f t="shared" si="249"/>
        <v>376685.39999999997</v>
      </c>
      <c r="AB921" s="17">
        <f>+N921-'Приложение № 2'!E921</f>
        <v>0</v>
      </c>
      <c r="AE921" s="25">
        <f>+N921-'Приложение № 2'!E921</f>
        <v>0</v>
      </c>
    </row>
    <row r="922" spans="1:31" ht="25.5" x14ac:dyDescent="0.2">
      <c r="A922" s="9">
        <f t="shared" ref="A922:A979" si="250">+A921+1</f>
        <v>855</v>
      </c>
      <c r="B922" s="6">
        <f t="shared" ref="B922:B979" si="251">+B921+1</f>
        <v>66</v>
      </c>
      <c r="C922" s="7" t="s">
        <v>1206</v>
      </c>
      <c r="D922" s="10" t="s">
        <v>952</v>
      </c>
      <c r="E922" s="10" t="s">
        <v>237</v>
      </c>
      <c r="F922" s="10"/>
      <c r="G922" s="10" t="s">
        <v>194</v>
      </c>
      <c r="H922" s="10" t="s">
        <v>33</v>
      </c>
      <c r="I922" s="10" t="s">
        <v>33</v>
      </c>
      <c r="J922" s="11">
        <v>3969.95</v>
      </c>
      <c r="K922" s="11">
        <v>3482.35</v>
      </c>
      <c r="L922" s="11">
        <v>0</v>
      </c>
      <c r="M922" s="26">
        <v>154</v>
      </c>
      <c r="N922" s="11">
        <f t="shared" si="247"/>
        <v>43894255.646654479</v>
      </c>
      <c r="O922" s="11">
        <v>0</v>
      </c>
      <c r="P922" s="11">
        <v>41956353.336654484</v>
      </c>
      <c r="Q922" s="11">
        <v>0</v>
      </c>
      <c r="R922" s="11">
        <v>416642.68730000011</v>
      </c>
      <c r="S922" s="11">
        <v>1521259.6227000002</v>
      </c>
      <c r="T922" s="11"/>
      <c r="U922" s="8">
        <v>14227.3</v>
      </c>
      <c r="V922" s="8">
        <v>14227.3</v>
      </c>
      <c r="W922" s="3" t="s">
        <v>1132</v>
      </c>
      <c r="X922" s="17">
        <f>+N922-'Приложение № 2'!E922</f>
        <v>0</v>
      </c>
      <c r="Y922" s="1">
        <v>1140136.94</v>
      </c>
      <c r="Z922" s="1">
        <f t="shared" si="249"/>
        <v>380272.62</v>
      </c>
      <c r="AB922" s="17">
        <f>+N922-'Приложение № 2'!E922</f>
        <v>0</v>
      </c>
      <c r="AE922" s="25">
        <f>+N922-'Приложение № 2'!E922</f>
        <v>0</v>
      </c>
    </row>
    <row r="923" spans="1:31" x14ac:dyDescent="0.2">
      <c r="A923" s="9">
        <f t="shared" si="250"/>
        <v>856</v>
      </c>
      <c r="B923" s="6">
        <f t="shared" si="251"/>
        <v>67</v>
      </c>
      <c r="C923" s="7" t="s">
        <v>1206</v>
      </c>
      <c r="D923" s="10" t="s">
        <v>953</v>
      </c>
      <c r="E923" s="10" t="s">
        <v>58</v>
      </c>
      <c r="F923" s="10"/>
      <c r="G923" s="10" t="s">
        <v>55</v>
      </c>
      <c r="H923" s="10" t="s">
        <v>33</v>
      </c>
      <c r="I923" s="10" t="s">
        <v>33</v>
      </c>
      <c r="J923" s="11">
        <v>2703.8</v>
      </c>
      <c r="K923" s="11">
        <v>2510.1999999999998</v>
      </c>
      <c r="L923" s="11">
        <v>0</v>
      </c>
      <c r="M923" s="26">
        <v>99</v>
      </c>
      <c r="N923" s="11">
        <f t="shared" si="247"/>
        <v>13576466.909902137</v>
      </c>
      <c r="O923" s="11">
        <v>0</v>
      </c>
      <c r="P923" s="11">
        <v>7106955.9595021373</v>
      </c>
      <c r="Q923" s="11">
        <v>0</v>
      </c>
      <c r="R923" s="11">
        <v>0</v>
      </c>
      <c r="S923" s="11">
        <v>6469510.9503999995</v>
      </c>
      <c r="T923" s="11"/>
      <c r="U923" s="8">
        <v>6119.2</v>
      </c>
      <c r="V923" s="8">
        <v>6119.2</v>
      </c>
      <c r="W923" s="3" t="s">
        <v>1132</v>
      </c>
      <c r="X923" s="17">
        <f>+N923-'Приложение № 2'!E923</f>
        <v>0</v>
      </c>
      <c r="Y923" s="1">
        <v>387629.96</v>
      </c>
      <c r="Z923" s="1">
        <f t="shared" si="249"/>
        <v>274113.83999999997</v>
      </c>
      <c r="AB923" s="17">
        <f>+N923-'Приложение № 2'!E923</f>
        <v>0</v>
      </c>
      <c r="AE923" s="25">
        <f>+N923-'Приложение № 2'!E923</f>
        <v>0</v>
      </c>
    </row>
    <row r="924" spans="1:31" x14ac:dyDescent="0.2">
      <c r="A924" s="9">
        <f t="shared" si="250"/>
        <v>857</v>
      </c>
      <c r="B924" s="6">
        <f t="shared" si="251"/>
        <v>68</v>
      </c>
      <c r="C924" s="7" t="s">
        <v>1206</v>
      </c>
      <c r="D924" s="10" t="s">
        <v>954</v>
      </c>
      <c r="E924" s="10" t="s">
        <v>82</v>
      </c>
      <c r="F924" s="10"/>
      <c r="G924" s="10" t="s">
        <v>55</v>
      </c>
      <c r="H924" s="10" t="s">
        <v>33</v>
      </c>
      <c r="I924" s="10" t="s">
        <v>33</v>
      </c>
      <c r="J924" s="11">
        <v>2626.1</v>
      </c>
      <c r="K924" s="11">
        <v>2390.4</v>
      </c>
      <c r="L924" s="11">
        <v>0</v>
      </c>
      <c r="M924" s="26">
        <v>112</v>
      </c>
      <c r="N924" s="11">
        <f t="shared" si="247"/>
        <v>24774846.63479514</v>
      </c>
      <c r="O924" s="11">
        <v>0</v>
      </c>
      <c r="P924" s="11">
        <v>21345744.313995142</v>
      </c>
      <c r="Q924" s="11">
        <v>0</v>
      </c>
      <c r="R924" s="11">
        <v>0</v>
      </c>
      <c r="S924" s="11">
        <v>3429102.3207999999</v>
      </c>
      <c r="T924" s="11"/>
      <c r="U924" s="8">
        <v>11676.62</v>
      </c>
      <c r="V924" s="8">
        <v>11676.62</v>
      </c>
      <c r="W924" s="3" t="s">
        <v>1132</v>
      </c>
      <c r="X924" s="17">
        <f>+N924-'Приложение № 2'!E924</f>
        <v>0</v>
      </c>
      <c r="Y924" s="1">
        <v>379058.96</v>
      </c>
      <c r="Z924" s="1">
        <f t="shared" si="249"/>
        <v>261031.67999999999</v>
      </c>
      <c r="AB924" s="17">
        <f>+N924-'Приложение № 2'!E924</f>
        <v>0</v>
      </c>
      <c r="AE924" s="25">
        <f>+N924-'Приложение № 2'!E924</f>
        <v>0</v>
      </c>
    </row>
    <row r="925" spans="1:31" x14ac:dyDescent="0.2">
      <c r="A925" s="9">
        <f t="shared" si="250"/>
        <v>858</v>
      </c>
      <c r="B925" s="6">
        <f t="shared" si="251"/>
        <v>69</v>
      </c>
      <c r="C925" s="7" t="s">
        <v>1206</v>
      </c>
      <c r="D925" s="10" t="s">
        <v>955</v>
      </c>
      <c r="E925" s="10" t="s">
        <v>58</v>
      </c>
      <c r="F925" s="10"/>
      <c r="G925" s="10" t="s">
        <v>55</v>
      </c>
      <c r="H925" s="10" t="s">
        <v>33</v>
      </c>
      <c r="I925" s="10" t="s">
        <v>31</v>
      </c>
      <c r="J925" s="11">
        <v>1355.5</v>
      </c>
      <c r="K925" s="11">
        <v>1255.9000000000001</v>
      </c>
      <c r="L925" s="11">
        <v>0</v>
      </c>
      <c r="M925" s="26">
        <v>62</v>
      </c>
      <c r="N925" s="11">
        <f t="shared" si="247"/>
        <v>3524733.5949908597</v>
      </c>
      <c r="O925" s="11">
        <v>0</v>
      </c>
      <c r="P925" s="11">
        <v>2091608.3131908593</v>
      </c>
      <c r="Q925" s="11">
        <v>0</v>
      </c>
      <c r="R925" s="11">
        <v>0</v>
      </c>
      <c r="S925" s="11">
        <v>1433125.2818000005</v>
      </c>
      <c r="T925" s="11"/>
      <c r="U925" s="8">
        <v>3175.32</v>
      </c>
      <c r="V925" s="8">
        <v>3175.32</v>
      </c>
      <c r="W925" s="3" t="s">
        <v>1132</v>
      </c>
      <c r="X925" s="17">
        <f>+N925-'Приложение № 2'!E925</f>
        <v>0</v>
      </c>
      <c r="Y925" s="1">
        <v>209892.67</v>
      </c>
      <c r="Z925" s="1">
        <f t="shared" si="249"/>
        <v>137144.28</v>
      </c>
      <c r="AB925" s="17">
        <f>+N925-'Приложение № 2'!E925</f>
        <v>0</v>
      </c>
      <c r="AE925" s="25">
        <f>+N925-'Приложение № 2'!E925</f>
        <v>0</v>
      </c>
    </row>
    <row r="926" spans="1:31" x14ac:dyDescent="0.2">
      <c r="A926" s="9">
        <f t="shared" si="250"/>
        <v>859</v>
      </c>
      <c r="B926" s="6">
        <f t="shared" si="251"/>
        <v>70</v>
      </c>
      <c r="C926" s="7" t="s">
        <v>1206</v>
      </c>
      <c r="D926" s="10" t="s">
        <v>956</v>
      </c>
      <c r="E926" s="10" t="s">
        <v>119</v>
      </c>
      <c r="F926" s="10"/>
      <c r="G926" s="10" t="s">
        <v>55</v>
      </c>
      <c r="H926" s="10" t="s">
        <v>31</v>
      </c>
      <c r="I926" s="10" t="s">
        <v>31</v>
      </c>
      <c r="J926" s="11">
        <v>953.8</v>
      </c>
      <c r="K926" s="11">
        <v>879.5</v>
      </c>
      <c r="L926" s="11">
        <v>0</v>
      </c>
      <c r="M926" s="26">
        <v>44</v>
      </c>
      <c r="N926" s="11">
        <f t="shared" si="247"/>
        <v>29935448.304886401</v>
      </c>
      <c r="O926" s="11">
        <v>0</v>
      </c>
      <c r="P926" s="11">
        <v>26633624.814886402</v>
      </c>
      <c r="Q926" s="11">
        <v>0</v>
      </c>
      <c r="R926" s="11">
        <v>420581.49</v>
      </c>
      <c r="S926" s="11">
        <v>2881242</v>
      </c>
      <c r="T926" s="11"/>
      <c r="U926" s="8">
        <v>37997.47</v>
      </c>
      <c r="V926" s="8">
        <v>37997.47</v>
      </c>
      <c r="W926" s="3" t="s">
        <v>1132</v>
      </c>
      <c r="X926" s="17">
        <f>+N926-'Приложение № 2'!E926</f>
        <v>0</v>
      </c>
      <c r="Y926" s="1">
        <v>324540.09000000003</v>
      </c>
      <c r="Z926" s="1">
        <f t="shared" si="249"/>
        <v>96041.4</v>
      </c>
      <c r="AB926" s="17">
        <f>+N926-'Приложение № 2'!E926</f>
        <v>0</v>
      </c>
      <c r="AE926" s="25">
        <f>+N926-'Приложение № 2'!E926</f>
        <v>0</v>
      </c>
    </row>
    <row r="927" spans="1:31" x14ac:dyDescent="0.2">
      <c r="A927" s="9">
        <f t="shared" si="250"/>
        <v>860</v>
      </c>
      <c r="B927" s="6">
        <f t="shared" si="251"/>
        <v>71</v>
      </c>
      <c r="C927" s="7" t="s">
        <v>1206</v>
      </c>
      <c r="D927" s="10" t="s">
        <v>957</v>
      </c>
      <c r="E927" s="10" t="s">
        <v>324</v>
      </c>
      <c r="F927" s="10"/>
      <c r="G927" s="10" t="s">
        <v>55</v>
      </c>
      <c r="H927" s="10" t="s">
        <v>32</v>
      </c>
      <c r="I927" s="10" t="s">
        <v>30</v>
      </c>
      <c r="J927" s="11">
        <v>653.29999999999995</v>
      </c>
      <c r="K927" s="11">
        <v>571.20000000000005</v>
      </c>
      <c r="L927" s="11">
        <v>0</v>
      </c>
      <c r="M927" s="26">
        <v>24</v>
      </c>
      <c r="N927" s="11">
        <f t="shared" si="247"/>
        <v>4460577.3517670399</v>
      </c>
      <c r="O927" s="11">
        <v>0</v>
      </c>
      <c r="P927" s="11">
        <v>2363022.8417670396</v>
      </c>
      <c r="Q927" s="11">
        <v>0</v>
      </c>
      <c r="R927" s="11">
        <v>226303.31</v>
      </c>
      <c r="S927" s="11">
        <v>1871251.2</v>
      </c>
      <c r="T927" s="11"/>
      <c r="U927" s="8">
        <v>8424.07</v>
      </c>
      <c r="V927" s="8">
        <v>8424.07</v>
      </c>
      <c r="W927" s="3" t="s">
        <v>1132</v>
      </c>
      <c r="X927" s="17">
        <f>+N927-'Приложение № 2'!E927</f>
        <v>0</v>
      </c>
      <c r="Y927" s="1">
        <v>163928.26999999999</v>
      </c>
      <c r="Z927" s="1">
        <f t="shared" si="249"/>
        <v>62375.040000000001</v>
      </c>
      <c r="AB927" s="17">
        <f>+N927-'Приложение № 2'!E927</f>
        <v>0</v>
      </c>
      <c r="AE927" s="25">
        <f>+N927-'Приложение № 2'!E927</f>
        <v>0</v>
      </c>
    </row>
    <row r="928" spans="1:31" x14ac:dyDescent="0.2">
      <c r="A928" s="9">
        <f t="shared" si="250"/>
        <v>861</v>
      </c>
      <c r="B928" s="6">
        <f t="shared" si="251"/>
        <v>72</v>
      </c>
      <c r="C928" s="7" t="s">
        <v>1206</v>
      </c>
      <c r="D928" s="10" t="s">
        <v>958</v>
      </c>
      <c r="E928" s="10" t="s">
        <v>237</v>
      </c>
      <c r="F928" s="10"/>
      <c r="G928" s="10" t="s">
        <v>55</v>
      </c>
      <c r="H928" s="10" t="s">
        <v>33</v>
      </c>
      <c r="I928" s="10" t="s">
        <v>33</v>
      </c>
      <c r="J928" s="11">
        <v>2693.5</v>
      </c>
      <c r="K928" s="11">
        <v>2452</v>
      </c>
      <c r="L928" s="11">
        <v>0</v>
      </c>
      <c r="M928" s="26">
        <v>88</v>
      </c>
      <c r="N928" s="11">
        <f t="shared" si="247"/>
        <v>39976758.624089599</v>
      </c>
      <c r="O928" s="11">
        <v>0</v>
      </c>
      <c r="P928" s="11">
        <v>30670640.2440896</v>
      </c>
      <c r="Q928" s="11">
        <v>0</v>
      </c>
      <c r="R928" s="11">
        <v>1273366.3799999999</v>
      </c>
      <c r="S928" s="11">
        <v>8032752.0000000009</v>
      </c>
      <c r="T928" s="11"/>
      <c r="U928" s="8">
        <v>18355.48</v>
      </c>
      <c r="V928" s="8">
        <v>18355.48</v>
      </c>
      <c r="W928" s="3" t="s">
        <v>1132</v>
      </c>
      <c r="X928" s="17">
        <f>+N928-'Приложение № 2'!E928</f>
        <v>0</v>
      </c>
      <c r="Y928" s="1">
        <v>1005607.98</v>
      </c>
      <c r="Z928" s="1">
        <f t="shared" si="249"/>
        <v>267758.40000000002</v>
      </c>
      <c r="AB928" s="17">
        <f>+N928-'Приложение № 2'!E928</f>
        <v>0</v>
      </c>
      <c r="AE928" s="25">
        <f>+N928-'Приложение № 2'!E928</f>
        <v>0</v>
      </c>
    </row>
    <row r="929" spans="1:31" x14ac:dyDescent="0.2">
      <c r="A929" s="9">
        <f t="shared" si="250"/>
        <v>862</v>
      </c>
      <c r="B929" s="6">
        <f t="shared" si="251"/>
        <v>73</v>
      </c>
      <c r="C929" s="7" t="s">
        <v>1206</v>
      </c>
      <c r="D929" s="10" t="s">
        <v>959</v>
      </c>
      <c r="E929" s="10" t="s">
        <v>91</v>
      </c>
      <c r="F929" s="10"/>
      <c r="G929" s="10" t="s">
        <v>55</v>
      </c>
      <c r="H929" s="10" t="s">
        <v>33</v>
      </c>
      <c r="I929" s="10" t="s">
        <v>31</v>
      </c>
      <c r="J929" s="11">
        <v>2101.6</v>
      </c>
      <c r="K929" s="11">
        <v>1783.5</v>
      </c>
      <c r="L929" s="11">
        <v>0</v>
      </c>
      <c r="M929" s="26">
        <v>60</v>
      </c>
      <c r="N929" s="11">
        <f t="shared" si="247"/>
        <v>9693652.7614207994</v>
      </c>
      <c r="O929" s="11">
        <v>0</v>
      </c>
      <c r="P929" s="11">
        <v>4284033.4884208012</v>
      </c>
      <c r="Q929" s="11">
        <v>0</v>
      </c>
      <c r="R929" s="11">
        <v>212366.71299999987</v>
      </c>
      <c r="S929" s="11">
        <v>5197252.5599999987</v>
      </c>
      <c r="T929" s="11"/>
      <c r="U929" s="8">
        <v>6007.51</v>
      </c>
      <c r="V929" s="8">
        <v>6007.51</v>
      </c>
      <c r="W929" s="3" t="s">
        <v>1132</v>
      </c>
      <c r="X929" s="17">
        <f>+N929-'Приложение № 2'!E929</f>
        <v>0</v>
      </c>
      <c r="Y929" s="1">
        <v>682436.69</v>
      </c>
      <c r="Z929" s="1">
        <f t="shared" si="249"/>
        <v>194758.19999999998</v>
      </c>
      <c r="AB929" s="17">
        <f>+N929-'Приложение № 2'!E929</f>
        <v>0</v>
      </c>
      <c r="AE929" s="25">
        <f>+N929-'Приложение № 2'!E929</f>
        <v>0</v>
      </c>
    </row>
    <row r="930" spans="1:31" ht="25.5" x14ac:dyDescent="0.2">
      <c r="A930" s="9">
        <f t="shared" si="250"/>
        <v>863</v>
      </c>
      <c r="B930" s="6">
        <f t="shared" si="251"/>
        <v>74</v>
      </c>
      <c r="C930" s="7" t="s">
        <v>1206</v>
      </c>
      <c r="D930" s="10" t="s">
        <v>960</v>
      </c>
      <c r="E930" s="10" t="s">
        <v>66</v>
      </c>
      <c r="F930" s="10"/>
      <c r="G930" s="10" t="s">
        <v>194</v>
      </c>
      <c r="H930" s="10" t="s">
        <v>33</v>
      </c>
      <c r="I930" s="10" t="s">
        <v>33</v>
      </c>
      <c r="J930" s="11">
        <v>4795.5600000000004</v>
      </c>
      <c r="K930" s="11">
        <v>3564.3</v>
      </c>
      <c r="L930" s="11">
        <v>0</v>
      </c>
      <c r="M930" s="26">
        <v>159</v>
      </c>
      <c r="N930" s="11">
        <f t="shared" si="247"/>
        <v>11423902.291761478</v>
      </c>
      <c r="O930" s="11">
        <v>0</v>
      </c>
      <c r="P930" s="11">
        <v>944960.71176147775</v>
      </c>
      <c r="Q930" s="11">
        <v>0</v>
      </c>
      <c r="R930" s="11">
        <v>510885.69000000006</v>
      </c>
      <c r="S930" s="11">
        <v>9968055.8900000006</v>
      </c>
      <c r="T930" s="11"/>
      <c r="U930" s="8">
        <v>3653.98</v>
      </c>
      <c r="V930" s="8">
        <v>3653.98</v>
      </c>
      <c r="W930" s="3" t="s">
        <v>1132</v>
      </c>
      <c r="X930" s="17">
        <f>+N930-'Приложение № 2'!E930</f>
        <v>0</v>
      </c>
      <c r="Y930" s="1">
        <v>1238908.53</v>
      </c>
      <c r="Z930" s="1">
        <f t="shared" si="249"/>
        <v>389221.56</v>
      </c>
      <c r="AB930" s="17">
        <f>+N930-'Приложение № 2'!E930</f>
        <v>0</v>
      </c>
      <c r="AE930" s="25">
        <f>+N930-'Приложение № 2'!E930</f>
        <v>0</v>
      </c>
    </row>
    <row r="931" spans="1:31" ht="25.5" x14ac:dyDescent="0.2">
      <c r="A931" s="9">
        <f t="shared" si="250"/>
        <v>864</v>
      </c>
      <c r="B931" s="6">
        <f t="shared" si="251"/>
        <v>75</v>
      </c>
      <c r="C931" s="7" t="s">
        <v>1206</v>
      </c>
      <c r="D931" s="10" t="s">
        <v>961</v>
      </c>
      <c r="E931" s="10" t="s">
        <v>101</v>
      </c>
      <c r="F931" s="10"/>
      <c r="G931" s="10" t="s">
        <v>194</v>
      </c>
      <c r="H931" s="10" t="s">
        <v>33</v>
      </c>
      <c r="I931" s="10" t="s">
        <v>33</v>
      </c>
      <c r="J931" s="11">
        <v>4678.76</v>
      </c>
      <c r="K931" s="11">
        <v>3447.5</v>
      </c>
      <c r="L931" s="11">
        <v>0</v>
      </c>
      <c r="M931" s="26">
        <v>168</v>
      </c>
      <c r="N931" s="11">
        <f t="shared" si="247"/>
        <v>17810827.875991996</v>
      </c>
      <c r="O931" s="11">
        <v>0</v>
      </c>
      <c r="P931" s="11">
        <v>8341109.0659919968</v>
      </c>
      <c r="Q931" s="11">
        <v>0</v>
      </c>
      <c r="R931" s="11">
        <v>950863.79000000015</v>
      </c>
      <c r="S931" s="11">
        <v>8518855.0199999996</v>
      </c>
      <c r="T931" s="11"/>
      <c r="U931" s="8">
        <v>5737.53</v>
      </c>
      <c r="V931" s="8">
        <v>5737.53</v>
      </c>
      <c r="W931" s="3" t="s">
        <v>1132</v>
      </c>
      <c r="X931" s="17">
        <f>+N931-'Приложение № 2'!E931</f>
        <v>0</v>
      </c>
      <c r="Y931" s="1">
        <v>1171837.3600000001</v>
      </c>
      <c r="Z931" s="1">
        <f t="shared" si="249"/>
        <v>376467</v>
      </c>
      <c r="AB931" s="17">
        <f>+N931-'Приложение № 2'!E931</f>
        <v>0</v>
      </c>
      <c r="AE931" s="25">
        <f>+N931-'Приложение № 2'!E931</f>
        <v>0</v>
      </c>
    </row>
    <row r="932" spans="1:31" ht="25.5" x14ac:dyDescent="0.2">
      <c r="A932" s="9">
        <f t="shared" si="250"/>
        <v>865</v>
      </c>
      <c r="B932" s="6">
        <f t="shared" si="251"/>
        <v>76</v>
      </c>
      <c r="C932" s="7" t="s">
        <v>1206</v>
      </c>
      <c r="D932" s="10" t="s">
        <v>962</v>
      </c>
      <c r="E932" s="10" t="s">
        <v>66</v>
      </c>
      <c r="F932" s="10"/>
      <c r="G932" s="10" t="s">
        <v>194</v>
      </c>
      <c r="H932" s="10" t="s">
        <v>33</v>
      </c>
      <c r="I932" s="10" t="s">
        <v>33</v>
      </c>
      <c r="J932" s="11">
        <v>4697.3599999999997</v>
      </c>
      <c r="K932" s="11">
        <v>3466.1</v>
      </c>
      <c r="L932" s="11">
        <v>0</v>
      </c>
      <c r="M932" s="26">
        <v>140</v>
      </c>
      <c r="N932" s="11">
        <f t="shared" si="247"/>
        <v>17906921.092477117</v>
      </c>
      <c r="O932" s="11">
        <v>0</v>
      </c>
      <c r="P932" s="11">
        <v>9389263.1335887909</v>
      </c>
      <c r="Q932" s="11">
        <v>0</v>
      </c>
      <c r="R932" s="11">
        <v>371432.58980000019</v>
      </c>
      <c r="S932" s="11">
        <v>8146225.3690883256</v>
      </c>
      <c r="T932" s="11"/>
      <c r="U932" s="8">
        <v>5737.53</v>
      </c>
      <c r="V932" s="8">
        <v>5737.53</v>
      </c>
      <c r="W932" s="3" t="s">
        <v>1132</v>
      </c>
      <c r="X932" s="17">
        <f>+N932-'Приложение № 2'!E932</f>
        <v>0</v>
      </c>
      <c r="Y932" s="1">
        <v>1233954.3500000001</v>
      </c>
      <c r="Z932" s="1">
        <f t="shared" si="249"/>
        <v>378498.12</v>
      </c>
      <c r="AB932" s="17">
        <f>+N932-'Приложение № 2'!E932</f>
        <v>0</v>
      </c>
      <c r="AE932" s="25">
        <f>+N932-'Приложение № 2'!E932</f>
        <v>0</v>
      </c>
    </row>
    <row r="933" spans="1:31" ht="25.5" x14ac:dyDescent="0.2">
      <c r="A933" s="9">
        <f t="shared" si="250"/>
        <v>866</v>
      </c>
      <c r="B933" s="6">
        <f t="shared" si="251"/>
        <v>77</v>
      </c>
      <c r="C933" s="7" t="s">
        <v>1206</v>
      </c>
      <c r="D933" s="10" t="s">
        <v>963</v>
      </c>
      <c r="E933" s="10" t="s">
        <v>64</v>
      </c>
      <c r="F933" s="10"/>
      <c r="G933" s="10" t="s">
        <v>194</v>
      </c>
      <c r="H933" s="10" t="s">
        <v>33</v>
      </c>
      <c r="I933" s="10" t="s">
        <v>33</v>
      </c>
      <c r="J933" s="11">
        <v>4741.46</v>
      </c>
      <c r="K933" s="11">
        <v>3510.2</v>
      </c>
      <c r="L933" s="11">
        <v>0</v>
      </c>
      <c r="M933" s="26">
        <v>145</v>
      </c>
      <c r="N933" s="11">
        <f t="shared" si="247"/>
        <v>18134755.032691844</v>
      </c>
      <c r="O933" s="11">
        <v>0</v>
      </c>
      <c r="P933" s="11">
        <v>9462010.1296918448</v>
      </c>
      <c r="Q933" s="11">
        <v>0</v>
      </c>
      <c r="R933" s="11">
        <v>394515.96359999978</v>
      </c>
      <c r="S933" s="11">
        <v>8278228.9393999986</v>
      </c>
      <c r="T933" s="11"/>
      <c r="U933" s="8">
        <v>5737.53</v>
      </c>
      <c r="V933" s="8">
        <v>5737.53</v>
      </c>
      <c r="W933" s="3" t="s">
        <v>1132</v>
      </c>
      <c r="X933" s="17">
        <f>+N933-'Приложение № 2'!E933</f>
        <v>0</v>
      </c>
      <c r="Y933" s="1">
        <v>1284530.46</v>
      </c>
      <c r="Z933" s="1">
        <f t="shared" si="249"/>
        <v>383313.83999999997</v>
      </c>
      <c r="AB933" s="17">
        <f>+N933-'Приложение № 2'!E933</f>
        <v>0</v>
      </c>
      <c r="AE933" s="25">
        <f>+N933-'Приложение № 2'!E933</f>
        <v>0</v>
      </c>
    </row>
    <row r="934" spans="1:31" ht="25.5" x14ac:dyDescent="0.2">
      <c r="A934" s="9">
        <f t="shared" si="250"/>
        <v>867</v>
      </c>
      <c r="B934" s="6">
        <f t="shared" si="251"/>
        <v>78</v>
      </c>
      <c r="C934" s="7" t="s">
        <v>1206</v>
      </c>
      <c r="D934" s="10" t="s">
        <v>964</v>
      </c>
      <c r="E934" s="10" t="s">
        <v>66</v>
      </c>
      <c r="F934" s="10"/>
      <c r="G934" s="10" t="s">
        <v>194</v>
      </c>
      <c r="H934" s="10" t="s">
        <v>33</v>
      </c>
      <c r="I934" s="10" t="s">
        <v>33</v>
      </c>
      <c r="J934" s="11">
        <v>4744.0600000000004</v>
      </c>
      <c r="K934" s="11">
        <v>3512.8</v>
      </c>
      <c r="L934" s="11">
        <v>0</v>
      </c>
      <c r="M934" s="26">
        <v>131</v>
      </c>
      <c r="N934" s="11">
        <f t="shared" si="247"/>
        <v>18148187.419189759</v>
      </c>
      <c r="O934" s="11">
        <v>0</v>
      </c>
      <c r="P934" s="11">
        <v>7249118.3791897576</v>
      </c>
      <c r="Q934" s="11">
        <v>0</v>
      </c>
      <c r="R934" s="11">
        <v>1178634.8599999999</v>
      </c>
      <c r="S934" s="11">
        <v>9720434.1800000016</v>
      </c>
      <c r="T934" s="11"/>
      <c r="U934" s="8">
        <v>5737.53</v>
      </c>
      <c r="V934" s="8">
        <v>5737.53</v>
      </c>
      <c r="W934" s="3" t="s">
        <v>1132</v>
      </c>
      <c r="X934" s="17">
        <f>+N934-'Приложение № 2'!E934</f>
        <v>0</v>
      </c>
      <c r="Y934" s="1">
        <v>1264743.1499999999</v>
      </c>
      <c r="Z934" s="1">
        <f t="shared" si="249"/>
        <v>383597.76</v>
      </c>
      <c r="AB934" s="17">
        <f>+N934-'Приложение № 2'!E934</f>
        <v>0</v>
      </c>
      <c r="AE934" s="25">
        <f>+N934-'Приложение № 2'!E934</f>
        <v>0</v>
      </c>
    </row>
    <row r="935" spans="1:31" ht="25.5" x14ac:dyDescent="0.2">
      <c r="A935" s="9">
        <f t="shared" si="250"/>
        <v>868</v>
      </c>
      <c r="B935" s="6">
        <f t="shared" si="251"/>
        <v>79</v>
      </c>
      <c r="C935" s="7" t="s">
        <v>1206</v>
      </c>
      <c r="D935" s="10" t="s">
        <v>965</v>
      </c>
      <c r="E935" s="10" t="s">
        <v>66</v>
      </c>
      <c r="F935" s="10"/>
      <c r="G935" s="10" t="s">
        <v>194</v>
      </c>
      <c r="H935" s="10" t="s">
        <v>33</v>
      </c>
      <c r="I935" s="10" t="s">
        <v>33</v>
      </c>
      <c r="J935" s="11">
        <v>4681.66</v>
      </c>
      <c r="K935" s="11">
        <v>3450.4</v>
      </c>
      <c r="L935" s="11">
        <v>0</v>
      </c>
      <c r="M935" s="26">
        <v>142</v>
      </c>
      <c r="N935" s="11">
        <f t="shared" si="247"/>
        <v>17825810.133239679</v>
      </c>
      <c r="O935" s="11">
        <v>0</v>
      </c>
      <c r="P935" s="11">
        <v>9991331.5318201203</v>
      </c>
      <c r="Q935" s="11">
        <v>0</v>
      </c>
      <c r="R935" s="11">
        <v>410097.42720000009</v>
      </c>
      <c r="S935" s="11">
        <v>7424381.174219558</v>
      </c>
      <c r="T935" s="11"/>
      <c r="U935" s="8">
        <v>5737.53</v>
      </c>
      <c r="V935" s="8">
        <v>5737.53</v>
      </c>
      <c r="W935" s="3" t="s">
        <v>1132</v>
      </c>
      <c r="X935" s="17">
        <f>+N935-'Приложение № 2'!E935</f>
        <v>0</v>
      </c>
      <c r="Y935" s="1">
        <v>1268267.1100000001</v>
      </c>
      <c r="Z935" s="1">
        <f t="shared" si="249"/>
        <v>376783.68</v>
      </c>
      <c r="AB935" s="17">
        <f>+N935-'Приложение № 2'!E935</f>
        <v>0</v>
      </c>
      <c r="AE935" s="25">
        <f>+N935-'Приложение № 2'!E935</f>
        <v>0</v>
      </c>
    </row>
    <row r="936" spans="1:31" ht="25.5" x14ac:dyDescent="0.2">
      <c r="A936" s="9">
        <f t="shared" si="250"/>
        <v>869</v>
      </c>
      <c r="B936" s="6">
        <f t="shared" si="251"/>
        <v>80</v>
      </c>
      <c r="C936" s="7" t="s">
        <v>1206</v>
      </c>
      <c r="D936" s="10" t="s">
        <v>966</v>
      </c>
      <c r="E936" s="10" t="s">
        <v>237</v>
      </c>
      <c r="F936" s="10"/>
      <c r="G936" s="10" t="s">
        <v>194</v>
      </c>
      <c r="H936" s="10" t="s">
        <v>33</v>
      </c>
      <c r="I936" s="10" t="s">
        <v>33</v>
      </c>
      <c r="J936" s="11">
        <v>4743.2</v>
      </c>
      <c r="K936" s="11">
        <v>3511.94</v>
      </c>
      <c r="L936" s="11">
        <v>0</v>
      </c>
      <c r="M936" s="26">
        <v>175</v>
      </c>
      <c r="N936" s="11">
        <f t="shared" si="247"/>
        <v>64027907.777040452</v>
      </c>
      <c r="O936" s="11">
        <v>0</v>
      </c>
      <c r="P936" s="11">
        <v>50881553.219040453</v>
      </c>
      <c r="Q936" s="11">
        <v>0</v>
      </c>
      <c r="R936" s="11">
        <v>1641239.118</v>
      </c>
      <c r="S936" s="11">
        <v>11505115.439999999</v>
      </c>
      <c r="T936" s="11"/>
      <c r="U936" s="8">
        <v>20577.830000000002</v>
      </c>
      <c r="V936" s="8">
        <v>20577.830000000002</v>
      </c>
      <c r="W936" s="3" t="s">
        <v>1132</v>
      </c>
      <c r="X936" s="17">
        <f>+N936-'Приложение № 2'!E936</f>
        <v>0</v>
      </c>
      <c r="Y936" s="1">
        <v>1257735.27</v>
      </c>
      <c r="Z936" s="1">
        <f t="shared" si="249"/>
        <v>383503.848</v>
      </c>
      <c r="AB936" s="17">
        <f>+N936-'Приложение № 2'!E936</f>
        <v>0</v>
      </c>
      <c r="AE936" s="25">
        <f>+N936-'Приложение № 2'!E936</f>
        <v>0</v>
      </c>
    </row>
    <row r="937" spans="1:31" x14ac:dyDescent="0.2">
      <c r="A937" s="9">
        <f t="shared" si="250"/>
        <v>870</v>
      </c>
      <c r="B937" s="6">
        <f t="shared" si="251"/>
        <v>81</v>
      </c>
      <c r="C937" s="7" t="s">
        <v>1206</v>
      </c>
      <c r="D937" s="10" t="s">
        <v>967</v>
      </c>
      <c r="E937" s="10" t="s">
        <v>184</v>
      </c>
      <c r="F937" s="10"/>
      <c r="G937" s="10" t="s">
        <v>59</v>
      </c>
      <c r="H937" s="10" t="s">
        <v>31</v>
      </c>
      <c r="I937" s="10" t="s">
        <v>31</v>
      </c>
      <c r="J937" s="11">
        <v>1036.4000000000001</v>
      </c>
      <c r="K937" s="11">
        <v>890.5</v>
      </c>
      <c r="L937" s="11">
        <v>0</v>
      </c>
      <c r="M937" s="26">
        <v>55</v>
      </c>
      <c r="N937" s="11">
        <f t="shared" si="247"/>
        <v>15668283.352008002</v>
      </c>
      <c r="O937" s="11">
        <v>0</v>
      </c>
      <c r="P937" s="11">
        <v>14709911.212008001</v>
      </c>
      <c r="Q937" s="11">
        <v>0</v>
      </c>
      <c r="R937" s="11">
        <v>269125.14</v>
      </c>
      <c r="S937" s="11">
        <v>689247.00000000012</v>
      </c>
      <c r="T937" s="11"/>
      <c r="U937" s="8">
        <v>19273.349999999999</v>
      </c>
      <c r="V937" s="8">
        <v>19273.349999999999</v>
      </c>
      <c r="W937" s="3" t="s">
        <v>1132</v>
      </c>
      <c r="X937" s="17">
        <f>+N937-'Приложение № 2'!E937</f>
        <v>0</v>
      </c>
      <c r="Y937" s="1">
        <v>200200.44</v>
      </c>
      <c r="Z937" s="1">
        <f t="shared" ref="Z937:Z943" si="252">+(K937*6.45+L937*17.73)*12</f>
        <v>68924.700000000012</v>
      </c>
      <c r="AB937" s="17">
        <f>+N937-'Приложение № 2'!E937</f>
        <v>0</v>
      </c>
      <c r="AE937" s="25">
        <f>+N937-'Приложение № 2'!E937</f>
        <v>0</v>
      </c>
    </row>
    <row r="938" spans="1:31" x14ac:dyDescent="0.2">
      <c r="A938" s="9">
        <f t="shared" si="250"/>
        <v>871</v>
      </c>
      <c r="B938" s="6">
        <f t="shared" si="251"/>
        <v>82</v>
      </c>
      <c r="C938" s="7" t="s">
        <v>1206</v>
      </c>
      <c r="D938" s="10" t="s">
        <v>968</v>
      </c>
      <c r="E938" s="10" t="s">
        <v>64</v>
      </c>
      <c r="F938" s="10"/>
      <c r="G938" s="10" t="s">
        <v>59</v>
      </c>
      <c r="H938" s="10" t="s">
        <v>31</v>
      </c>
      <c r="I938" s="10" t="s">
        <v>31</v>
      </c>
      <c r="J938" s="11">
        <v>522</v>
      </c>
      <c r="K938" s="11">
        <v>522</v>
      </c>
      <c r="L938" s="11">
        <v>0</v>
      </c>
      <c r="M938" s="26">
        <v>31</v>
      </c>
      <c r="N938" s="11">
        <f t="shared" si="247"/>
        <v>9184552.3825920001</v>
      </c>
      <c r="O938" s="11">
        <v>0</v>
      </c>
      <c r="P938" s="11">
        <v>8688112.7525919992</v>
      </c>
      <c r="Q938" s="11">
        <v>0</v>
      </c>
      <c r="R938" s="11">
        <v>92411.63</v>
      </c>
      <c r="S938" s="11">
        <v>404028</v>
      </c>
      <c r="T938" s="11"/>
      <c r="U938" s="8">
        <v>19273.349999999999</v>
      </c>
      <c r="V938" s="8">
        <v>19273.349999999999</v>
      </c>
      <c r="W938" s="3" t="s">
        <v>1132</v>
      </c>
      <c r="X938" s="17">
        <f>+N938-'Приложение № 2'!E938</f>
        <v>0</v>
      </c>
      <c r="Y938" s="1">
        <v>52008.83</v>
      </c>
      <c r="Z938" s="1">
        <f t="shared" si="252"/>
        <v>40402.800000000003</v>
      </c>
      <c r="AB938" s="17">
        <f>+N938-'Приложение № 2'!E938</f>
        <v>0</v>
      </c>
      <c r="AE938" s="25">
        <f>+N938-'Приложение № 2'!E938</f>
        <v>0</v>
      </c>
    </row>
    <row r="939" spans="1:31" x14ac:dyDescent="0.2">
      <c r="A939" s="9">
        <f t="shared" si="250"/>
        <v>872</v>
      </c>
      <c r="B939" s="6">
        <f t="shared" si="251"/>
        <v>83</v>
      </c>
      <c r="C939" s="7" t="s">
        <v>1206</v>
      </c>
      <c r="D939" s="10" t="s">
        <v>969</v>
      </c>
      <c r="E939" s="10" t="s">
        <v>54</v>
      </c>
      <c r="F939" s="10"/>
      <c r="G939" s="10" t="s">
        <v>59</v>
      </c>
      <c r="H939" s="10" t="s">
        <v>31</v>
      </c>
      <c r="I939" s="10" t="s">
        <v>31</v>
      </c>
      <c r="J939" s="11">
        <v>524.20000000000005</v>
      </c>
      <c r="K939" s="11">
        <v>524.20000000000005</v>
      </c>
      <c r="L939" s="11">
        <v>0</v>
      </c>
      <c r="M939" s="26">
        <v>33</v>
      </c>
      <c r="N939" s="11">
        <f t="shared" si="247"/>
        <v>9223261.2220512014</v>
      </c>
      <c r="O939" s="11">
        <v>0</v>
      </c>
      <c r="P939" s="11">
        <v>8726683.7820512</v>
      </c>
      <c r="Q939" s="11">
        <v>0</v>
      </c>
      <c r="R939" s="11">
        <v>90846.640000000014</v>
      </c>
      <c r="S939" s="11">
        <v>405730.8000000001</v>
      </c>
      <c r="T939" s="11"/>
      <c r="U939" s="8">
        <v>19273.349999999999</v>
      </c>
      <c r="V939" s="8">
        <v>19273.349999999999</v>
      </c>
      <c r="W939" s="3" t="s">
        <v>1132</v>
      </c>
      <c r="X939" s="17">
        <f>+N939-'Приложение № 2'!E939</f>
        <v>0</v>
      </c>
      <c r="Y939" s="1">
        <v>50273.56</v>
      </c>
      <c r="Z939" s="1">
        <f t="shared" si="252"/>
        <v>40573.080000000009</v>
      </c>
      <c r="AB939" s="17">
        <f>+N939-'Приложение № 2'!E939</f>
        <v>0</v>
      </c>
      <c r="AE939" s="25">
        <f>+N939-'Приложение № 2'!E939</f>
        <v>0</v>
      </c>
    </row>
    <row r="940" spans="1:31" x14ac:dyDescent="0.2">
      <c r="A940" s="9">
        <f t="shared" si="250"/>
        <v>873</v>
      </c>
      <c r="B940" s="6">
        <f t="shared" si="251"/>
        <v>84</v>
      </c>
      <c r="C940" s="7" t="s">
        <v>1206</v>
      </c>
      <c r="D940" s="10" t="s">
        <v>970</v>
      </c>
      <c r="E940" s="10" t="s">
        <v>64</v>
      </c>
      <c r="F940" s="10"/>
      <c r="G940" s="10" t="s">
        <v>59</v>
      </c>
      <c r="H940" s="10" t="s">
        <v>31</v>
      </c>
      <c r="I940" s="10" t="s">
        <v>31</v>
      </c>
      <c r="J940" s="11">
        <v>503.8</v>
      </c>
      <c r="K940" s="11">
        <v>503.8</v>
      </c>
      <c r="L940" s="11">
        <v>0</v>
      </c>
      <c r="M940" s="26">
        <v>32</v>
      </c>
      <c r="N940" s="11">
        <f t="shared" si="247"/>
        <v>8864324.6961567979</v>
      </c>
      <c r="O940" s="11">
        <v>0</v>
      </c>
      <c r="P940" s="11">
        <v>8387183.2661567982</v>
      </c>
      <c r="Q940" s="11">
        <v>0</v>
      </c>
      <c r="R940" s="11">
        <v>87200.23000000001</v>
      </c>
      <c r="S940" s="11">
        <v>389941.2</v>
      </c>
      <c r="T940" s="11"/>
      <c r="U940" s="8">
        <v>19273.349999999999</v>
      </c>
      <c r="V940" s="8">
        <v>19273.349999999999</v>
      </c>
      <c r="W940" s="3" t="s">
        <v>1132</v>
      </c>
      <c r="X940" s="17">
        <f>+N940-'Приложение № 2'!E940</f>
        <v>0</v>
      </c>
      <c r="Y940" s="1">
        <v>48206.11</v>
      </c>
      <c r="Z940" s="1">
        <f t="shared" si="252"/>
        <v>38994.120000000003</v>
      </c>
      <c r="AB940" s="17">
        <f>+N940-'Приложение № 2'!E940</f>
        <v>0</v>
      </c>
      <c r="AE940" s="25">
        <f>+N940-'Приложение № 2'!E940</f>
        <v>0</v>
      </c>
    </row>
    <row r="941" spans="1:31" x14ac:dyDescent="0.2">
      <c r="A941" s="9">
        <f t="shared" si="250"/>
        <v>874</v>
      </c>
      <c r="B941" s="6">
        <f t="shared" si="251"/>
        <v>85</v>
      </c>
      <c r="C941" s="7" t="s">
        <v>1206</v>
      </c>
      <c r="D941" s="10" t="s">
        <v>971</v>
      </c>
      <c r="E941" s="10" t="s">
        <v>66</v>
      </c>
      <c r="F941" s="10"/>
      <c r="G941" s="10" t="s">
        <v>59</v>
      </c>
      <c r="H941" s="10" t="s">
        <v>31</v>
      </c>
      <c r="I941" s="10" t="s">
        <v>31</v>
      </c>
      <c r="J941" s="11">
        <v>502.2</v>
      </c>
      <c r="K941" s="11">
        <v>502.2</v>
      </c>
      <c r="L941" s="11">
        <v>0</v>
      </c>
      <c r="M941" s="26">
        <v>30</v>
      </c>
      <c r="N941" s="11">
        <f t="shared" si="247"/>
        <v>9526160.4574592002</v>
      </c>
      <c r="O941" s="11">
        <v>0</v>
      </c>
      <c r="P941" s="11">
        <v>9032949.3274591994</v>
      </c>
      <c r="Q941" s="11">
        <v>0</v>
      </c>
      <c r="R941" s="11">
        <v>104508.33</v>
      </c>
      <c r="S941" s="11">
        <v>388702.8</v>
      </c>
      <c r="T941" s="11"/>
      <c r="U941" s="8">
        <v>20869.03</v>
      </c>
      <c r="V941" s="8">
        <v>20869.03</v>
      </c>
      <c r="W941" s="3" t="s">
        <v>1132</v>
      </c>
      <c r="X941" s="17">
        <f>+N941-'Приложение № 2'!E941</f>
        <v>0</v>
      </c>
      <c r="Y941" s="1">
        <v>65638.05</v>
      </c>
      <c r="Z941" s="1">
        <f t="shared" si="252"/>
        <v>38870.28</v>
      </c>
      <c r="AB941" s="17">
        <f>+N941-'Приложение № 2'!E941</f>
        <v>0</v>
      </c>
      <c r="AE941" s="25">
        <f>+N941-'Приложение № 2'!E941</f>
        <v>0</v>
      </c>
    </row>
    <row r="942" spans="1:31" x14ac:dyDescent="0.2">
      <c r="A942" s="9">
        <f t="shared" si="250"/>
        <v>875</v>
      </c>
      <c r="B942" s="6">
        <f t="shared" si="251"/>
        <v>86</v>
      </c>
      <c r="C942" s="7" t="s">
        <v>1206</v>
      </c>
      <c r="D942" s="10" t="s">
        <v>972</v>
      </c>
      <c r="E942" s="10" t="s">
        <v>72</v>
      </c>
      <c r="F942" s="10"/>
      <c r="G942" s="10" t="s">
        <v>59</v>
      </c>
      <c r="H942" s="10" t="s">
        <v>31</v>
      </c>
      <c r="I942" s="10" t="s">
        <v>31</v>
      </c>
      <c r="J942" s="11">
        <v>607.4</v>
      </c>
      <c r="K942" s="11">
        <v>561.4</v>
      </c>
      <c r="L942" s="11">
        <v>0</v>
      </c>
      <c r="M942" s="26">
        <v>34</v>
      </c>
      <c r="N942" s="11">
        <f t="shared" si="247"/>
        <v>2904436.5860673208</v>
      </c>
      <c r="O942" s="11">
        <v>0</v>
      </c>
      <c r="P942" s="11">
        <v>2357375.4760673209</v>
      </c>
      <c r="Q942" s="11">
        <v>0</v>
      </c>
      <c r="R942" s="11">
        <v>112537.51</v>
      </c>
      <c r="S942" s="11">
        <v>434523.6</v>
      </c>
      <c r="T942" s="11"/>
      <c r="U942" s="8">
        <v>5853.37</v>
      </c>
      <c r="V942" s="8">
        <v>5853.37</v>
      </c>
      <c r="W942" s="3" t="s">
        <v>1132</v>
      </c>
      <c r="X942" s="17">
        <f>+N942-'Приложение № 2'!E942</f>
        <v>0</v>
      </c>
      <c r="Y942" s="1">
        <v>69085.149999999994</v>
      </c>
      <c r="Z942" s="1">
        <f t="shared" si="252"/>
        <v>43452.36</v>
      </c>
      <c r="AB942" s="17">
        <f>+N942-'Приложение № 2'!E942</f>
        <v>0</v>
      </c>
      <c r="AE942" s="25">
        <f>+N942-'Приложение № 2'!E942</f>
        <v>0</v>
      </c>
    </row>
    <row r="943" spans="1:31" x14ac:dyDescent="0.2">
      <c r="A943" s="9">
        <f t="shared" si="250"/>
        <v>876</v>
      </c>
      <c r="B943" s="6">
        <f t="shared" si="251"/>
        <v>87</v>
      </c>
      <c r="C943" s="7" t="s">
        <v>1206</v>
      </c>
      <c r="D943" s="10" t="s">
        <v>973</v>
      </c>
      <c r="E943" s="10" t="s">
        <v>58</v>
      </c>
      <c r="F943" s="10"/>
      <c r="G943" s="10" t="s">
        <v>59</v>
      </c>
      <c r="H943" s="10" t="s">
        <v>31</v>
      </c>
      <c r="I943" s="10" t="s">
        <v>31</v>
      </c>
      <c r="J943" s="11">
        <v>563.70000000000005</v>
      </c>
      <c r="K943" s="11">
        <v>516.5</v>
      </c>
      <c r="L943" s="11">
        <v>0</v>
      </c>
      <c r="M943" s="26">
        <v>48</v>
      </c>
      <c r="N943" s="11">
        <f t="shared" si="247"/>
        <v>2672143.7386299605</v>
      </c>
      <c r="O943" s="11">
        <v>0</v>
      </c>
      <c r="P943" s="11">
        <v>2136925.7886299603</v>
      </c>
      <c r="Q943" s="11">
        <v>0</v>
      </c>
      <c r="R943" s="11">
        <v>135446.95000000001</v>
      </c>
      <c r="S943" s="11">
        <v>399771.00000000006</v>
      </c>
      <c r="T943" s="11"/>
      <c r="U943" s="8">
        <v>5853.37</v>
      </c>
      <c r="V943" s="8">
        <v>5853.37</v>
      </c>
      <c r="W943" s="3" t="s">
        <v>1132</v>
      </c>
      <c r="X943" s="17">
        <f>+N943-'Приложение № 2'!E943</f>
        <v>0</v>
      </c>
      <c r="Y943" s="1">
        <v>95469.85</v>
      </c>
      <c r="Z943" s="1">
        <f t="shared" si="252"/>
        <v>39977.100000000006</v>
      </c>
      <c r="AB943" s="17">
        <f>+N943-'Приложение № 2'!E943</f>
        <v>0</v>
      </c>
      <c r="AE943" s="25">
        <f>+N943-'Приложение № 2'!E943</f>
        <v>0</v>
      </c>
    </row>
    <row r="944" spans="1:31" ht="25.5" x14ac:dyDescent="0.2">
      <c r="A944" s="9">
        <f t="shared" si="250"/>
        <v>877</v>
      </c>
      <c r="B944" s="6">
        <f t="shared" si="251"/>
        <v>88</v>
      </c>
      <c r="C944" s="7" t="s">
        <v>1206</v>
      </c>
      <c r="D944" s="10" t="s">
        <v>974</v>
      </c>
      <c r="E944" s="10" t="s">
        <v>184</v>
      </c>
      <c r="F944" s="10"/>
      <c r="G944" s="10" t="s">
        <v>194</v>
      </c>
      <c r="H944" s="10" t="s">
        <v>33</v>
      </c>
      <c r="I944" s="10" t="s">
        <v>33</v>
      </c>
      <c r="J944" s="11">
        <v>3946.8</v>
      </c>
      <c r="K944" s="11">
        <v>3433.2</v>
      </c>
      <c r="L944" s="11">
        <v>0</v>
      </c>
      <c r="M944" s="26">
        <v>150</v>
      </c>
      <c r="N944" s="11">
        <f t="shared" si="247"/>
        <v>62592360.050253436</v>
      </c>
      <c r="O944" s="11">
        <v>0</v>
      </c>
      <c r="P944" s="11">
        <v>49746096.870253436</v>
      </c>
      <c r="Q944" s="11">
        <v>0</v>
      </c>
      <c r="R944" s="11">
        <v>1599099.98</v>
      </c>
      <c r="S944" s="11">
        <v>11247163.199999999</v>
      </c>
      <c r="T944" s="11"/>
      <c r="U944" s="8">
        <v>20577.830000000002</v>
      </c>
      <c r="V944" s="8">
        <v>20577.830000000002</v>
      </c>
      <c r="W944" s="3" t="s">
        <v>1132</v>
      </c>
      <c r="X944" s="17">
        <f>+N944-'Приложение № 2'!E944</f>
        <v>0</v>
      </c>
      <c r="Y944" s="1">
        <v>1224194.54</v>
      </c>
      <c r="Z944" s="1">
        <f t="shared" ref="Z944:Z947" si="253">+(K944*9.1+L944*18.19)*12</f>
        <v>374905.43999999994</v>
      </c>
      <c r="AB944" s="17">
        <f>+N944-'Приложение № 2'!E944</f>
        <v>0</v>
      </c>
      <c r="AE944" s="25">
        <f>+N944-'Приложение № 2'!E944</f>
        <v>0</v>
      </c>
    </row>
    <row r="945" spans="1:31" x14ac:dyDescent="0.2">
      <c r="A945" s="9">
        <f t="shared" si="250"/>
        <v>878</v>
      </c>
      <c r="B945" s="6">
        <f t="shared" si="251"/>
        <v>89</v>
      </c>
      <c r="C945" s="7" t="s">
        <v>1206</v>
      </c>
      <c r="D945" s="10" t="s">
        <v>975</v>
      </c>
      <c r="E945" s="10" t="s">
        <v>82</v>
      </c>
      <c r="F945" s="10"/>
      <c r="G945" s="10" t="s">
        <v>55</v>
      </c>
      <c r="H945" s="10" t="s">
        <v>33</v>
      </c>
      <c r="I945" s="10" t="s">
        <v>31</v>
      </c>
      <c r="J945" s="11">
        <v>1340.1</v>
      </c>
      <c r="K945" s="11">
        <v>1243.3</v>
      </c>
      <c r="L945" s="11">
        <v>0</v>
      </c>
      <c r="M945" s="26">
        <v>47</v>
      </c>
      <c r="N945" s="11">
        <f t="shared" si="247"/>
        <v>8252515.6576330811</v>
      </c>
      <c r="O945" s="11">
        <v>0</v>
      </c>
      <c r="P945" s="11">
        <v>4986510.3176330812</v>
      </c>
      <c r="Q945" s="11">
        <v>0</v>
      </c>
      <c r="R945" s="11">
        <v>481291.6</v>
      </c>
      <c r="S945" s="11">
        <v>2784713.7399999998</v>
      </c>
      <c r="T945" s="11"/>
      <c r="U945" s="8">
        <v>7480.05</v>
      </c>
      <c r="V945" s="8">
        <v>7480.05</v>
      </c>
      <c r="W945" s="3" t="s">
        <v>1132</v>
      </c>
      <c r="X945" s="17">
        <f>+N945-'Приложение № 2'!E945</f>
        <v>0</v>
      </c>
      <c r="Y945" s="1">
        <v>448786.9</v>
      </c>
      <c r="Z945" s="1">
        <f t="shared" si="253"/>
        <v>135768.35999999999</v>
      </c>
      <c r="AB945" s="17">
        <f>+N945-'Приложение № 2'!E945</f>
        <v>0</v>
      </c>
      <c r="AE945" s="25">
        <f>+N945-'Приложение № 2'!E945</f>
        <v>0</v>
      </c>
    </row>
    <row r="946" spans="1:31" x14ac:dyDescent="0.2">
      <c r="A946" s="9">
        <f t="shared" si="250"/>
        <v>879</v>
      </c>
      <c r="B946" s="6">
        <f t="shared" si="251"/>
        <v>90</v>
      </c>
      <c r="C946" s="7" t="s">
        <v>1206</v>
      </c>
      <c r="D946" s="10" t="s">
        <v>976</v>
      </c>
      <c r="E946" s="10" t="s">
        <v>68</v>
      </c>
      <c r="F946" s="10"/>
      <c r="G946" s="10" t="s">
        <v>55</v>
      </c>
      <c r="H946" s="10" t="s">
        <v>34</v>
      </c>
      <c r="I946" s="10" t="s">
        <v>30</v>
      </c>
      <c r="J946" s="11">
        <v>2802.55</v>
      </c>
      <c r="K946" s="11">
        <v>2464.0500000000002</v>
      </c>
      <c r="L946" s="11">
        <v>0</v>
      </c>
      <c r="M946" s="26">
        <v>115</v>
      </c>
      <c r="N946" s="11">
        <f t="shared" si="247"/>
        <v>16976294.239608556</v>
      </c>
      <c r="O946" s="11">
        <v>0</v>
      </c>
      <c r="P946" s="11">
        <v>8233821.3896085555</v>
      </c>
      <c r="Q946" s="11">
        <v>0</v>
      </c>
      <c r="R946" s="11">
        <v>670245.05000000005</v>
      </c>
      <c r="S946" s="11">
        <v>8072227.8000000007</v>
      </c>
      <c r="T946" s="11"/>
      <c r="U946" s="8">
        <v>7895.73</v>
      </c>
      <c r="V946" s="8">
        <v>7895.73</v>
      </c>
      <c r="W946" s="3" t="s">
        <v>1132</v>
      </c>
      <c r="X946" s="17">
        <f>+N946-'Приложение № 2'!E946</f>
        <v>0</v>
      </c>
      <c r="Y946" s="1">
        <v>401170.79</v>
      </c>
      <c r="Z946" s="1">
        <f t="shared" si="253"/>
        <v>269074.26</v>
      </c>
      <c r="AB946" s="17">
        <f>+N946-'Приложение № 2'!E946</f>
        <v>0</v>
      </c>
      <c r="AE946" s="25">
        <f>+N946-'Приложение № 2'!E946</f>
        <v>0</v>
      </c>
    </row>
    <row r="947" spans="1:31" x14ac:dyDescent="0.2">
      <c r="A947" s="9">
        <f t="shared" si="250"/>
        <v>880</v>
      </c>
      <c r="B947" s="6">
        <f t="shared" si="251"/>
        <v>91</v>
      </c>
      <c r="C947" s="7" t="s">
        <v>1206</v>
      </c>
      <c r="D947" s="10" t="s">
        <v>977</v>
      </c>
      <c r="E947" s="10" t="s">
        <v>188</v>
      </c>
      <c r="F947" s="10"/>
      <c r="G947" s="10" t="s">
        <v>55</v>
      </c>
      <c r="H947" s="10" t="s">
        <v>32</v>
      </c>
      <c r="I947" s="10" t="s">
        <v>31</v>
      </c>
      <c r="J947" s="11">
        <v>352.1</v>
      </c>
      <c r="K947" s="11">
        <v>250.7</v>
      </c>
      <c r="L947" s="11">
        <v>0</v>
      </c>
      <c r="M947" s="26">
        <v>21</v>
      </c>
      <c r="N947" s="11">
        <f t="shared" si="247"/>
        <v>8533049.3336134404</v>
      </c>
      <c r="O947" s="11">
        <v>0</v>
      </c>
      <c r="P947" s="11">
        <v>7613192.6936134398</v>
      </c>
      <c r="Q947" s="11">
        <v>0</v>
      </c>
      <c r="R947" s="11">
        <v>98563.44</v>
      </c>
      <c r="S947" s="11">
        <v>821293.2</v>
      </c>
      <c r="T947" s="11"/>
      <c r="U947" s="8">
        <v>37997.47</v>
      </c>
      <c r="V947" s="8">
        <v>37997.47</v>
      </c>
      <c r="W947" s="3" t="s">
        <v>1132</v>
      </c>
      <c r="X947" s="17">
        <f>+N947-'Приложение № 2'!E947</f>
        <v>0</v>
      </c>
      <c r="Y947" s="1">
        <v>71187</v>
      </c>
      <c r="Z947" s="1">
        <f t="shared" si="253"/>
        <v>27376.44</v>
      </c>
      <c r="AB947" s="17">
        <f>+N947-'Приложение № 2'!E947</f>
        <v>0</v>
      </c>
      <c r="AE947" s="25">
        <f>+N947-'Приложение № 2'!E947</f>
        <v>0</v>
      </c>
    </row>
    <row r="948" spans="1:31" x14ac:dyDescent="0.2">
      <c r="A948" s="9">
        <f t="shared" si="250"/>
        <v>881</v>
      </c>
      <c r="B948" s="6">
        <f t="shared" si="251"/>
        <v>92</v>
      </c>
      <c r="C948" s="7" t="s">
        <v>1206</v>
      </c>
      <c r="D948" s="10" t="s">
        <v>978</v>
      </c>
      <c r="E948" s="10" t="s">
        <v>79</v>
      </c>
      <c r="F948" s="10"/>
      <c r="G948" s="10" t="s">
        <v>59</v>
      </c>
      <c r="H948" s="10" t="s">
        <v>31</v>
      </c>
      <c r="I948" s="10" t="s">
        <v>31</v>
      </c>
      <c r="J948" s="11">
        <v>630.9</v>
      </c>
      <c r="K948" s="11">
        <v>582.1</v>
      </c>
      <c r="L948" s="11">
        <v>0</v>
      </c>
      <c r="M948" s="26">
        <v>49</v>
      </c>
      <c r="N948" s="11">
        <f t="shared" si="247"/>
        <v>3011529.2792171203</v>
      </c>
      <c r="O948" s="11">
        <v>0</v>
      </c>
      <c r="P948" s="11">
        <v>2383311.2592171202</v>
      </c>
      <c r="Q948" s="11">
        <v>0</v>
      </c>
      <c r="R948" s="11">
        <v>177672.62</v>
      </c>
      <c r="S948" s="11">
        <v>450545.4</v>
      </c>
      <c r="T948" s="11"/>
      <c r="U948" s="8">
        <v>5853.37</v>
      </c>
      <c r="V948" s="8">
        <v>5853.37</v>
      </c>
      <c r="W948" s="3" t="s">
        <v>1132</v>
      </c>
      <c r="X948" s="17">
        <f>+N948-'Приложение № 2'!E948</f>
        <v>0</v>
      </c>
      <c r="Y948" s="1">
        <v>132618.07999999999</v>
      </c>
      <c r="Z948" s="1">
        <f>+(K948*6.45+L948*17.73)*12</f>
        <v>45054.54</v>
      </c>
      <c r="AB948" s="17">
        <f>+N948-'Приложение № 2'!E948</f>
        <v>0</v>
      </c>
      <c r="AE948" s="25">
        <f>+N948-'Приложение № 2'!E948</f>
        <v>0</v>
      </c>
    </row>
    <row r="949" spans="1:31" x14ac:dyDescent="0.2">
      <c r="A949" s="9">
        <f t="shared" si="250"/>
        <v>882</v>
      </c>
      <c r="B949" s="6">
        <f t="shared" si="251"/>
        <v>93</v>
      </c>
      <c r="C949" s="7" t="s">
        <v>1206</v>
      </c>
      <c r="D949" s="10" t="s">
        <v>979</v>
      </c>
      <c r="E949" s="10" t="s">
        <v>101</v>
      </c>
      <c r="F949" s="10"/>
      <c r="G949" s="10" t="s">
        <v>55</v>
      </c>
      <c r="H949" s="10" t="s">
        <v>34</v>
      </c>
      <c r="I949" s="10" t="s">
        <v>33</v>
      </c>
      <c r="J949" s="11">
        <v>3343.7</v>
      </c>
      <c r="K949" s="11">
        <v>3064.9</v>
      </c>
      <c r="L949" s="11">
        <v>0</v>
      </c>
      <c r="M949" s="26">
        <v>160</v>
      </c>
      <c r="N949" s="11">
        <f t="shared" si="247"/>
        <v>10536467.757595519</v>
      </c>
      <c r="O949" s="11">
        <v>0</v>
      </c>
      <c r="P949" s="11">
        <v>5799146.0193955172</v>
      </c>
      <c r="Q949" s="11">
        <v>0</v>
      </c>
      <c r="R949" s="11">
        <v>1110071.1100000001</v>
      </c>
      <c r="S949" s="11">
        <v>3627250.6282000011</v>
      </c>
      <c r="T949" s="11"/>
      <c r="U949" s="8">
        <v>3747.65</v>
      </c>
      <c r="V949" s="8">
        <v>3747.65</v>
      </c>
      <c r="W949" s="3" t="s">
        <v>1132</v>
      </c>
      <c r="X949" s="17">
        <f>+N949-'Приложение № 2'!E949</f>
        <v>0</v>
      </c>
      <c r="Y949" s="1">
        <v>1055776.57</v>
      </c>
      <c r="Z949" s="1">
        <f t="shared" ref="Z949:Z954" si="254">+(K949*9.1+L949*18.19)*12</f>
        <v>334687.08</v>
      </c>
      <c r="AB949" s="17">
        <f>+N949-'Приложение № 2'!E949</f>
        <v>0</v>
      </c>
      <c r="AE949" s="25">
        <f>+N949-'Приложение № 2'!E949</f>
        <v>0</v>
      </c>
    </row>
    <row r="950" spans="1:31" ht="25.5" x14ac:dyDescent="0.2">
      <c r="A950" s="9">
        <f t="shared" si="250"/>
        <v>883</v>
      </c>
      <c r="B950" s="6">
        <f t="shared" si="251"/>
        <v>94</v>
      </c>
      <c r="C950" s="7" t="s">
        <v>1206</v>
      </c>
      <c r="D950" s="10" t="s">
        <v>980</v>
      </c>
      <c r="E950" s="10" t="s">
        <v>184</v>
      </c>
      <c r="F950" s="10"/>
      <c r="G950" s="10" t="s">
        <v>194</v>
      </c>
      <c r="H950" s="10" t="s">
        <v>33</v>
      </c>
      <c r="I950" s="10" t="s">
        <v>33</v>
      </c>
      <c r="J950" s="11">
        <v>3822.4</v>
      </c>
      <c r="K950" s="11">
        <v>3501.9</v>
      </c>
      <c r="L950" s="11">
        <v>0</v>
      </c>
      <c r="M950" s="26">
        <v>166</v>
      </c>
      <c r="N950" s="11">
        <f t="shared" si="247"/>
        <v>62232553.811948478</v>
      </c>
      <c r="O950" s="11">
        <v>0</v>
      </c>
      <c r="P950" s="11">
        <v>49174842.41194848</v>
      </c>
      <c r="Q950" s="11">
        <v>0</v>
      </c>
      <c r="R950" s="11">
        <v>1585487</v>
      </c>
      <c r="S950" s="11">
        <v>11472224.399999999</v>
      </c>
      <c r="T950" s="11"/>
      <c r="U950" s="8">
        <v>19964.84</v>
      </c>
      <c r="V950" s="8">
        <v>19964.84</v>
      </c>
      <c r="W950" s="3" t="s">
        <v>1132</v>
      </c>
      <c r="X950" s="17">
        <f>+N950-'Приложение № 2'!E950</f>
        <v>0</v>
      </c>
      <c r="Y950" s="1">
        <v>1203079.52</v>
      </c>
      <c r="Z950" s="1">
        <f t="shared" si="254"/>
        <v>382407.48</v>
      </c>
      <c r="AB950" s="17">
        <f>+N950-'Приложение № 2'!E950</f>
        <v>0</v>
      </c>
      <c r="AE950" s="25">
        <f>+N950-'Приложение № 2'!E950</f>
        <v>0</v>
      </c>
    </row>
    <row r="951" spans="1:31" x14ac:dyDescent="0.2">
      <c r="A951" s="9">
        <f t="shared" si="250"/>
        <v>884</v>
      </c>
      <c r="B951" s="6">
        <f t="shared" si="251"/>
        <v>95</v>
      </c>
      <c r="C951" s="7" t="s">
        <v>1206</v>
      </c>
      <c r="D951" s="10" t="s">
        <v>981</v>
      </c>
      <c r="E951" s="10" t="s">
        <v>188</v>
      </c>
      <c r="F951" s="10"/>
      <c r="G951" s="10" t="s">
        <v>55</v>
      </c>
      <c r="H951" s="10" t="s">
        <v>33</v>
      </c>
      <c r="I951" s="10" t="s">
        <v>33</v>
      </c>
      <c r="J951" s="11">
        <v>3939.8</v>
      </c>
      <c r="K951" s="11">
        <v>3457.8</v>
      </c>
      <c r="L951" s="11">
        <v>0</v>
      </c>
      <c r="M951" s="26">
        <v>160</v>
      </c>
      <c r="N951" s="11">
        <f t="shared" si="247"/>
        <v>18701580.440703299</v>
      </c>
      <c r="O951" s="11">
        <v>0</v>
      </c>
      <c r="P951" s="11">
        <v>5778441.0507032983</v>
      </c>
      <c r="Q951" s="11">
        <v>0</v>
      </c>
      <c r="R951" s="11">
        <v>1595386.59</v>
      </c>
      <c r="S951" s="11">
        <v>11327752.800000001</v>
      </c>
      <c r="T951" s="11"/>
      <c r="U951" s="8">
        <v>6119.2</v>
      </c>
      <c r="V951" s="8">
        <v>6119.2</v>
      </c>
      <c r="W951" s="3" t="s">
        <v>1132</v>
      </c>
      <c r="X951" s="17">
        <f>+N951-'Приложение № 2'!E951</f>
        <v>0</v>
      </c>
      <c r="Y951" s="1">
        <v>1217794.83</v>
      </c>
      <c r="Z951" s="1">
        <f t="shared" si="254"/>
        <v>377591.76</v>
      </c>
      <c r="AB951" s="17">
        <f>+N951-'Приложение № 2'!E951</f>
        <v>0</v>
      </c>
      <c r="AE951" s="25">
        <f>+N951-'Приложение № 2'!E951</f>
        <v>0</v>
      </c>
    </row>
    <row r="952" spans="1:31" x14ac:dyDescent="0.2">
      <c r="A952" s="9">
        <f t="shared" si="250"/>
        <v>885</v>
      </c>
      <c r="B952" s="6">
        <f t="shared" si="251"/>
        <v>96</v>
      </c>
      <c r="C952" s="7" t="s">
        <v>1206</v>
      </c>
      <c r="D952" s="10" t="s">
        <v>982</v>
      </c>
      <c r="E952" s="10" t="s">
        <v>64</v>
      </c>
      <c r="F952" s="10"/>
      <c r="G952" s="10" t="s">
        <v>55</v>
      </c>
      <c r="H952" s="10" t="s">
        <v>33</v>
      </c>
      <c r="I952" s="10" t="s">
        <v>33</v>
      </c>
      <c r="J952" s="11">
        <v>3003.8</v>
      </c>
      <c r="K952" s="11">
        <v>2699.8</v>
      </c>
      <c r="L952" s="11">
        <v>0</v>
      </c>
      <c r="M952" s="26">
        <v>120</v>
      </c>
      <c r="N952" s="11">
        <f t="shared" si="247"/>
        <v>22660974.219927039</v>
      </c>
      <c r="O952" s="11">
        <v>0</v>
      </c>
      <c r="P952" s="11">
        <v>12525920.039927039</v>
      </c>
      <c r="Q952" s="11">
        <v>0</v>
      </c>
      <c r="R952" s="11">
        <v>1290509.3799999999</v>
      </c>
      <c r="S952" s="11">
        <v>8844544.8000000007</v>
      </c>
      <c r="T952" s="11"/>
      <c r="U952" s="8">
        <v>9305.07</v>
      </c>
      <c r="V952" s="8">
        <v>9305.07</v>
      </c>
      <c r="W952" s="3" t="s">
        <v>1132</v>
      </c>
      <c r="X952" s="17">
        <f>+N952-'Приложение № 2'!E952</f>
        <v>0</v>
      </c>
      <c r="Y952" s="1">
        <v>995691.22</v>
      </c>
      <c r="Z952" s="1">
        <f t="shared" si="254"/>
        <v>294818.16000000003</v>
      </c>
      <c r="AB952" s="17">
        <f>+N952-'Приложение № 2'!E952</f>
        <v>0</v>
      </c>
      <c r="AE952" s="25">
        <f>+N952-'Приложение № 2'!E952</f>
        <v>0</v>
      </c>
    </row>
    <row r="953" spans="1:31" x14ac:dyDescent="0.2">
      <c r="A953" s="9">
        <f t="shared" si="250"/>
        <v>886</v>
      </c>
      <c r="B953" s="6">
        <f t="shared" si="251"/>
        <v>97</v>
      </c>
      <c r="C953" s="7" t="s">
        <v>1206</v>
      </c>
      <c r="D953" s="10" t="s">
        <v>983</v>
      </c>
      <c r="E953" s="10" t="s">
        <v>91</v>
      </c>
      <c r="F953" s="10"/>
      <c r="G953" s="10" t="s">
        <v>55</v>
      </c>
      <c r="H953" s="10" t="s">
        <v>34</v>
      </c>
      <c r="I953" s="10" t="s">
        <v>33</v>
      </c>
      <c r="J953" s="11">
        <v>2790.6</v>
      </c>
      <c r="K953" s="11">
        <v>2486.6</v>
      </c>
      <c r="L953" s="11">
        <v>0</v>
      </c>
      <c r="M953" s="26">
        <v>138</v>
      </c>
      <c r="N953" s="11">
        <f t="shared" si="247"/>
        <v>20103502.454791676</v>
      </c>
      <c r="O953" s="11">
        <v>0</v>
      </c>
      <c r="P953" s="11">
        <v>11026389.034791676</v>
      </c>
      <c r="Q953" s="11">
        <v>0</v>
      </c>
      <c r="R953" s="11">
        <v>931011.82</v>
      </c>
      <c r="S953" s="11">
        <v>8146101.5999999996</v>
      </c>
      <c r="T953" s="11"/>
      <c r="U953" s="8">
        <v>9086.2199999999993</v>
      </c>
      <c r="V953" s="8">
        <v>9086.2199999999993</v>
      </c>
      <c r="W953" s="3" t="s">
        <v>1132</v>
      </c>
      <c r="X953" s="17">
        <f>+N953-'Приложение № 2'!E953</f>
        <v>0</v>
      </c>
      <c r="Y953" s="1">
        <v>659475.1</v>
      </c>
      <c r="Z953" s="1">
        <f t="shared" si="254"/>
        <v>271536.71999999997</v>
      </c>
      <c r="AB953" s="17">
        <f>+N953-'Приложение № 2'!E953</f>
        <v>0</v>
      </c>
      <c r="AE953" s="25">
        <f>+N953-'Приложение № 2'!E953</f>
        <v>0</v>
      </c>
    </row>
    <row r="954" spans="1:31" x14ac:dyDescent="0.2">
      <c r="A954" s="9">
        <f t="shared" si="250"/>
        <v>887</v>
      </c>
      <c r="B954" s="6">
        <f t="shared" si="251"/>
        <v>98</v>
      </c>
      <c r="C954" s="7" t="s">
        <v>1206</v>
      </c>
      <c r="D954" s="10" t="s">
        <v>984</v>
      </c>
      <c r="E954" s="10" t="s">
        <v>101</v>
      </c>
      <c r="F954" s="10"/>
      <c r="G954" s="10" t="s">
        <v>55</v>
      </c>
      <c r="H954" s="10" t="s">
        <v>34</v>
      </c>
      <c r="I954" s="10" t="s">
        <v>33</v>
      </c>
      <c r="J954" s="11">
        <v>3187.3</v>
      </c>
      <c r="K954" s="11">
        <v>2509.85</v>
      </c>
      <c r="L954" s="11">
        <v>0</v>
      </c>
      <c r="M954" s="26">
        <v>119</v>
      </c>
      <c r="N954" s="11">
        <f t="shared" si="247"/>
        <v>13574573.91882568</v>
      </c>
      <c r="O954" s="11">
        <v>0</v>
      </c>
      <c r="P954" s="11">
        <v>3994769.2788256807</v>
      </c>
      <c r="Q954" s="11">
        <v>0</v>
      </c>
      <c r="R954" s="11">
        <v>1357536.0400000003</v>
      </c>
      <c r="S954" s="11">
        <v>8222268.5999999996</v>
      </c>
      <c r="T954" s="11"/>
      <c r="U954" s="8">
        <v>6119.2</v>
      </c>
      <c r="V954" s="8">
        <v>6119.2</v>
      </c>
      <c r="W954" s="3" t="s">
        <v>1132</v>
      </c>
      <c r="X954" s="17">
        <f>+N954-'Приложение № 2'!E954</f>
        <v>0</v>
      </c>
      <c r="Y954" s="1">
        <v>1476005.08</v>
      </c>
      <c r="Z954" s="1">
        <f t="shared" si="254"/>
        <v>274075.62</v>
      </c>
      <c r="AB954" s="17">
        <f>+N954-'Приложение № 2'!E954</f>
        <v>0</v>
      </c>
      <c r="AE954" s="25">
        <f>+N954-'Приложение № 2'!E954</f>
        <v>0</v>
      </c>
    </row>
    <row r="955" spans="1:31" x14ac:dyDescent="0.2">
      <c r="A955" s="9">
        <f t="shared" si="250"/>
        <v>888</v>
      </c>
      <c r="B955" s="6">
        <f t="shared" si="251"/>
        <v>99</v>
      </c>
      <c r="C955" s="7" t="s">
        <v>1206</v>
      </c>
      <c r="D955" s="10" t="s">
        <v>985</v>
      </c>
      <c r="E955" s="10" t="s">
        <v>64</v>
      </c>
      <c r="F955" s="10"/>
      <c r="G955" s="10" t="s">
        <v>59</v>
      </c>
      <c r="H955" s="10" t="s">
        <v>31</v>
      </c>
      <c r="I955" s="10" t="s">
        <v>31</v>
      </c>
      <c r="J955" s="11">
        <v>509.6</v>
      </c>
      <c r="K955" s="11">
        <v>478.1</v>
      </c>
      <c r="L955" s="11">
        <v>0</v>
      </c>
      <c r="M955" s="26">
        <v>44</v>
      </c>
      <c r="N955" s="11">
        <f t="shared" si="247"/>
        <v>2473479.03569416</v>
      </c>
      <c r="O955" s="11">
        <v>0</v>
      </c>
      <c r="P955" s="11">
        <v>1975648.8156941601</v>
      </c>
      <c r="Q955" s="11">
        <v>0</v>
      </c>
      <c r="R955" s="11">
        <v>127780.82</v>
      </c>
      <c r="S955" s="11">
        <v>370049.4</v>
      </c>
      <c r="T955" s="11"/>
      <c r="U955" s="8">
        <v>5853.37</v>
      </c>
      <c r="V955" s="8">
        <v>5853.37</v>
      </c>
      <c r="W955" s="3" t="s">
        <v>1132</v>
      </c>
      <c r="X955" s="17">
        <f>+N955-'Приложение № 2'!E955</f>
        <v>0</v>
      </c>
      <c r="Y955" s="1">
        <v>90775.88</v>
      </c>
      <c r="Z955" s="1">
        <f>+(K955*6.45+L955*17.73)*12</f>
        <v>37004.94</v>
      </c>
      <c r="AB955" s="17">
        <f>+N955-'Приложение № 2'!E955</f>
        <v>0</v>
      </c>
      <c r="AE955" s="25">
        <f>+N955-'Приложение № 2'!E955</f>
        <v>0</v>
      </c>
    </row>
    <row r="956" spans="1:31" ht="25.5" x14ac:dyDescent="0.2">
      <c r="A956" s="9">
        <f t="shared" si="250"/>
        <v>889</v>
      </c>
      <c r="B956" s="6">
        <f t="shared" si="251"/>
        <v>100</v>
      </c>
      <c r="C956" s="7" t="s">
        <v>1206</v>
      </c>
      <c r="D956" s="10" t="s">
        <v>986</v>
      </c>
      <c r="E956" s="10" t="s">
        <v>228</v>
      </c>
      <c r="F956" s="10"/>
      <c r="G956" s="10" t="s">
        <v>194</v>
      </c>
      <c r="H956" s="10" t="s">
        <v>33</v>
      </c>
      <c r="I956" s="10" t="s">
        <v>33</v>
      </c>
      <c r="J956" s="11">
        <v>3906</v>
      </c>
      <c r="K956" s="11">
        <v>3430</v>
      </c>
      <c r="L956" s="11">
        <v>0</v>
      </c>
      <c r="M956" s="26">
        <v>129</v>
      </c>
      <c r="N956" s="11">
        <f t="shared" si="247"/>
        <v>53597154.272256002</v>
      </c>
      <c r="O956" s="11">
        <v>0</v>
      </c>
      <c r="P956" s="11">
        <v>40733823.422256</v>
      </c>
      <c r="Q956" s="11">
        <v>0</v>
      </c>
      <c r="R956" s="11">
        <v>1626650.85</v>
      </c>
      <c r="S956" s="11">
        <v>11236680</v>
      </c>
      <c r="T956" s="11"/>
      <c r="U956" s="8">
        <v>17629.96</v>
      </c>
      <c r="V956" s="8">
        <v>17629.96</v>
      </c>
      <c r="W956" s="3" t="s">
        <v>1132</v>
      </c>
      <c r="X956" s="17">
        <f>+N956-'Приложение № 2'!E956</f>
        <v>0</v>
      </c>
      <c r="Y956" s="1">
        <v>1252094.8500000001</v>
      </c>
      <c r="Z956" s="1">
        <f t="shared" ref="Z956:Z957" si="255">+(K956*9.1+L956*18.19)*12</f>
        <v>374556</v>
      </c>
      <c r="AB956" s="17">
        <f>+N956-'Приложение № 2'!E956</f>
        <v>0</v>
      </c>
      <c r="AE956" s="25">
        <f>+N956-'Приложение № 2'!E956</f>
        <v>0</v>
      </c>
    </row>
    <row r="957" spans="1:31" x14ac:dyDescent="0.2">
      <c r="A957" s="9">
        <f t="shared" si="250"/>
        <v>890</v>
      </c>
      <c r="B957" s="6">
        <f t="shared" si="251"/>
        <v>101</v>
      </c>
      <c r="C957" s="7" t="s">
        <v>1206</v>
      </c>
      <c r="D957" s="10" t="s">
        <v>987</v>
      </c>
      <c r="E957" s="10" t="s">
        <v>424</v>
      </c>
      <c r="F957" s="10"/>
      <c r="G957" s="10" t="s">
        <v>55</v>
      </c>
      <c r="H957" s="10" t="s">
        <v>33</v>
      </c>
      <c r="I957" s="10" t="s">
        <v>31</v>
      </c>
      <c r="J957" s="11">
        <v>2372.8000000000002</v>
      </c>
      <c r="K957" s="11">
        <v>2225.5</v>
      </c>
      <c r="L957" s="11">
        <v>0</v>
      </c>
      <c r="M957" s="26">
        <v>89</v>
      </c>
      <c r="N957" s="11">
        <f t="shared" si="247"/>
        <v>36283962.634262398</v>
      </c>
      <c r="O957" s="11">
        <v>0</v>
      </c>
      <c r="P957" s="11">
        <v>27870029.194262397</v>
      </c>
      <c r="Q957" s="11">
        <v>0</v>
      </c>
      <c r="R957" s="11">
        <v>1123195.44</v>
      </c>
      <c r="S957" s="11">
        <v>7290737.9999999991</v>
      </c>
      <c r="T957" s="11"/>
      <c r="U957" s="8">
        <v>18355.48</v>
      </c>
      <c r="V957" s="8">
        <v>18355.48</v>
      </c>
      <c r="W957" s="3" t="s">
        <v>1132</v>
      </c>
      <c r="X957" s="17">
        <f>+N957-'Приложение № 2'!E957</f>
        <v>0</v>
      </c>
      <c r="Y957" s="1">
        <v>880170.84</v>
      </c>
      <c r="Z957" s="1">
        <f t="shared" si="255"/>
        <v>243024.59999999998</v>
      </c>
      <c r="AB957" s="17">
        <f>+N957-'Приложение № 2'!E957</f>
        <v>0</v>
      </c>
      <c r="AE957" s="25">
        <f>+N957-'Приложение № 2'!E957</f>
        <v>0</v>
      </c>
    </row>
    <row r="958" spans="1:31" x14ac:dyDescent="0.2">
      <c r="A958" s="9">
        <f t="shared" si="250"/>
        <v>891</v>
      </c>
      <c r="B958" s="6">
        <f t="shared" si="251"/>
        <v>102</v>
      </c>
      <c r="C958" s="7" t="s">
        <v>1206</v>
      </c>
      <c r="D958" s="10" t="s">
        <v>988</v>
      </c>
      <c r="E958" s="10" t="s">
        <v>138</v>
      </c>
      <c r="F958" s="10"/>
      <c r="G958" s="10" t="s">
        <v>59</v>
      </c>
      <c r="H958" s="10" t="s">
        <v>31</v>
      </c>
      <c r="I958" s="10" t="s">
        <v>31</v>
      </c>
      <c r="J958" s="11">
        <v>752.3</v>
      </c>
      <c r="K958" s="11">
        <v>709.4</v>
      </c>
      <c r="L958" s="11">
        <v>0</v>
      </c>
      <c r="M958" s="26">
        <v>31</v>
      </c>
      <c r="N958" s="11">
        <f t="shared" si="247"/>
        <v>13170626.703798402</v>
      </c>
      <c r="O958" s="11">
        <v>0</v>
      </c>
      <c r="P958" s="11">
        <v>12385937.383798402</v>
      </c>
      <c r="Q958" s="11">
        <v>0</v>
      </c>
      <c r="R958" s="11">
        <v>235613.72</v>
      </c>
      <c r="S958" s="11">
        <v>549075.6</v>
      </c>
      <c r="T958" s="11"/>
      <c r="U958" s="8">
        <v>20332.490000000002</v>
      </c>
      <c r="V958" s="8">
        <v>20332.490000000002</v>
      </c>
      <c r="W958" s="3" t="s">
        <v>1132</v>
      </c>
      <c r="X958" s="17">
        <f>+N958-'Приложение № 2'!E958</f>
        <v>0</v>
      </c>
      <c r="Y958" s="1">
        <v>180706.16</v>
      </c>
      <c r="Z958" s="1">
        <f t="shared" ref="Z958:Z960" si="256">+(K958*6.45+L958*17.73)*12</f>
        <v>54907.56</v>
      </c>
      <c r="AB958" s="17">
        <f>+N958-'Приложение № 2'!E958</f>
        <v>0</v>
      </c>
      <c r="AE958" s="25">
        <f>+N958-'Приложение № 2'!E958</f>
        <v>0</v>
      </c>
    </row>
    <row r="959" spans="1:31" x14ac:dyDescent="0.2">
      <c r="A959" s="9">
        <f t="shared" si="250"/>
        <v>892</v>
      </c>
      <c r="B959" s="6">
        <f t="shared" si="251"/>
        <v>103</v>
      </c>
      <c r="C959" s="7" t="s">
        <v>1206</v>
      </c>
      <c r="D959" s="10" t="s">
        <v>989</v>
      </c>
      <c r="E959" s="10" t="s">
        <v>108</v>
      </c>
      <c r="F959" s="10"/>
      <c r="G959" s="10" t="s">
        <v>59</v>
      </c>
      <c r="H959" s="10" t="s">
        <v>31</v>
      </c>
      <c r="I959" s="10" t="s">
        <v>31</v>
      </c>
      <c r="J959" s="11">
        <v>525.20000000000005</v>
      </c>
      <c r="K959" s="11">
        <v>487.1</v>
      </c>
      <c r="L959" s="11">
        <v>0</v>
      </c>
      <c r="M959" s="26">
        <v>28</v>
      </c>
      <c r="N959" s="11">
        <f t="shared" si="247"/>
        <v>9043434.2766255997</v>
      </c>
      <c r="O959" s="11">
        <v>0</v>
      </c>
      <c r="P959" s="11">
        <v>8508068.2866255995</v>
      </c>
      <c r="Q959" s="11">
        <v>0</v>
      </c>
      <c r="R959" s="11">
        <v>158350.59</v>
      </c>
      <c r="S959" s="11">
        <v>377015.4</v>
      </c>
      <c r="T959" s="11"/>
      <c r="U959" s="8">
        <v>20332.490000000002</v>
      </c>
      <c r="V959" s="8">
        <v>20332.490000000002</v>
      </c>
      <c r="W959" s="3" t="s">
        <v>1132</v>
      </c>
      <c r="X959" s="17">
        <f>+N959-'Приложение № 2'!E959</f>
        <v>0</v>
      </c>
      <c r="Y959" s="1">
        <v>120649.05</v>
      </c>
      <c r="Z959" s="1">
        <f t="shared" si="256"/>
        <v>37701.54</v>
      </c>
      <c r="AB959" s="17">
        <f>+N959-'Приложение № 2'!E959</f>
        <v>0</v>
      </c>
      <c r="AE959" s="25">
        <f>+N959-'Приложение № 2'!E959</f>
        <v>0</v>
      </c>
    </row>
    <row r="960" spans="1:31" x14ac:dyDescent="0.2">
      <c r="A960" s="9">
        <f t="shared" si="250"/>
        <v>893</v>
      </c>
      <c r="B960" s="6">
        <f t="shared" si="251"/>
        <v>104</v>
      </c>
      <c r="C960" s="7" t="s">
        <v>1206</v>
      </c>
      <c r="D960" s="10" t="s">
        <v>990</v>
      </c>
      <c r="E960" s="10" t="s">
        <v>150</v>
      </c>
      <c r="F960" s="10"/>
      <c r="G960" s="10" t="s">
        <v>59</v>
      </c>
      <c r="H960" s="10" t="s">
        <v>31</v>
      </c>
      <c r="I960" s="10" t="s">
        <v>31</v>
      </c>
      <c r="J960" s="11">
        <v>522</v>
      </c>
      <c r="K960" s="11">
        <v>485.8</v>
      </c>
      <c r="L960" s="11">
        <v>0</v>
      </c>
      <c r="M960" s="26">
        <v>22</v>
      </c>
      <c r="N960" s="11">
        <f t="shared" si="247"/>
        <v>9019298.6433087997</v>
      </c>
      <c r="O960" s="11">
        <v>0</v>
      </c>
      <c r="P960" s="11">
        <v>8486918.2333087996</v>
      </c>
      <c r="Q960" s="11">
        <v>0</v>
      </c>
      <c r="R960" s="11">
        <v>156371.21</v>
      </c>
      <c r="S960" s="11">
        <v>376009.20000000007</v>
      </c>
      <c r="T960" s="11"/>
      <c r="U960" s="8">
        <v>20332.490000000002</v>
      </c>
      <c r="V960" s="8">
        <v>20332.490000000002</v>
      </c>
      <c r="W960" s="3" t="s">
        <v>1132</v>
      </c>
      <c r="X960" s="17">
        <f>+N960-'Приложение № 2'!E960</f>
        <v>0</v>
      </c>
      <c r="Y960" s="1">
        <v>118770.29</v>
      </c>
      <c r="Z960" s="1">
        <f t="shared" si="256"/>
        <v>37600.920000000006</v>
      </c>
      <c r="AB960" s="17">
        <f>+N960-'Приложение № 2'!E960</f>
        <v>0</v>
      </c>
      <c r="AE960" s="25">
        <f>+N960-'Приложение № 2'!E960</f>
        <v>0</v>
      </c>
    </row>
    <row r="961" spans="1:31" ht="25.5" x14ac:dyDescent="0.2">
      <c r="A961" s="9">
        <f t="shared" si="250"/>
        <v>894</v>
      </c>
      <c r="B961" s="6">
        <f t="shared" si="251"/>
        <v>105</v>
      </c>
      <c r="C961" s="7" t="s">
        <v>1206</v>
      </c>
      <c r="D961" s="10" t="s">
        <v>991</v>
      </c>
      <c r="E961" s="10" t="s">
        <v>184</v>
      </c>
      <c r="F961" s="10"/>
      <c r="G961" s="10" t="s">
        <v>194</v>
      </c>
      <c r="H961" s="10" t="s">
        <v>34</v>
      </c>
      <c r="I961" s="10" t="s">
        <v>33</v>
      </c>
      <c r="J961" s="11">
        <v>4765.8999999999996</v>
      </c>
      <c r="K961" s="11">
        <v>4339.3999999999996</v>
      </c>
      <c r="L961" s="11">
        <v>0</v>
      </c>
      <c r="M961" s="26">
        <v>197</v>
      </c>
      <c r="N961" s="11">
        <f t="shared" si="247"/>
        <v>79113738.535028487</v>
      </c>
      <c r="O961" s="11">
        <v>0</v>
      </c>
      <c r="P961" s="11">
        <v>62785636.09502849</v>
      </c>
      <c r="Q961" s="11">
        <v>0</v>
      </c>
      <c r="R961" s="11">
        <v>2112228.04</v>
      </c>
      <c r="S961" s="11">
        <v>14215874.399999999</v>
      </c>
      <c r="T961" s="11"/>
      <c r="U961" s="8">
        <v>20577.830000000002</v>
      </c>
      <c r="V961" s="8">
        <v>20577.830000000002</v>
      </c>
      <c r="W961" s="3" t="s">
        <v>1132</v>
      </c>
      <c r="X961" s="17">
        <f>+N961-'Приложение № 2'!E961</f>
        <v>0</v>
      </c>
      <c r="Y961" s="1">
        <v>1638365.56</v>
      </c>
      <c r="Z961" s="1">
        <f t="shared" ref="Z961:Z964" si="257">+(K961*9.1+L961*18.19)*12</f>
        <v>473862.47999999992</v>
      </c>
      <c r="AB961" s="17">
        <f>+N961-'Приложение № 2'!E961</f>
        <v>0</v>
      </c>
      <c r="AE961" s="25">
        <f>+N961-'Приложение № 2'!E961</f>
        <v>0</v>
      </c>
    </row>
    <row r="962" spans="1:31" ht="25.5" x14ac:dyDescent="0.2">
      <c r="A962" s="9">
        <f t="shared" si="250"/>
        <v>895</v>
      </c>
      <c r="B962" s="6">
        <f t="shared" si="251"/>
        <v>106</v>
      </c>
      <c r="C962" s="7" t="s">
        <v>1206</v>
      </c>
      <c r="D962" s="10" t="s">
        <v>992</v>
      </c>
      <c r="E962" s="10" t="s">
        <v>82</v>
      </c>
      <c r="F962" s="10"/>
      <c r="G962" s="10" t="s">
        <v>194</v>
      </c>
      <c r="H962" s="10" t="s">
        <v>33</v>
      </c>
      <c r="I962" s="10" t="s">
        <v>33</v>
      </c>
      <c r="J962" s="11">
        <v>1991.8</v>
      </c>
      <c r="K962" s="11">
        <v>1480.7</v>
      </c>
      <c r="L962" s="11">
        <v>0</v>
      </c>
      <c r="M962" s="26">
        <v>80</v>
      </c>
      <c r="N962" s="11">
        <f t="shared" si="247"/>
        <v>5593092.5316636199</v>
      </c>
      <c r="O962" s="11">
        <v>0</v>
      </c>
      <c r="P962" s="11">
        <v>-2.3283064365386963E-10</v>
      </c>
      <c r="Q962" s="11">
        <v>0</v>
      </c>
      <c r="R962" s="11">
        <v>847914.3</v>
      </c>
      <c r="S962" s="11">
        <v>4745178.2316636201</v>
      </c>
      <c r="T962" s="11"/>
      <c r="U962" s="8">
        <v>4273.67</v>
      </c>
      <c r="V962" s="8">
        <v>4273.67</v>
      </c>
      <c r="W962" s="3" t="s">
        <v>1132</v>
      </c>
      <c r="X962" s="17">
        <f>+N962-'Приложение № 2'!E962</f>
        <v>0</v>
      </c>
      <c r="Y962" s="1">
        <v>936417.81</v>
      </c>
      <c r="Z962" s="1">
        <f t="shared" si="257"/>
        <v>161692.44</v>
      </c>
      <c r="AB962" s="17">
        <f>+N962-'Приложение № 2'!E962</f>
        <v>0</v>
      </c>
      <c r="AE962" s="25">
        <f>+N962-'Приложение № 2'!E962</f>
        <v>0</v>
      </c>
    </row>
    <row r="963" spans="1:31" x14ac:dyDescent="0.2">
      <c r="A963" s="9">
        <f t="shared" si="250"/>
        <v>896</v>
      </c>
      <c r="B963" s="6">
        <f t="shared" si="251"/>
        <v>107</v>
      </c>
      <c r="C963" s="7" t="s">
        <v>1206</v>
      </c>
      <c r="D963" s="10" t="s">
        <v>993</v>
      </c>
      <c r="E963" s="10" t="s">
        <v>184</v>
      </c>
      <c r="F963" s="10"/>
      <c r="G963" s="10" t="s">
        <v>55</v>
      </c>
      <c r="H963" s="10" t="s">
        <v>34</v>
      </c>
      <c r="I963" s="10" t="s">
        <v>30</v>
      </c>
      <c r="J963" s="11">
        <v>1683.6</v>
      </c>
      <c r="K963" s="11">
        <v>788.9</v>
      </c>
      <c r="L963" s="11">
        <v>0</v>
      </c>
      <c r="M963" s="26">
        <v>109</v>
      </c>
      <c r="N963" s="11">
        <f t="shared" si="247"/>
        <v>12464221.742510721</v>
      </c>
      <c r="O963" s="11">
        <v>0</v>
      </c>
      <c r="P963" s="11">
        <v>8992549.9625107199</v>
      </c>
      <c r="Q963" s="11">
        <v>0</v>
      </c>
      <c r="R963" s="11">
        <v>887235.38</v>
      </c>
      <c r="S963" s="11">
        <v>2584436.4000000004</v>
      </c>
      <c r="T963" s="11"/>
      <c r="U963" s="8">
        <v>17684.13</v>
      </c>
      <c r="V963" s="8">
        <v>17684.13</v>
      </c>
      <c r="W963" s="3" t="s">
        <v>1132</v>
      </c>
      <c r="X963" s="17">
        <f>+N963-'Приложение № 2'!E963</f>
        <v>0</v>
      </c>
      <c r="Y963" s="1">
        <v>801087.5</v>
      </c>
      <c r="Z963" s="1">
        <f t="shared" si="257"/>
        <v>86147.88</v>
      </c>
      <c r="AB963" s="17">
        <f>+N963-'Приложение № 2'!E963</f>
        <v>0</v>
      </c>
      <c r="AE963" s="25">
        <f>+N963-'Приложение № 2'!E963</f>
        <v>0</v>
      </c>
    </row>
    <row r="964" spans="1:31" x14ac:dyDescent="0.2">
      <c r="A964" s="9">
        <f t="shared" si="250"/>
        <v>897</v>
      </c>
      <c r="B964" s="6">
        <f t="shared" si="251"/>
        <v>108</v>
      </c>
      <c r="C964" s="7" t="s">
        <v>1206</v>
      </c>
      <c r="D964" s="10" t="s">
        <v>316</v>
      </c>
      <c r="E964" s="10" t="s">
        <v>148</v>
      </c>
      <c r="F964" s="10"/>
      <c r="G964" s="10" t="s">
        <v>55</v>
      </c>
      <c r="H964" s="10" t="s">
        <v>34</v>
      </c>
      <c r="I964" s="10" t="s">
        <v>33</v>
      </c>
      <c r="J964" s="11">
        <v>4831.3</v>
      </c>
      <c r="K964" s="11">
        <v>4269.3</v>
      </c>
      <c r="L964" s="11">
        <v>0</v>
      </c>
      <c r="M964" s="26">
        <v>196</v>
      </c>
      <c r="N964" s="11">
        <f t="shared" si="247"/>
        <v>23090594.422856223</v>
      </c>
      <c r="O964" s="11">
        <v>0</v>
      </c>
      <c r="P964" s="11">
        <v>9483782.4728562236</v>
      </c>
      <c r="Q964" s="11">
        <v>0</v>
      </c>
      <c r="R964" s="11">
        <v>886668.49000000022</v>
      </c>
      <c r="S964" s="11">
        <v>12720143.459999999</v>
      </c>
      <c r="T964" s="11"/>
      <c r="U964" s="8">
        <v>6119.2</v>
      </c>
      <c r="V964" s="8">
        <v>6119.2</v>
      </c>
      <c r="W964" s="3" t="s">
        <v>1132</v>
      </c>
      <c r="X964" s="17">
        <f>+N964-'Приложение № 2'!E964</f>
        <v>0</v>
      </c>
      <c r="Y964" s="1">
        <v>1600156.79</v>
      </c>
      <c r="Z964" s="1">
        <f t="shared" si="257"/>
        <v>466207.55999999994</v>
      </c>
      <c r="AB964" s="17">
        <f>+N964-'Приложение № 2'!E964</f>
        <v>0</v>
      </c>
      <c r="AE964" s="25">
        <f>+N964-'Приложение № 2'!E964</f>
        <v>0</v>
      </c>
    </row>
    <row r="965" spans="1:31" x14ac:dyDescent="0.2">
      <c r="A965" s="9">
        <f t="shared" si="250"/>
        <v>898</v>
      </c>
      <c r="B965" s="6">
        <f t="shared" si="251"/>
        <v>109</v>
      </c>
      <c r="C965" s="7" t="s">
        <v>1206</v>
      </c>
      <c r="D965" s="10" t="s">
        <v>994</v>
      </c>
      <c r="E965" s="10" t="s">
        <v>108</v>
      </c>
      <c r="F965" s="10"/>
      <c r="G965" s="10" t="s">
        <v>59</v>
      </c>
      <c r="H965" s="10" t="s">
        <v>31</v>
      </c>
      <c r="I965" s="10" t="s">
        <v>31</v>
      </c>
      <c r="J965" s="11">
        <v>819.9</v>
      </c>
      <c r="K965" s="11">
        <v>784.9</v>
      </c>
      <c r="L965" s="11">
        <v>0</v>
      </c>
      <c r="M965" s="26">
        <v>40</v>
      </c>
      <c r="N965" s="11">
        <f t="shared" si="247"/>
        <v>6748443.0079664001</v>
      </c>
      <c r="O965" s="11">
        <v>0</v>
      </c>
      <c r="P965" s="11">
        <v>5855412.1079664007</v>
      </c>
      <c r="Q965" s="11">
        <v>0</v>
      </c>
      <c r="R965" s="11">
        <v>285518.3</v>
      </c>
      <c r="S965" s="11">
        <v>607512.6</v>
      </c>
      <c r="T965" s="11"/>
      <c r="U965" s="8">
        <v>9054.66</v>
      </c>
      <c r="V965" s="8">
        <v>9054.66</v>
      </c>
      <c r="W965" s="3" t="s">
        <v>1132</v>
      </c>
      <c r="X965" s="17">
        <f>+N965-'Приложение № 2'!E965</f>
        <v>0</v>
      </c>
      <c r="Y965" s="1">
        <v>224767.04</v>
      </c>
      <c r="Z965" s="1">
        <f>+(K965*6.45+L965*17.73)*12</f>
        <v>60751.259999999995</v>
      </c>
      <c r="AB965" s="17">
        <f>+N965-'Приложение № 2'!E965</f>
        <v>0</v>
      </c>
      <c r="AE965" s="25">
        <f>+N965-'Приложение № 2'!E965</f>
        <v>0</v>
      </c>
    </row>
    <row r="966" spans="1:31" x14ac:dyDescent="0.2">
      <c r="A966" s="9">
        <f t="shared" si="250"/>
        <v>899</v>
      </c>
      <c r="B966" s="6">
        <f t="shared" si="251"/>
        <v>110</v>
      </c>
      <c r="C966" s="7" t="s">
        <v>1206</v>
      </c>
      <c r="D966" s="10" t="s">
        <v>995</v>
      </c>
      <c r="E966" s="10" t="s">
        <v>111</v>
      </c>
      <c r="F966" s="10"/>
      <c r="G966" s="10" t="s">
        <v>55</v>
      </c>
      <c r="H966" s="10" t="s">
        <v>34</v>
      </c>
      <c r="I966" s="10" t="s">
        <v>33</v>
      </c>
      <c r="J966" s="11">
        <v>3361.6</v>
      </c>
      <c r="K966" s="11">
        <v>3048.1</v>
      </c>
      <c r="L966" s="11">
        <v>0</v>
      </c>
      <c r="M966" s="26">
        <v>127</v>
      </c>
      <c r="N966" s="11">
        <f t="shared" si="247"/>
        <v>16566987.894826882</v>
      </c>
      <c r="O966" s="11">
        <v>0</v>
      </c>
      <c r="P966" s="11">
        <v>8244387.9654246615</v>
      </c>
      <c r="Q966" s="11">
        <v>0</v>
      </c>
      <c r="R966" s="11">
        <v>286448.59580000001</v>
      </c>
      <c r="S966" s="11">
        <v>8036151.3336022198</v>
      </c>
      <c r="T966" s="11"/>
      <c r="U966" s="8">
        <v>6007.51</v>
      </c>
      <c r="V966" s="8">
        <v>6007.51</v>
      </c>
      <c r="W966" s="3" t="s">
        <v>1132</v>
      </c>
      <c r="X966" s="17">
        <f>+N966-'Приложение № 2'!E966</f>
        <v>0</v>
      </c>
      <c r="Y966" s="1">
        <v>1022917.75</v>
      </c>
      <c r="Z966" s="1">
        <f t="shared" ref="Z966" si="258">+(K966*9.1+L966*18.19)*12</f>
        <v>332852.52</v>
      </c>
      <c r="AB966" s="17">
        <f>+N966-'Приложение № 2'!E966</f>
        <v>0</v>
      </c>
      <c r="AE966" s="25">
        <f>+N966-'Приложение № 2'!E966</f>
        <v>0</v>
      </c>
    </row>
    <row r="967" spans="1:31" x14ac:dyDescent="0.2">
      <c r="A967" s="9">
        <f t="shared" si="250"/>
        <v>900</v>
      </c>
      <c r="B967" s="6">
        <f t="shared" si="251"/>
        <v>111</v>
      </c>
      <c r="C967" s="7" t="s">
        <v>1206</v>
      </c>
      <c r="D967" s="10" t="s">
        <v>996</v>
      </c>
      <c r="E967" s="10" t="s">
        <v>54</v>
      </c>
      <c r="F967" s="10"/>
      <c r="G967" s="10" t="s">
        <v>59</v>
      </c>
      <c r="H967" s="10" t="s">
        <v>31</v>
      </c>
      <c r="I967" s="10" t="s">
        <v>31</v>
      </c>
      <c r="J967" s="11">
        <v>516.4</v>
      </c>
      <c r="K967" s="11">
        <v>516.4</v>
      </c>
      <c r="L967" s="11">
        <v>0</v>
      </c>
      <c r="M967" s="26">
        <v>29</v>
      </c>
      <c r="N967" s="11">
        <f t="shared" si="247"/>
        <v>9086020.7821504008</v>
      </c>
      <c r="O967" s="11">
        <v>0</v>
      </c>
      <c r="P967" s="11">
        <v>8606979.6121504009</v>
      </c>
      <c r="Q967" s="11">
        <v>0</v>
      </c>
      <c r="R967" s="11">
        <v>79347.570000000007</v>
      </c>
      <c r="S967" s="11">
        <v>399693.6</v>
      </c>
      <c r="T967" s="11"/>
      <c r="U967" s="8">
        <v>19273.349999999999</v>
      </c>
      <c r="V967" s="8">
        <v>19273.349999999999</v>
      </c>
      <c r="W967" s="3" t="s">
        <v>1132</v>
      </c>
      <c r="X967" s="17">
        <f>+N967-'Приложение № 2'!E967</f>
        <v>0</v>
      </c>
      <c r="Y967" s="1">
        <v>39378.21</v>
      </c>
      <c r="Z967" s="1">
        <f t="shared" ref="Z967" si="259">+(K967*6.45+L967*17.73)*12</f>
        <v>39969.360000000001</v>
      </c>
      <c r="AB967" s="17">
        <f>+N967-'Приложение № 2'!E967</f>
        <v>0</v>
      </c>
      <c r="AE967" s="25">
        <f>+N967-'Приложение № 2'!E967</f>
        <v>0</v>
      </c>
    </row>
    <row r="968" spans="1:31" x14ac:dyDescent="0.2">
      <c r="A968" s="9">
        <f t="shared" si="250"/>
        <v>901</v>
      </c>
      <c r="B968" s="6">
        <f t="shared" si="251"/>
        <v>112</v>
      </c>
      <c r="C968" s="7" t="s">
        <v>1206</v>
      </c>
      <c r="D968" s="10" t="s">
        <v>997</v>
      </c>
      <c r="E968" s="10" t="s">
        <v>64</v>
      </c>
      <c r="F968" s="10"/>
      <c r="G968" s="10" t="s">
        <v>55</v>
      </c>
      <c r="H968" s="10" t="s">
        <v>34</v>
      </c>
      <c r="I968" s="10" t="s">
        <v>33</v>
      </c>
      <c r="J968" s="11">
        <v>3694.2</v>
      </c>
      <c r="K968" s="11">
        <v>3382.2</v>
      </c>
      <c r="L968" s="11">
        <v>0</v>
      </c>
      <c r="M968" s="26">
        <v>166</v>
      </c>
      <c r="N968" s="11">
        <f t="shared" si="247"/>
        <v>31625413.872386556</v>
      </c>
      <c r="O968" s="11">
        <v>0</v>
      </c>
      <c r="P968" s="11">
        <v>19639497.032386556</v>
      </c>
      <c r="Q968" s="11">
        <v>0</v>
      </c>
      <c r="R968" s="11">
        <v>905829.64</v>
      </c>
      <c r="S968" s="11">
        <v>11080087.199999999</v>
      </c>
      <c r="T968" s="11"/>
      <c r="U968" s="8">
        <v>10538.19</v>
      </c>
      <c r="V968" s="8">
        <v>10538.19</v>
      </c>
      <c r="W968" s="3" t="s">
        <v>1132</v>
      </c>
      <c r="X968" s="17">
        <f>+N968-'Приложение № 2'!E968</f>
        <v>0</v>
      </c>
      <c r="Y968" s="1">
        <v>536493.4</v>
      </c>
      <c r="Z968" s="1">
        <f t="shared" ref="Z968:Z972" si="260">+(K968*9.1+L968*18.19)*12</f>
        <v>369336.24</v>
      </c>
      <c r="AB968" s="17">
        <f>+N968-'Приложение № 2'!E968</f>
        <v>0</v>
      </c>
      <c r="AE968" s="25">
        <f>+N968-'Приложение № 2'!E968</f>
        <v>0</v>
      </c>
    </row>
    <row r="969" spans="1:31" ht="25.5" x14ac:dyDescent="0.2">
      <c r="A969" s="9">
        <f t="shared" si="250"/>
        <v>902</v>
      </c>
      <c r="B969" s="6">
        <f t="shared" si="251"/>
        <v>113</v>
      </c>
      <c r="C969" s="7" t="s">
        <v>1206</v>
      </c>
      <c r="D969" s="10" t="s">
        <v>998</v>
      </c>
      <c r="E969" s="10" t="s">
        <v>184</v>
      </c>
      <c r="F969" s="10"/>
      <c r="G969" s="10" t="s">
        <v>194</v>
      </c>
      <c r="H969" s="10" t="s">
        <v>33</v>
      </c>
      <c r="I969" s="10" t="s">
        <v>33</v>
      </c>
      <c r="J969" s="11">
        <v>3933.3</v>
      </c>
      <c r="K969" s="11">
        <v>3442.3</v>
      </c>
      <c r="L969" s="11">
        <v>0</v>
      </c>
      <c r="M969" s="26">
        <v>158</v>
      </c>
      <c r="N969" s="11">
        <f t="shared" si="247"/>
        <v>43389434.198140658</v>
      </c>
      <c r="O969" s="11">
        <v>0</v>
      </c>
      <c r="P969" s="11">
        <v>30367488.578140657</v>
      </c>
      <c r="Q969" s="11">
        <v>0</v>
      </c>
      <c r="R969" s="11">
        <v>1744970.8199999998</v>
      </c>
      <c r="S969" s="11">
        <v>11276974.800000001</v>
      </c>
      <c r="T969" s="11"/>
      <c r="U969" s="8">
        <v>14227.3</v>
      </c>
      <c r="V969" s="8">
        <v>14227.3</v>
      </c>
      <c r="W969" s="3" t="s">
        <v>1132</v>
      </c>
      <c r="X969" s="17">
        <f>+N969-'Приложение № 2'!E969</f>
        <v>0</v>
      </c>
      <c r="Y969" s="1">
        <v>1369071.66</v>
      </c>
      <c r="Z969" s="1">
        <f t="shared" si="260"/>
        <v>375899.16000000003</v>
      </c>
      <c r="AB969" s="17">
        <f>+N969-'Приложение № 2'!E969</f>
        <v>0</v>
      </c>
      <c r="AE969" s="25">
        <f>+N969-'Приложение № 2'!E969</f>
        <v>0</v>
      </c>
    </row>
    <row r="970" spans="1:31" ht="25.5" x14ac:dyDescent="0.2">
      <c r="A970" s="9">
        <f t="shared" si="250"/>
        <v>903</v>
      </c>
      <c r="B970" s="6">
        <f t="shared" si="251"/>
        <v>114</v>
      </c>
      <c r="C970" s="7" t="s">
        <v>1206</v>
      </c>
      <c r="D970" s="10" t="s">
        <v>999</v>
      </c>
      <c r="E970" s="10" t="s">
        <v>188</v>
      </c>
      <c r="F970" s="10"/>
      <c r="G970" s="10" t="s">
        <v>194</v>
      </c>
      <c r="H970" s="10" t="s">
        <v>33</v>
      </c>
      <c r="I970" s="10" t="s">
        <v>35</v>
      </c>
      <c r="J970" s="11">
        <v>5695.5</v>
      </c>
      <c r="K970" s="11">
        <v>4950.6000000000004</v>
      </c>
      <c r="L970" s="11">
        <v>0</v>
      </c>
      <c r="M970" s="26">
        <v>198</v>
      </c>
      <c r="N970" s="11">
        <f t="shared" si="247"/>
        <v>9709178.6025395226</v>
      </c>
      <c r="O970" s="11">
        <v>0</v>
      </c>
      <c r="P970" s="11">
        <v>4.6566128730773926E-10</v>
      </c>
      <c r="Q970" s="11">
        <v>0</v>
      </c>
      <c r="R970" s="11">
        <v>2385083.89</v>
      </c>
      <c r="S970" s="11">
        <v>7324094.712539522</v>
      </c>
      <c r="T970" s="11"/>
      <c r="U970" s="8">
        <v>2083.5500000000002</v>
      </c>
      <c r="V970" s="8">
        <v>2083.5500000000002</v>
      </c>
      <c r="W970" s="3" t="s">
        <v>1132</v>
      </c>
      <c r="X970" s="17">
        <f>+N970-'Приложение № 2'!E970</f>
        <v>0</v>
      </c>
      <c r="Y970" s="1">
        <v>1844478.37</v>
      </c>
      <c r="Z970" s="1">
        <f t="shared" si="260"/>
        <v>540605.52</v>
      </c>
      <c r="AB970" s="17">
        <f>+N970-'Приложение № 2'!E970</f>
        <v>0</v>
      </c>
      <c r="AE970" s="25">
        <f>+N970-'Приложение № 2'!E970</f>
        <v>0</v>
      </c>
    </row>
    <row r="971" spans="1:31" x14ac:dyDescent="0.2">
      <c r="A971" s="9">
        <f t="shared" si="250"/>
        <v>904</v>
      </c>
      <c r="B971" s="6">
        <f t="shared" si="251"/>
        <v>115</v>
      </c>
      <c r="C971" s="7" t="s">
        <v>1206</v>
      </c>
      <c r="D971" s="10" t="s">
        <v>684</v>
      </c>
      <c r="E971" s="10" t="s">
        <v>237</v>
      </c>
      <c r="F971" s="10"/>
      <c r="G971" s="10" t="s">
        <v>55</v>
      </c>
      <c r="H971" s="10" t="s">
        <v>34</v>
      </c>
      <c r="I971" s="10" t="s">
        <v>33</v>
      </c>
      <c r="J971" s="11">
        <v>2793.1</v>
      </c>
      <c r="K971" s="11">
        <v>2478.8000000000002</v>
      </c>
      <c r="L971" s="11">
        <v>0</v>
      </c>
      <c r="M971" s="26">
        <v>97</v>
      </c>
      <c r="N971" s="11">
        <f t="shared" si="247"/>
        <v>9303891.138506243</v>
      </c>
      <c r="O971" s="11">
        <v>0</v>
      </c>
      <c r="P971" s="11">
        <v>5610770.0485062422</v>
      </c>
      <c r="Q971" s="11">
        <v>0</v>
      </c>
      <c r="R971" s="11">
        <v>576227.11999999988</v>
      </c>
      <c r="S971" s="11">
        <v>3116893.9700000007</v>
      </c>
      <c r="T971" s="11"/>
      <c r="U971" s="8">
        <v>4084.88</v>
      </c>
      <c r="V971" s="8">
        <v>4084.88</v>
      </c>
      <c r="W971" s="3" t="s">
        <v>1132</v>
      </c>
      <c r="X971" s="17">
        <f>+N971-'Приложение № 2'!E971</f>
        <v>0</v>
      </c>
      <c r="Y971" s="1">
        <v>828198.71</v>
      </c>
      <c r="Z971" s="1">
        <f t="shared" si="260"/>
        <v>270684.96000000002</v>
      </c>
      <c r="AB971" s="17">
        <f>+N971-'Приложение № 2'!E971</f>
        <v>0</v>
      </c>
      <c r="AE971" s="25">
        <f>+N971-'Приложение № 2'!E971</f>
        <v>0</v>
      </c>
    </row>
    <row r="972" spans="1:31" x14ac:dyDescent="0.2">
      <c r="A972" s="9">
        <f t="shared" si="250"/>
        <v>905</v>
      </c>
      <c r="B972" s="6">
        <f t="shared" si="251"/>
        <v>116</v>
      </c>
      <c r="C972" s="7" t="s">
        <v>1206</v>
      </c>
      <c r="D972" s="10" t="s">
        <v>1000</v>
      </c>
      <c r="E972" s="10" t="s">
        <v>156</v>
      </c>
      <c r="F972" s="10"/>
      <c r="G972" s="10" t="s">
        <v>55</v>
      </c>
      <c r="H972" s="10" t="s">
        <v>34</v>
      </c>
      <c r="I972" s="10" t="s">
        <v>33</v>
      </c>
      <c r="J972" s="11">
        <v>2958.6</v>
      </c>
      <c r="K972" s="11">
        <v>2649.4</v>
      </c>
      <c r="L972" s="11">
        <v>0</v>
      </c>
      <c r="M972" s="26">
        <v>106</v>
      </c>
      <c r="N972" s="11">
        <f t="shared" si="247"/>
        <v>2588013.3960855994</v>
      </c>
      <c r="O972" s="11">
        <v>0</v>
      </c>
      <c r="P972" s="11">
        <v>-2.3283064365386963E-10</v>
      </c>
      <c r="Q972" s="11">
        <v>0</v>
      </c>
      <c r="R972" s="11">
        <v>374061.90919999988</v>
      </c>
      <c r="S972" s="11">
        <v>2213951.4868855998</v>
      </c>
      <c r="T972" s="11"/>
      <c r="U972" s="8">
        <v>1105.19</v>
      </c>
      <c r="V972" s="8">
        <v>1105.19</v>
      </c>
      <c r="W972" s="3" t="s">
        <v>1132</v>
      </c>
      <c r="X972" s="17">
        <f>+N972-'Приложение № 2'!E972</f>
        <v>0</v>
      </c>
      <c r="Y972" s="1">
        <v>1201043.68</v>
      </c>
      <c r="Z972" s="1">
        <f t="shared" si="260"/>
        <v>289314.48</v>
      </c>
      <c r="AB972" s="17">
        <f>+N972-'Приложение № 2'!E972</f>
        <v>0</v>
      </c>
      <c r="AE972" s="25">
        <f>+N972-'Приложение № 2'!E972</f>
        <v>0</v>
      </c>
    </row>
    <row r="973" spans="1:31" x14ac:dyDescent="0.2">
      <c r="A973" s="9">
        <f t="shared" si="250"/>
        <v>906</v>
      </c>
      <c r="B973" s="6">
        <f t="shared" si="251"/>
        <v>117</v>
      </c>
      <c r="C973" s="7" t="s">
        <v>1206</v>
      </c>
      <c r="D973" s="10" t="s">
        <v>1001</v>
      </c>
      <c r="E973" s="10" t="s">
        <v>131</v>
      </c>
      <c r="F973" s="10"/>
      <c r="G973" s="10" t="s">
        <v>59</v>
      </c>
      <c r="H973" s="10" t="s">
        <v>31</v>
      </c>
      <c r="I973" s="10" t="s">
        <v>32</v>
      </c>
      <c r="J973" s="11">
        <v>827.8</v>
      </c>
      <c r="K973" s="11">
        <v>738.2</v>
      </c>
      <c r="L973" s="11">
        <v>0</v>
      </c>
      <c r="M973" s="26">
        <v>33</v>
      </c>
      <c r="N973" s="11">
        <f t="shared" si="247"/>
        <v>2210132.3703552</v>
      </c>
      <c r="O973" s="11">
        <v>0</v>
      </c>
      <c r="P973" s="11">
        <v>2210132.3703552</v>
      </c>
      <c r="Q973" s="11">
        <v>0</v>
      </c>
      <c r="R973" s="11">
        <v>0</v>
      </c>
      <c r="S973" s="11">
        <v>0</v>
      </c>
      <c r="T973" s="11"/>
      <c r="U973" s="8">
        <v>2711.37</v>
      </c>
      <c r="V973" s="8">
        <v>2711.37</v>
      </c>
      <c r="W973" s="3" t="s">
        <v>1132</v>
      </c>
      <c r="X973" s="17">
        <f>+N973-'Приложение № 2'!E973</f>
        <v>0</v>
      </c>
      <c r="Y973" s="1">
        <v>134426.88</v>
      </c>
      <c r="Z973" s="1">
        <f t="shared" ref="Z973:Z977" si="261">+(K973*6.45+L973*17.73)*12</f>
        <v>57136.680000000008</v>
      </c>
      <c r="AB973" s="17">
        <f>+N973-'Приложение № 2'!E973</f>
        <v>0</v>
      </c>
      <c r="AE973" s="25">
        <f>+N973-'Приложение № 2'!E973</f>
        <v>0</v>
      </c>
    </row>
    <row r="974" spans="1:31" x14ac:dyDescent="0.2">
      <c r="A974" s="9">
        <f t="shared" si="250"/>
        <v>907</v>
      </c>
      <c r="B974" s="6">
        <f t="shared" si="251"/>
        <v>118</v>
      </c>
      <c r="C974" s="7" t="s">
        <v>1206</v>
      </c>
      <c r="D974" s="10" t="s">
        <v>1002</v>
      </c>
      <c r="E974" s="10" t="s">
        <v>148</v>
      </c>
      <c r="F974" s="10"/>
      <c r="G974" s="10" t="s">
        <v>59</v>
      </c>
      <c r="H974" s="10" t="s">
        <v>31</v>
      </c>
      <c r="I974" s="10" t="s">
        <v>31</v>
      </c>
      <c r="J974" s="11">
        <v>394.6</v>
      </c>
      <c r="K974" s="11">
        <v>319.3</v>
      </c>
      <c r="L974" s="11">
        <v>0</v>
      </c>
      <c r="M974" s="26">
        <v>17</v>
      </c>
      <c r="N974" s="11">
        <f t="shared" si="247"/>
        <v>1632826.1069648</v>
      </c>
      <c r="O974" s="11">
        <v>0</v>
      </c>
      <c r="P974" s="11">
        <v>1285028.6569648001</v>
      </c>
      <c r="Q974" s="11">
        <v>0</v>
      </c>
      <c r="R974" s="11">
        <v>100659.25</v>
      </c>
      <c r="S974" s="11">
        <v>247138.2</v>
      </c>
      <c r="T974" s="11"/>
      <c r="U974" s="8">
        <v>5223.3599999999997</v>
      </c>
      <c r="V974" s="8">
        <v>5223.3599999999997</v>
      </c>
      <c r="W974" s="3" t="s">
        <v>1132</v>
      </c>
      <c r="X974" s="17">
        <f>+N974-'Приложение № 2'!E974</f>
        <v>0</v>
      </c>
      <c r="Y974" s="1">
        <v>75945.429999999993</v>
      </c>
      <c r="Z974" s="1">
        <f t="shared" si="261"/>
        <v>24713.82</v>
      </c>
      <c r="AB974" s="17">
        <f>+N974-'Приложение № 2'!E974</f>
        <v>0</v>
      </c>
      <c r="AE974" s="25">
        <f>+N974-'Приложение № 2'!E974</f>
        <v>0</v>
      </c>
    </row>
    <row r="975" spans="1:31" x14ac:dyDescent="0.2">
      <c r="A975" s="9">
        <f t="shared" si="250"/>
        <v>908</v>
      </c>
      <c r="B975" s="6">
        <f t="shared" si="251"/>
        <v>119</v>
      </c>
      <c r="C975" s="7" t="s">
        <v>1206</v>
      </c>
      <c r="D975" s="10" t="s">
        <v>1003</v>
      </c>
      <c r="E975" s="10" t="s">
        <v>125</v>
      </c>
      <c r="F975" s="10"/>
      <c r="G975" s="10" t="s">
        <v>59</v>
      </c>
      <c r="H975" s="10" t="s">
        <v>30</v>
      </c>
      <c r="I975" s="10" t="s">
        <v>30</v>
      </c>
      <c r="J975" s="11">
        <v>123</v>
      </c>
      <c r="K975" s="11">
        <v>100.4</v>
      </c>
      <c r="L975" s="11">
        <v>0</v>
      </c>
      <c r="M975" s="26">
        <v>8</v>
      </c>
      <c r="N975" s="11">
        <f t="shared" si="247"/>
        <v>2207703.4307744</v>
      </c>
      <c r="O975" s="11">
        <v>0</v>
      </c>
      <c r="P975" s="11">
        <v>2110029.6207744</v>
      </c>
      <c r="Q975" s="11">
        <v>0</v>
      </c>
      <c r="R975" s="11">
        <v>19964.21</v>
      </c>
      <c r="S975" s="11">
        <v>77709.600000000006</v>
      </c>
      <c r="T975" s="11"/>
      <c r="U975" s="8">
        <v>24135.21</v>
      </c>
      <c r="V975" s="8">
        <v>24135.21</v>
      </c>
      <c r="W975" s="3" t="s">
        <v>1132</v>
      </c>
      <c r="X975" s="17">
        <f>+N975-'Приложение № 2'!E975</f>
        <v>0</v>
      </c>
      <c r="Y975" s="1">
        <v>12193.25</v>
      </c>
      <c r="Z975" s="1">
        <f t="shared" si="261"/>
        <v>7770.9600000000009</v>
      </c>
      <c r="AB975" s="17">
        <f>+N975-'Приложение № 2'!E975</f>
        <v>0</v>
      </c>
      <c r="AE975" s="25">
        <f>+N975-'Приложение № 2'!E975</f>
        <v>0</v>
      </c>
    </row>
    <row r="976" spans="1:31" x14ac:dyDescent="0.2">
      <c r="A976" s="9">
        <f t="shared" si="250"/>
        <v>909</v>
      </c>
      <c r="B976" s="6">
        <f t="shared" si="251"/>
        <v>120</v>
      </c>
      <c r="C976" s="7" t="s">
        <v>1206</v>
      </c>
      <c r="D976" s="7" t="s">
        <v>1004</v>
      </c>
      <c r="E976" s="7" t="s">
        <v>119</v>
      </c>
      <c r="F976" s="7"/>
      <c r="G976" s="7" t="s">
        <v>59</v>
      </c>
      <c r="H976" s="7" t="s">
        <v>31</v>
      </c>
      <c r="I976" s="7" t="s">
        <v>31</v>
      </c>
      <c r="J976" s="8">
        <v>933</v>
      </c>
      <c r="K976" s="8">
        <v>851</v>
      </c>
      <c r="L976" s="8">
        <v>0</v>
      </c>
      <c r="M976" s="33">
        <v>42</v>
      </c>
      <c r="N976" s="8">
        <f t="shared" si="247"/>
        <v>15799553.613536</v>
      </c>
      <c r="O976" s="8">
        <v>0</v>
      </c>
      <c r="P976" s="8">
        <v>14833565.793536</v>
      </c>
      <c r="Q976" s="8">
        <v>0</v>
      </c>
      <c r="R976" s="8">
        <v>307313.82</v>
      </c>
      <c r="S976" s="8">
        <v>658674</v>
      </c>
      <c r="T976" s="8"/>
      <c r="U976" s="8">
        <v>20332.490000000002</v>
      </c>
      <c r="V976" s="8">
        <v>20332.490000000002</v>
      </c>
      <c r="W976" s="3" t="s">
        <v>1132</v>
      </c>
      <c r="X976" s="17">
        <f>+N976-'Приложение № 2'!E976</f>
        <v>0</v>
      </c>
      <c r="Y976" s="1">
        <v>241446.42</v>
      </c>
      <c r="Z976" s="1">
        <f t="shared" si="261"/>
        <v>65867.399999999994</v>
      </c>
      <c r="AB976" s="17">
        <f>+N976-'Приложение № 2'!E976</f>
        <v>0</v>
      </c>
      <c r="AE976" s="25">
        <f>+N976-'Приложение № 2'!E976</f>
        <v>0</v>
      </c>
    </row>
    <row r="977" spans="1:32" x14ac:dyDescent="0.2">
      <c r="A977" s="9">
        <f t="shared" si="250"/>
        <v>910</v>
      </c>
      <c r="B977" s="6">
        <f t="shared" si="251"/>
        <v>121</v>
      </c>
      <c r="C977" s="7" t="s">
        <v>1206</v>
      </c>
      <c r="D977" s="7" t="s">
        <v>1005</v>
      </c>
      <c r="E977" s="7" t="s">
        <v>108</v>
      </c>
      <c r="F977" s="7"/>
      <c r="G977" s="7" t="s">
        <v>59</v>
      </c>
      <c r="H977" s="7" t="s">
        <v>31</v>
      </c>
      <c r="I977" s="7" t="s">
        <v>31</v>
      </c>
      <c r="J977" s="8">
        <v>928.3</v>
      </c>
      <c r="K977" s="8">
        <v>846.3</v>
      </c>
      <c r="L977" s="8">
        <v>0</v>
      </c>
      <c r="M977" s="33">
        <v>42</v>
      </c>
      <c r="N977" s="8">
        <f t="shared" si="247"/>
        <v>15712294.039236801</v>
      </c>
      <c r="O977" s="8">
        <v>0</v>
      </c>
      <c r="P977" s="8">
        <v>14807058.729236802</v>
      </c>
      <c r="Q977" s="8">
        <v>0</v>
      </c>
      <c r="R977" s="8">
        <v>250199.11</v>
      </c>
      <c r="S977" s="8">
        <v>655036.20000000007</v>
      </c>
      <c r="T977" s="8"/>
      <c r="U977" s="8">
        <v>20332.490000000002</v>
      </c>
      <c r="V977" s="8">
        <v>20332.490000000002</v>
      </c>
      <c r="W977" s="3" t="s">
        <v>1132</v>
      </c>
      <c r="X977" s="17">
        <f>+N977-'Приложение № 2'!E977</f>
        <v>0</v>
      </c>
      <c r="Y977" s="1">
        <v>184695.49</v>
      </c>
      <c r="Z977" s="1">
        <f t="shared" si="261"/>
        <v>65503.62</v>
      </c>
      <c r="AB977" s="17">
        <f>+N977-'Приложение № 2'!E977</f>
        <v>0</v>
      </c>
      <c r="AE977" s="25">
        <f>+N977-'Приложение № 2'!E977</f>
        <v>0</v>
      </c>
    </row>
    <row r="978" spans="1:32" x14ac:dyDescent="0.2">
      <c r="A978" s="9">
        <f t="shared" si="250"/>
        <v>911</v>
      </c>
      <c r="B978" s="6">
        <f t="shared" si="251"/>
        <v>122</v>
      </c>
      <c r="C978" s="7" t="s">
        <v>1206</v>
      </c>
      <c r="D978" s="7" t="s">
        <v>1006</v>
      </c>
      <c r="E978" s="7" t="s">
        <v>184</v>
      </c>
      <c r="F978" s="7"/>
      <c r="G978" s="7" t="s">
        <v>55</v>
      </c>
      <c r="H978" s="7" t="s">
        <v>33</v>
      </c>
      <c r="I978" s="7" t="s">
        <v>31</v>
      </c>
      <c r="J978" s="8">
        <v>1485.6</v>
      </c>
      <c r="K978" s="8">
        <v>1424.6</v>
      </c>
      <c r="L978" s="8">
        <v>0</v>
      </c>
      <c r="M978" s="33">
        <v>61</v>
      </c>
      <c r="N978" s="8">
        <f t="shared" si="247"/>
        <v>22507960.809774086</v>
      </c>
      <c r="O978" s="8">
        <v>0</v>
      </c>
      <c r="P978" s="8">
        <v>17162379.599774085</v>
      </c>
      <c r="Q978" s="8">
        <v>0</v>
      </c>
      <c r="R978" s="8">
        <v>678591.61</v>
      </c>
      <c r="S978" s="8">
        <v>4666989.5999999996</v>
      </c>
      <c r="T978" s="8"/>
      <c r="U978" s="8">
        <v>17684.13</v>
      </c>
      <c r="V978" s="8">
        <v>17684.13</v>
      </c>
      <c r="W978" s="3" t="s">
        <v>1132</v>
      </c>
      <c r="X978" s="17">
        <f>+N978-'Приложение № 2'!E978</f>
        <v>0</v>
      </c>
      <c r="Y978" s="1">
        <v>523025.29</v>
      </c>
      <c r="Z978" s="1">
        <f t="shared" ref="Z978" si="262">+(K978*9.1+L978*18.19)*12</f>
        <v>155566.31999999998</v>
      </c>
      <c r="AB978" s="17">
        <f>+N978-'Приложение № 2'!E978</f>
        <v>0</v>
      </c>
      <c r="AE978" s="25">
        <f>+N978-'Приложение № 2'!E978</f>
        <v>0</v>
      </c>
    </row>
    <row r="979" spans="1:32" x14ac:dyDescent="0.2">
      <c r="A979" s="9">
        <f t="shared" si="250"/>
        <v>912</v>
      </c>
      <c r="B979" s="6">
        <f t="shared" si="251"/>
        <v>123</v>
      </c>
      <c r="C979" s="7" t="s">
        <v>1206</v>
      </c>
      <c r="D979" s="7" t="s">
        <v>1007</v>
      </c>
      <c r="E979" s="7" t="s">
        <v>68</v>
      </c>
      <c r="F979" s="7"/>
      <c r="G979" s="7" t="s">
        <v>59</v>
      </c>
      <c r="H979" s="7" t="s">
        <v>31</v>
      </c>
      <c r="I979" s="7" t="s">
        <v>30</v>
      </c>
      <c r="J979" s="8">
        <v>376.4</v>
      </c>
      <c r="K979" s="8">
        <v>346.5</v>
      </c>
      <c r="L979" s="8">
        <v>0</v>
      </c>
      <c r="M979" s="33">
        <v>44</v>
      </c>
      <c r="N979" s="8">
        <f t="shared" ref="N979" si="263">+P979+Q979+R979+S979+T979</f>
        <v>4491325.3648240007</v>
      </c>
      <c r="O979" s="8">
        <v>0</v>
      </c>
      <c r="P979" s="8">
        <v>4152737.4048240008</v>
      </c>
      <c r="Q979" s="8">
        <v>0</v>
      </c>
      <c r="R979" s="8">
        <v>70396.960000000006</v>
      </c>
      <c r="S979" s="8">
        <v>268191</v>
      </c>
      <c r="T979" s="8"/>
      <c r="U979" s="8">
        <v>13981.01</v>
      </c>
      <c r="V979" s="8">
        <v>13981.01</v>
      </c>
      <c r="W979" s="3" t="s">
        <v>1132</v>
      </c>
      <c r="X979" s="17">
        <f>+N979-'Приложение № 2'!E979</f>
        <v>0</v>
      </c>
      <c r="Y979" s="1">
        <v>43577.86</v>
      </c>
      <c r="Z979" s="1">
        <f>+(K979*6.45+L979*17.73)*12</f>
        <v>26819.100000000002</v>
      </c>
      <c r="AB979" s="17">
        <f>+N979-'Приложение № 2'!E979</f>
        <v>0</v>
      </c>
      <c r="AE979" s="25">
        <f>+N979-'Приложение № 2'!E979</f>
        <v>0</v>
      </c>
    </row>
    <row r="980" spans="1:32" s="12" customFormat="1" x14ac:dyDescent="0.2">
      <c r="A980" s="9"/>
      <c r="B980" s="35" t="s">
        <v>335</v>
      </c>
      <c r="C980" s="35"/>
      <c r="D980" s="35"/>
      <c r="E980" s="29"/>
      <c r="F980" s="29"/>
      <c r="G980" s="29"/>
      <c r="H980" s="29"/>
      <c r="I980" s="29"/>
      <c r="J980" s="30">
        <f>SUBTOTAL(9,J857:J979)</f>
        <v>305644.5799999999</v>
      </c>
      <c r="K980" s="30">
        <f>SUBTOTAL(9,K857:K979)</f>
        <v>262909.26999999984</v>
      </c>
      <c r="L980" s="30">
        <f>SUBTOTAL(9,L857:L979)</f>
        <v>0</v>
      </c>
      <c r="M980" s="30">
        <f>SUBTOTAL(9,M857:M979)</f>
        <v>11787</v>
      </c>
      <c r="N980" s="30">
        <f>SUBTOTAL(9,N857:N979)</f>
        <v>2337945073.3538642</v>
      </c>
      <c r="O980" s="30">
        <v>0</v>
      </c>
      <c r="P980" s="30">
        <f t="shared" ref="P980:T980" si="264">SUBTOTAL(9,P857:P979)</f>
        <v>1705481168.5331953</v>
      </c>
      <c r="Q980" s="30">
        <f t="shared" si="264"/>
        <v>0</v>
      </c>
      <c r="R980" s="30">
        <f t="shared" si="264"/>
        <v>84681042.475179955</v>
      </c>
      <c r="S980" s="30">
        <f t="shared" si="264"/>
        <v>547782862.34548891</v>
      </c>
      <c r="T980" s="30">
        <f t="shared" si="264"/>
        <v>0</v>
      </c>
      <c r="U980" s="30"/>
      <c r="V980" s="30"/>
      <c r="W980" s="29"/>
      <c r="X980" s="17">
        <f>+N980-'Приложение № 2'!E980</f>
        <v>0</v>
      </c>
      <c r="Y980" s="14"/>
      <c r="Z980" s="14"/>
      <c r="AA980" s="14"/>
      <c r="AB980" s="17">
        <f>+N980-'Приложение № 2'!E980</f>
        <v>0</v>
      </c>
      <c r="AD980" s="14"/>
      <c r="AE980" s="25">
        <f>+N980-'Приложение № 2'!E980</f>
        <v>0</v>
      </c>
      <c r="AF980" s="14"/>
    </row>
    <row r="981" spans="1:32" x14ac:dyDescent="0.2">
      <c r="A981" s="9">
        <f>+A979+1</f>
        <v>913</v>
      </c>
      <c r="B981" s="6">
        <v>1</v>
      </c>
      <c r="C981" s="7" t="s">
        <v>1207</v>
      </c>
      <c r="D981" s="7" t="s">
        <v>1008</v>
      </c>
      <c r="E981" s="7" t="s">
        <v>648</v>
      </c>
      <c r="F981" s="7"/>
      <c r="G981" s="7" t="s">
        <v>55</v>
      </c>
      <c r="H981" s="7" t="s">
        <v>33</v>
      </c>
      <c r="I981" s="7" t="s">
        <v>35</v>
      </c>
      <c r="J981" s="8">
        <v>3946.4</v>
      </c>
      <c r="K981" s="8">
        <v>3616.8</v>
      </c>
      <c r="L981" s="8">
        <v>0</v>
      </c>
      <c r="M981" s="33">
        <v>194</v>
      </c>
      <c r="N981" s="8">
        <f t="shared" ref="N981:N982" si="265">+P981+Q981+R981+S981+T981</f>
        <v>15966780.11604864</v>
      </c>
      <c r="O981" s="8">
        <v>0</v>
      </c>
      <c r="P981" s="8">
        <v>2313048.1260486408</v>
      </c>
      <c r="Q981" s="8">
        <v>0</v>
      </c>
      <c r="R981" s="8">
        <v>1805095.19</v>
      </c>
      <c r="S981" s="8">
        <v>11848636.799999999</v>
      </c>
      <c r="T981" s="8"/>
      <c r="U981" s="8">
        <v>4852.83</v>
      </c>
      <c r="V981" s="8">
        <v>4852.83</v>
      </c>
      <c r="W981" s="3" t="s">
        <v>1132</v>
      </c>
      <c r="X981" s="17">
        <f>+N981-'Приложение № 2'!E981</f>
        <v>0</v>
      </c>
      <c r="Y981" s="1">
        <v>1410140.63</v>
      </c>
      <c r="Z981" s="1">
        <f t="shared" ref="Z981:Z982" si="266">+(K981*9.1+L981*18.19)*12</f>
        <v>394954.55999999994</v>
      </c>
      <c r="AB981" s="17">
        <f>+N981-'Приложение № 2'!E981</f>
        <v>0</v>
      </c>
      <c r="AE981" s="25">
        <f>+N981-'Приложение № 2'!E981</f>
        <v>0</v>
      </c>
    </row>
    <row r="982" spans="1:32" x14ac:dyDescent="0.2">
      <c r="A982" s="9">
        <f>+A981+1</f>
        <v>914</v>
      </c>
      <c r="B982" s="6">
        <f>+B981+1</f>
        <v>2</v>
      </c>
      <c r="C982" s="7" t="s">
        <v>1207</v>
      </c>
      <c r="D982" s="7" t="s">
        <v>1009</v>
      </c>
      <c r="E982" s="7" t="s">
        <v>154</v>
      </c>
      <c r="F982" s="7"/>
      <c r="G982" s="7" t="s">
        <v>55</v>
      </c>
      <c r="H982" s="7" t="s">
        <v>34</v>
      </c>
      <c r="I982" s="7" t="s">
        <v>31</v>
      </c>
      <c r="J982" s="8">
        <v>3023</v>
      </c>
      <c r="K982" s="8">
        <v>2363.3000000000002</v>
      </c>
      <c r="L982" s="8">
        <v>0</v>
      </c>
      <c r="M982" s="33">
        <v>129</v>
      </c>
      <c r="N982" s="8">
        <f t="shared" si="265"/>
        <v>36118704.231971838</v>
      </c>
      <c r="O982" s="8">
        <v>0</v>
      </c>
      <c r="P982" s="8">
        <v>27279196.541971836</v>
      </c>
      <c r="Q982" s="8">
        <v>0</v>
      </c>
      <c r="R982" s="8">
        <v>1097336.8900000001</v>
      </c>
      <c r="S982" s="8">
        <v>7742170.8000000017</v>
      </c>
      <c r="T982" s="8"/>
      <c r="U982" s="8">
        <v>17200.8</v>
      </c>
      <c r="V982" s="8">
        <v>17200.8</v>
      </c>
      <c r="W982" s="3" t="s">
        <v>1132</v>
      </c>
      <c r="X982" s="17">
        <f>+N982-'Приложение № 2'!E982</f>
        <v>0</v>
      </c>
      <c r="Y982" s="1">
        <v>839264.53</v>
      </c>
      <c r="Z982" s="1">
        <f t="shared" si="266"/>
        <v>258072.36000000004</v>
      </c>
      <c r="AB982" s="17">
        <f>+N982-'Приложение № 2'!E982</f>
        <v>0</v>
      </c>
      <c r="AE982" s="25">
        <f>+N982-'Приложение № 2'!E982</f>
        <v>0</v>
      </c>
    </row>
    <row r="983" spans="1:32" s="12" customFormat="1" x14ac:dyDescent="0.2">
      <c r="A983" s="9"/>
      <c r="B983" s="35" t="s">
        <v>339</v>
      </c>
      <c r="C983" s="35"/>
      <c r="D983" s="35"/>
      <c r="E983" s="29"/>
      <c r="F983" s="29"/>
      <c r="G983" s="29"/>
      <c r="H983" s="29"/>
      <c r="I983" s="29"/>
      <c r="J983" s="30">
        <f>SUM(J981:J982)</f>
        <v>6969.4</v>
      </c>
      <c r="K983" s="30">
        <f t="shared" ref="K983:N983" si="267">SUM(K981:K982)</f>
        <v>5980.1</v>
      </c>
      <c r="L983" s="30">
        <f t="shared" si="267"/>
        <v>0</v>
      </c>
      <c r="M983" s="30">
        <f t="shared" si="267"/>
        <v>323</v>
      </c>
      <c r="N983" s="30">
        <f t="shared" si="267"/>
        <v>52085484.348020479</v>
      </c>
      <c r="O983" s="30">
        <v>0</v>
      </c>
      <c r="P983" s="30">
        <v>29592244.668020476</v>
      </c>
      <c r="Q983" s="30">
        <v>0</v>
      </c>
      <c r="R983" s="30">
        <v>2902432.08</v>
      </c>
      <c r="S983" s="30">
        <v>19590807.600000001</v>
      </c>
      <c r="T983" s="30">
        <v>0</v>
      </c>
      <c r="U983" s="30"/>
      <c r="V983" s="30"/>
      <c r="W983" s="29"/>
      <c r="X983" s="17">
        <f>+N983-'Приложение № 2'!E983</f>
        <v>0</v>
      </c>
      <c r="Y983" s="14"/>
      <c r="Z983" s="14"/>
      <c r="AA983" s="14"/>
      <c r="AB983" s="17">
        <f>+N983-'Приложение № 2'!E983</f>
        <v>0</v>
      </c>
      <c r="AD983" s="14"/>
      <c r="AE983" s="25">
        <f>+N983-'Приложение № 2'!E983</f>
        <v>0</v>
      </c>
      <c r="AF983" s="14"/>
    </row>
    <row r="984" spans="1:32" ht="25.5" x14ac:dyDescent="0.2">
      <c r="A984" s="9">
        <f>+A982+1</f>
        <v>915</v>
      </c>
      <c r="B984" s="6">
        <v>1</v>
      </c>
      <c r="C984" s="7" t="s">
        <v>1188</v>
      </c>
      <c r="D984" s="7" t="s">
        <v>1011</v>
      </c>
      <c r="E984" s="7" t="s">
        <v>154</v>
      </c>
      <c r="F984" s="7"/>
      <c r="G984" s="7" t="s">
        <v>59</v>
      </c>
      <c r="H984" s="7" t="s">
        <v>31</v>
      </c>
      <c r="I984" s="7" t="s">
        <v>30</v>
      </c>
      <c r="J984" s="8">
        <v>680.9</v>
      </c>
      <c r="K984" s="8">
        <v>614</v>
      </c>
      <c r="L984" s="8">
        <v>0</v>
      </c>
      <c r="M984" s="33">
        <v>46</v>
      </c>
      <c r="N984" s="8">
        <f>+P984+Q984+R984+S984+T984</f>
        <v>14351814.570847999</v>
      </c>
      <c r="O984" s="8">
        <v>0</v>
      </c>
      <c r="P984" s="8">
        <v>13671351.520847999</v>
      </c>
      <c r="Q984" s="8">
        <v>0</v>
      </c>
      <c r="R984" s="8">
        <v>205227.05000000002</v>
      </c>
      <c r="S984" s="8">
        <v>475236.00000000006</v>
      </c>
      <c r="T984" s="8"/>
      <c r="U984" s="8">
        <v>25723.39</v>
      </c>
      <c r="V984" s="8">
        <v>25723.39</v>
      </c>
      <c r="W984" s="3" t="s">
        <v>1132</v>
      </c>
      <c r="X984" s="17">
        <f>+N984-'Приложение № 2'!E984</f>
        <v>0</v>
      </c>
      <c r="Y984" s="1">
        <v>157703.45000000001</v>
      </c>
      <c r="Z984" s="1">
        <f>+(K984*6.45+L984*17.73)*12</f>
        <v>47523.600000000006</v>
      </c>
      <c r="AB984" s="17">
        <f>+N984-'Приложение № 2'!E984</f>
        <v>0</v>
      </c>
      <c r="AE984" s="25">
        <f>+N984-'Приложение № 2'!E984</f>
        <v>0</v>
      </c>
    </row>
    <row r="985" spans="1:32" s="12" customFormat="1" x14ac:dyDescent="0.2">
      <c r="A985" s="9"/>
      <c r="B985" s="35" t="s">
        <v>1012</v>
      </c>
      <c r="C985" s="35"/>
      <c r="D985" s="35"/>
      <c r="E985" s="29"/>
      <c r="F985" s="29"/>
      <c r="G985" s="29"/>
      <c r="H985" s="29"/>
      <c r="I985" s="29"/>
      <c r="J985" s="30">
        <f>SUM(J984)</f>
        <v>680.9</v>
      </c>
      <c r="K985" s="30">
        <f t="shared" ref="K985:N985" si="268">SUM(K984)</f>
        <v>614</v>
      </c>
      <c r="L985" s="30">
        <f t="shared" si="268"/>
        <v>0</v>
      </c>
      <c r="M985" s="30">
        <f t="shared" si="268"/>
        <v>46</v>
      </c>
      <c r="N985" s="30">
        <f t="shared" si="268"/>
        <v>14351814.570847999</v>
      </c>
      <c r="O985" s="30">
        <v>0</v>
      </c>
      <c r="P985" s="30">
        <v>13671351.520847999</v>
      </c>
      <c r="Q985" s="30">
        <v>0</v>
      </c>
      <c r="R985" s="30">
        <v>205227.05000000002</v>
      </c>
      <c r="S985" s="30">
        <v>475236.00000000006</v>
      </c>
      <c r="T985" s="30">
        <v>0</v>
      </c>
      <c r="U985" s="30"/>
      <c r="V985" s="30"/>
      <c r="W985" s="29"/>
      <c r="X985" s="17">
        <f>+N985-'Приложение № 2'!E985</f>
        <v>0</v>
      </c>
      <c r="Y985" s="14"/>
      <c r="Z985" s="14"/>
      <c r="AA985" s="14"/>
      <c r="AB985" s="17">
        <f>+N985-'Приложение № 2'!E985</f>
        <v>0</v>
      </c>
      <c r="AD985" s="14"/>
      <c r="AE985" s="25">
        <f>+N985-'Приложение № 2'!E985</f>
        <v>0</v>
      </c>
      <c r="AF985" s="14"/>
    </row>
    <row r="986" spans="1:32" x14ac:dyDescent="0.2">
      <c r="A986" s="9">
        <f>+A984+1</f>
        <v>916</v>
      </c>
      <c r="B986" s="6">
        <v>1</v>
      </c>
      <c r="C986" s="7" t="s">
        <v>1157</v>
      </c>
      <c r="D986" s="7" t="s">
        <v>1013</v>
      </c>
      <c r="E986" s="7" t="s">
        <v>138</v>
      </c>
      <c r="F986" s="7"/>
      <c r="G986" s="7" t="s">
        <v>55</v>
      </c>
      <c r="H986" s="7" t="s">
        <v>34</v>
      </c>
      <c r="I986" s="7" t="s">
        <v>30</v>
      </c>
      <c r="J986" s="8">
        <v>3284.4</v>
      </c>
      <c r="K986" s="8">
        <v>3126.4</v>
      </c>
      <c r="L986" s="8">
        <v>0</v>
      </c>
      <c r="M986" s="33">
        <v>130</v>
      </c>
      <c r="N986" s="8">
        <f t="shared" ref="N986:N999" si="269">+P986+Q986+R986+S986+T986</f>
        <v>53669481.590896629</v>
      </c>
      <c r="O986" s="8">
        <v>0</v>
      </c>
      <c r="P986" s="8">
        <v>41970679.530896634</v>
      </c>
      <c r="Q986" s="8">
        <v>0</v>
      </c>
      <c r="R986" s="8">
        <v>1456715.6600000001</v>
      </c>
      <c r="S986" s="8">
        <v>10242086.4</v>
      </c>
      <c r="T986" s="8"/>
      <c r="U986" s="8">
        <v>19222.82</v>
      </c>
      <c r="V986" s="8">
        <v>19222.82</v>
      </c>
      <c r="W986" s="3" t="s">
        <v>1132</v>
      </c>
      <c r="X986" s="17">
        <f>+N986-'Приложение № 2'!E986</f>
        <v>0</v>
      </c>
      <c r="Y986" s="1">
        <v>1115312.78</v>
      </c>
      <c r="Z986" s="1">
        <f t="shared" ref="Z986" si="270">+(K986*9.1+L986*18.19)*12</f>
        <v>341402.88</v>
      </c>
      <c r="AB986" s="17">
        <f>+N986-'Приложение № 2'!E986</f>
        <v>0</v>
      </c>
      <c r="AE986" s="25">
        <f>+N986-'Приложение № 2'!E986</f>
        <v>0</v>
      </c>
    </row>
    <row r="987" spans="1:32" x14ac:dyDescent="0.2">
      <c r="A987" s="9">
        <f>+A986+1</f>
        <v>917</v>
      </c>
      <c r="B987" s="6">
        <f>+B986+1</f>
        <v>2</v>
      </c>
      <c r="C987" s="7" t="s">
        <v>1208</v>
      </c>
      <c r="D987" s="7" t="s">
        <v>1014</v>
      </c>
      <c r="E987" s="7" t="s">
        <v>150</v>
      </c>
      <c r="F987" s="7"/>
      <c r="G987" s="7" t="s">
        <v>59</v>
      </c>
      <c r="H987" s="7" t="s">
        <v>31</v>
      </c>
      <c r="I987" s="7" t="s">
        <v>31</v>
      </c>
      <c r="J987" s="8">
        <v>557.6</v>
      </c>
      <c r="K987" s="8">
        <v>286.89999999999998</v>
      </c>
      <c r="L987" s="8">
        <v>208.9</v>
      </c>
      <c r="M987" s="33">
        <v>27</v>
      </c>
      <c r="N987" s="8">
        <f t="shared" si="269"/>
        <v>9361662.1786329597</v>
      </c>
      <c r="O987" s="8">
        <v>0</v>
      </c>
      <c r="P987" s="8">
        <v>8556795.7246329598</v>
      </c>
      <c r="Q987" s="8">
        <v>0</v>
      </c>
      <c r="R987" s="8">
        <v>138350.21399999998</v>
      </c>
      <c r="S987" s="8">
        <v>666516.24</v>
      </c>
      <c r="T987" s="8"/>
      <c r="U987" s="8">
        <v>20686.64</v>
      </c>
      <c r="V987" s="8">
        <v>20686.64</v>
      </c>
      <c r="W987" s="3" t="s">
        <v>1132</v>
      </c>
      <c r="X987" s="17">
        <f>+N987-'Приложение № 2'!E987</f>
        <v>0</v>
      </c>
      <c r="Y987" s="1">
        <v>71698.59</v>
      </c>
      <c r="Z987" s="1">
        <f t="shared" ref="Z987:Z999" si="271">+(K987*6.45+L987*17.73)*12</f>
        <v>66651.623999999996</v>
      </c>
      <c r="AB987" s="17">
        <f>+N987-'Приложение № 2'!E987</f>
        <v>0</v>
      </c>
      <c r="AE987" s="25">
        <f>+N987-'Приложение № 2'!E987</f>
        <v>0</v>
      </c>
    </row>
    <row r="988" spans="1:32" x14ac:dyDescent="0.2">
      <c r="A988" s="9">
        <f t="shared" ref="A988:A999" si="272">+A987+1</f>
        <v>918</v>
      </c>
      <c r="B988" s="6">
        <f t="shared" ref="B988:B999" si="273">+B987+1</f>
        <v>3</v>
      </c>
      <c r="C988" s="7" t="s">
        <v>1208</v>
      </c>
      <c r="D988" s="7" t="s">
        <v>1015</v>
      </c>
      <c r="E988" s="7" t="s">
        <v>152</v>
      </c>
      <c r="F988" s="7"/>
      <c r="G988" s="7" t="s">
        <v>59</v>
      </c>
      <c r="H988" s="7" t="s">
        <v>31</v>
      </c>
      <c r="I988" s="7" t="s">
        <v>30</v>
      </c>
      <c r="J988" s="8">
        <v>722.1</v>
      </c>
      <c r="K988" s="8">
        <v>377.5</v>
      </c>
      <c r="L988" s="8">
        <v>268.5</v>
      </c>
      <c r="M988" s="33">
        <v>34</v>
      </c>
      <c r="N988" s="8">
        <f t="shared" si="269"/>
        <v>12197728.466835201</v>
      </c>
      <c r="O988" s="8">
        <v>0</v>
      </c>
      <c r="P988" s="8">
        <v>11204006.226835201</v>
      </c>
      <c r="Q988" s="8">
        <v>0</v>
      </c>
      <c r="R988" s="8">
        <v>130276.64</v>
      </c>
      <c r="S988" s="8">
        <v>863445.6</v>
      </c>
      <c r="T988" s="8"/>
      <c r="U988" s="8">
        <v>20686.64</v>
      </c>
      <c r="V988" s="8">
        <v>20686.64</v>
      </c>
      <c r="W988" s="3" t="s">
        <v>1132</v>
      </c>
      <c r="X988" s="17">
        <f>+N988-'Приложение № 2'!E988</f>
        <v>0</v>
      </c>
      <c r="Y988" s="1">
        <v>43932.08</v>
      </c>
      <c r="Z988" s="1">
        <f t="shared" si="271"/>
        <v>86344.56</v>
      </c>
      <c r="AB988" s="17">
        <f>+N988-'Приложение № 2'!E988</f>
        <v>0</v>
      </c>
      <c r="AE988" s="25">
        <f>+N988-'Приложение № 2'!E988</f>
        <v>0</v>
      </c>
    </row>
    <row r="989" spans="1:32" x14ac:dyDescent="0.2">
      <c r="A989" s="9">
        <f t="shared" si="272"/>
        <v>919</v>
      </c>
      <c r="B989" s="6">
        <f t="shared" si="273"/>
        <v>4</v>
      </c>
      <c r="C989" s="7" t="s">
        <v>1208</v>
      </c>
      <c r="D989" s="7" t="s">
        <v>1016</v>
      </c>
      <c r="E989" s="7" t="s">
        <v>152</v>
      </c>
      <c r="F989" s="7"/>
      <c r="G989" s="7" t="s">
        <v>59</v>
      </c>
      <c r="H989" s="7" t="s">
        <v>31</v>
      </c>
      <c r="I989" s="7" t="s">
        <v>30</v>
      </c>
      <c r="J989" s="8">
        <v>718.9</v>
      </c>
      <c r="K989" s="8">
        <v>373.1</v>
      </c>
      <c r="L989" s="8">
        <v>269.2</v>
      </c>
      <c r="M989" s="33">
        <v>31</v>
      </c>
      <c r="N989" s="8">
        <f t="shared" si="269"/>
        <v>12127865.311173759</v>
      </c>
      <c r="O989" s="8">
        <v>0</v>
      </c>
      <c r="P989" s="8">
        <v>11114504.169173758</v>
      </c>
      <c r="Q989" s="8">
        <v>0</v>
      </c>
      <c r="R989" s="8">
        <v>151831.82199999999</v>
      </c>
      <c r="S989" s="8">
        <v>861529.32000000007</v>
      </c>
      <c r="T989" s="8"/>
      <c r="U989" s="8">
        <v>20686.64</v>
      </c>
      <c r="V989" s="8">
        <v>20686.64</v>
      </c>
      <c r="W989" s="3" t="s">
        <v>1132</v>
      </c>
      <c r="X989" s="17">
        <f>+N989-'Приложение № 2'!E989</f>
        <v>0</v>
      </c>
      <c r="Y989" s="1">
        <v>65678.89</v>
      </c>
      <c r="Z989" s="1">
        <f t="shared" si="271"/>
        <v>86152.932000000001</v>
      </c>
      <c r="AB989" s="17">
        <f>+N989-'Приложение № 2'!E989</f>
        <v>0</v>
      </c>
      <c r="AE989" s="25">
        <f>+N989-'Приложение № 2'!E989</f>
        <v>0</v>
      </c>
    </row>
    <row r="990" spans="1:32" x14ac:dyDescent="0.2">
      <c r="A990" s="9">
        <f t="shared" si="272"/>
        <v>920</v>
      </c>
      <c r="B990" s="6">
        <f t="shared" si="273"/>
        <v>5</v>
      </c>
      <c r="C990" s="7" t="s">
        <v>1208</v>
      </c>
      <c r="D990" s="7" t="s">
        <v>1017</v>
      </c>
      <c r="E990" s="7" t="s">
        <v>154</v>
      </c>
      <c r="F990" s="7"/>
      <c r="G990" s="7" t="s">
        <v>59</v>
      </c>
      <c r="H990" s="7" t="s">
        <v>31</v>
      </c>
      <c r="I990" s="7" t="s">
        <v>30</v>
      </c>
      <c r="J990" s="8">
        <v>710.2</v>
      </c>
      <c r="K990" s="8">
        <v>370</v>
      </c>
      <c r="L990" s="8">
        <v>262.89999999999998</v>
      </c>
      <c r="M990" s="33">
        <v>22</v>
      </c>
      <c r="N990" s="8">
        <f t="shared" si="269"/>
        <v>11950375.14462848</v>
      </c>
      <c r="O990" s="8">
        <v>0</v>
      </c>
      <c r="P990" s="8">
        <v>10938804.960628482</v>
      </c>
      <c r="Q990" s="8">
        <v>0</v>
      </c>
      <c r="R990" s="8">
        <v>165844.14399999997</v>
      </c>
      <c r="S990" s="8">
        <v>845726.03999999992</v>
      </c>
      <c r="T990" s="8"/>
      <c r="U990" s="8">
        <v>20686.64</v>
      </c>
      <c r="V990" s="8">
        <v>20686.64</v>
      </c>
      <c r="W990" s="3" t="s">
        <v>1132</v>
      </c>
      <c r="X990" s="17">
        <f>+N990-'Приложение № 2'!E990</f>
        <v>0</v>
      </c>
      <c r="Y990" s="1">
        <v>81271.539999999994</v>
      </c>
      <c r="Z990" s="1">
        <f t="shared" si="271"/>
        <v>84572.603999999992</v>
      </c>
      <c r="AB990" s="17">
        <f>+N990-'Приложение № 2'!E990</f>
        <v>0</v>
      </c>
      <c r="AE990" s="25">
        <f>+N990-'Приложение № 2'!E990</f>
        <v>0</v>
      </c>
    </row>
    <row r="991" spans="1:32" x14ac:dyDescent="0.2">
      <c r="A991" s="9">
        <f t="shared" si="272"/>
        <v>921</v>
      </c>
      <c r="B991" s="6">
        <f t="shared" si="273"/>
        <v>6</v>
      </c>
      <c r="C991" s="7" t="s">
        <v>1208</v>
      </c>
      <c r="D991" s="7" t="s">
        <v>1018</v>
      </c>
      <c r="E991" s="7" t="s">
        <v>150</v>
      </c>
      <c r="F991" s="7"/>
      <c r="G991" s="7" t="s">
        <v>59</v>
      </c>
      <c r="H991" s="7" t="s">
        <v>31</v>
      </c>
      <c r="I991" s="7" t="s">
        <v>30</v>
      </c>
      <c r="J991" s="8">
        <v>715.7</v>
      </c>
      <c r="K991" s="8">
        <v>379.2</v>
      </c>
      <c r="L991" s="8">
        <v>260.39999999999998</v>
      </c>
      <c r="M991" s="33">
        <v>29</v>
      </c>
      <c r="N991" s="8">
        <f t="shared" si="269"/>
        <v>12076884.108123522</v>
      </c>
      <c r="O991" s="8">
        <v>0</v>
      </c>
      <c r="P991" s="8">
        <v>11117184.264123522</v>
      </c>
      <c r="Q991" s="8">
        <v>0</v>
      </c>
      <c r="R991" s="8">
        <v>112172.004</v>
      </c>
      <c r="S991" s="8">
        <v>847527.84</v>
      </c>
      <c r="T991" s="8"/>
      <c r="U991" s="8">
        <v>20686.64</v>
      </c>
      <c r="V991" s="8">
        <v>20686.64</v>
      </c>
      <c r="W991" s="3" t="s">
        <v>1132</v>
      </c>
      <c r="X991" s="17">
        <f>+N991-'Приложение № 2'!E991</f>
        <v>0</v>
      </c>
      <c r="Y991" s="1">
        <v>27419.22</v>
      </c>
      <c r="Z991" s="1">
        <f t="shared" si="271"/>
        <v>84752.784</v>
      </c>
      <c r="AB991" s="17">
        <f>+N991-'Приложение № 2'!E991</f>
        <v>0</v>
      </c>
      <c r="AE991" s="25">
        <f>+N991-'Приложение № 2'!E991</f>
        <v>0</v>
      </c>
    </row>
    <row r="992" spans="1:32" x14ac:dyDescent="0.2">
      <c r="A992" s="9">
        <f t="shared" si="272"/>
        <v>922</v>
      </c>
      <c r="B992" s="6">
        <f t="shared" si="273"/>
        <v>7</v>
      </c>
      <c r="C992" s="7" t="s">
        <v>1208</v>
      </c>
      <c r="D992" s="7" t="s">
        <v>1019</v>
      </c>
      <c r="E992" s="7" t="s">
        <v>152</v>
      </c>
      <c r="F992" s="7"/>
      <c r="G992" s="7" t="s">
        <v>59</v>
      </c>
      <c r="H992" s="7" t="s">
        <v>31</v>
      </c>
      <c r="I992" s="7" t="s">
        <v>30</v>
      </c>
      <c r="J992" s="8">
        <v>971.5</v>
      </c>
      <c r="K992" s="8">
        <v>463.9</v>
      </c>
      <c r="L992" s="8">
        <v>191.5</v>
      </c>
      <c r="M992" s="33">
        <v>80</v>
      </c>
      <c r="N992" s="8">
        <f t="shared" si="269"/>
        <v>12375218.623380478</v>
      </c>
      <c r="O992" s="8">
        <v>0</v>
      </c>
      <c r="P992" s="8">
        <v>11440629.733380478</v>
      </c>
      <c r="Q992" s="8">
        <v>0</v>
      </c>
      <c r="R992" s="8">
        <v>168094.89</v>
      </c>
      <c r="S992" s="8">
        <v>766494</v>
      </c>
      <c r="T992" s="8"/>
      <c r="U992" s="8">
        <v>20686.64</v>
      </c>
      <c r="V992" s="8">
        <v>20686.64</v>
      </c>
      <c r="W992" s="3" t="s">
        <v>1132</v>
      </c>
      <c r="X992" s="17">
        <f>+N992-'Приложение № 2'!E992</f>
        <v>0</v>
      </c>
      <c r="Y992" s="1">
        <v>91445.49</v>
      </c>
      <c r="Z992" s="1">
        <f t="shared" si="271"/>
        <v>76649.399999999994</v>
      </c>
      <c r="AB992" s="17">
        <f>+N992-'Приложение № 2'!E992</f>
        <v>0</v>
      </c>
      <c r="AE992" s="25">
        <f>+N992-'Приложение № 2'!E992</f>
        <v>0</v>
      </c>
    </row>
    <row r="993" spans="1:32" x14ac:dyDescent="0.2">
      <c r="A993" s="9">
        <f t="shared" si="272"/>
        <v>923</v>
      </c>
      <c r="B993" s="6">
        <f t="shared" si="273"/>
        <v>8</v>
      </c>
      <c r="C993" s="7" t="s">
        <v>1158</v>
      </c>
      <c r="D993" s="7" t="s">
        <v>1020</v>
      </c>
      <c r="E993" s="7" t="s">
        <v>140</v>
      </c>
      <c r="F993" s="7"/>
      <c r="G993" s="7" t="s">
        <v>59</v>
      </c>
      <c r="H993" s="7" t="s">
        <v>31</v>
      </c>
      <c r="I993" s="7" t="s">
        <v>30</v>
      </c>
      <c r="J993" s="8">
        <v>701.3</v>
      </c>
      <c r="K993" s="8">
        <v>436.8</v>
      </c>
      <c r="L993" s="8">
        <v>182.7</v>
      </c>
      <c r="M993" s="33">
        <v>26</v>
      </c>
      <c r="N993" s="8">
        <f t="shared" si="269"/>
        <v>5414605.0876384005</v>
      </c>
      <c r="O993" s="8">
        <v>0</v>
      </c>
      <c r="P993" s="8">
        <v>4493139.0356384004</v>
      </c>
      <c r="Q993" s="8">
        <v>0</v>
      </c>
      <c r="R993" s="8">
        <v>194670.33199999999</v>
      </c>
      <c r="S993" s="8">
        <v>726795.71999999986</v>
      </c>
      <c r="T993" s="8"/>
      <c r="U993" s="8">
        <v>9212.3799999999992</v>
      </c>
      <c r="V993" s="8">
        <v>9212.3799999999992</v>
      </c>
      <c r="W993" s="3" t="s">
        <v>1132</v>
      </c>
      <c r="X993" s="17">
        <f>+N993-'Приложение № 2'!E993</f>
        <v>0</v>
      </c>
      <c r="Y993" s="1">
        <v>121990.76</v>
      </c>
      <c r="Z993" s="1">
        <f t="shared" si="271"/>
        <v>72679.571999999986</v>
      </c>
      <c r="AB993" s="17">
        <f>+N993-'Приложение № 2'!E993</f>
        <v>0</v>
      </c>
      <c r="AE993" s="25">
        <f>+N993-'Приложение № 2'!E993</f>
        <v>0</v>
      </c>
    </row>
    <row r="994" spans="1:32" x14ac:dyDescent="0.2">
      <c r="A994" s="9">
        <f t="shared" si="272"/>
        <v>924</v>
      </c>
      <c r="B994" s="6">
        <f t="shared" si="273"/>
        <v>9</v>
      </c>
      <c r="C994" s="7" t="s">
        <v>1158</v>
      </c>
      <c r="D994" s="7" t="s">
        <v>1021</v>
      </c>
      <c r="E994" s="7" t="s">
        <v>156</v>
      </c>
      <c r="F994" s="7"/>
      <c r="G994" s="7" t="s">
        <v>59</v>
      </c>
      <c r="H994" s="7" t="s">
        <v>31</v>
      </c>
      <c r="I994" s="7" t="s">
        <v>32</v>
      </c>
      <c r="J994" s="8">
        <v>829</v>
      </c>
      <c r="K994" s="8">
        <v>511.2</v>
      </c>
      <c r="L994" s="8">
        <v>220.1</v>
      </c>
      <c r="M994" s="33">
        <v>30</v>
      </c>
      <c r="N994" s="8">
        <f t="shared" si="269"/>
        <v>3822395.3960855999</v>
      </c>
      <c r="O994" s="8">
        <v>0</v>
      </c>
      <c r="P994" s="8">
        <v>2702456.2600856</v>
      </c>
      <c r="Q994" s="8">
        <v>0</v>
      </c>
      <c r="R994" s="8">
        <v>255985.576</v>
      </c>
      <c r="S994" s="8">
        <v>863953.56</v>
      </c>
      <c r="T994" s="8"/>
      <c r="U994" s="8">
        <v>5913.66</v>
      </c>
      <c r="V994" s="8">
        <v>5913.66</v>
      </c>
      <c r="W994" s="3" t="s">
        <v>1132</v>
      </c>
      <c r="X994" s="17">
        <f>+N994-'Приложение № 2'!E994</f>
        <v>0</v>
      </c>
      <c r="Y994" s="1">
        <v>169590.22</v>
      </c>
      <c r="Z994" s="1">
        <f t="shared" si="271"/>
        <v>86395.356</v>
      </c>
      <c r="AB994" s="17">
        <f>+N994-'Приложение № 2'!E994</f>
        <v>0</v>
      </c>
      <c r="AE994" s="25">
        <f>+N994-'Приложение № 2'!E994</f>
        <v>0</v>
      </c>
    </row>
    <row r="995" spans="1:32" x14ac:dyDescent="0.2">
      <c r="A995" s="9">
        <f t="shared" si="272"/>
        <v>925</v>
      </c>
      <c r="B995" s="6">
        <f t="shared" si="273"/>
        <v>10</v>
      </c>
      <c r="C995" s="7" t="s">
        <v>1158</v>
      </c>
      <c r="D995" s="10" t="s">
        <v>704</v>
      </c>
      <c r="E995" s="10" t="s">
        <v>156</v>
      </c>
      <c r="F995" s="10"/>
      <c r="G995" s="10" t="s">
        <v>59</v>
      </c>
      <c r="H995" s="10" t="s">
        <v>31</v>
      </c>
      <c r="I995" s="10" t="s">
        <v>30</v>
      </c>
      <c r="J995" s="11">
        <v>877.9</v>
      </c>
      <c r="K995" s="11">
        <v>385.9</v>
      </c>
      <c r="L995" s="11">
        <v>320.5</v>
      </c>
      <c r="M995" s="26">
        <v>40</v>
      </c>
      <c r="N995" s="11">
        <f t="shared" si="269"/>
        <v>1233897.1280427999</v>
      </c>
      <c r="O995" s="11">
        <v>0</v>
      </c>
      <c r="P995" s="11">
        <v>1233897.1280427999</v>
      </c>
      <c r="Q995" s="11">
        <v>0</v>
      </c>
      <c r="R995" s="11">
        <v>0</v>
      </c>
      <c r="S995" s="11">
        <v>0</v>
      </c>
      <c r="T995" s="8"/>
      <c r="U995" s="8">
        <v>2034.71</v>
      </c>
      <c r="V995" s="8">
        <v>2034.71</v>
      </c>
      <c r="W995" s="3" t="s">
        <v>1132</v>
      </c>
      <c r="X995" s="17">
        <f>+N995-'Приложение № 2'!E995</f>
        <v>0</v>
      </c>
      <c r="Y995" s="1">
        <v>102943.78</v>
      </c>
      <c r="Z995" s="1">
        <f t="shared" si="271"/>
        <v>98058.240000000005</v>
      </c>
      <c r="AB995" s="17">
        <f>+N995-'Приложение № 2'!E995</f>
        <v>0</v>
      </c>
      <c r="AE995" s="25">
        <f>+N995-'Приложение № 2'!E995</f>
        <v>0</v>
      </c>
    </row>
    <row r="996" spans="1:32" x14ac:dyDescent="0.2">
      <c r="A996" s="9">
        <f t="shared" si="272"/>
        <v>926</v>
      </c>
      <c r="B996" s="6">
        <f t="shared" si="273"/>
        <v>11</v>
      </c>
      <c r="C996" s="7" t="s">
        <v>1158</v>
      </c>
      <c r="D996" s="10" t="s">
        <v>350</v>
      </c>
      <c r="E996" s="10" t="s">
        <v>58</v>
      </c>
      <c r="F996" s="10"/>
      <c r="G996" s="10" t="s">
        <v>59</v>
      </c>
      <c r="H996" s="10" t="s">
        <v>31</v>
      </c>
      <c r="I996" s="10" t="s">
        <v>31</v>
      </c>
      <c r="J996" s="11">
        <v>547.79999999999995</v>
      </c>
      <c r="K996" s="11">
        <v>335.4</v>
      </c>
      <c r="L996" s="11">
        <v>165.6</v>
      </c>
      <c r="M996" s="26">
        <v>35</v>
      </c>
      <c r="N996" s="11">
        <f t="shared" si="269"/>
        <v>2637103.6850887202</v>
      </c>
      <c r="O996" s="11">
        <v>0</v>
      </c>
      <c r="P996" s="11">
        <v>2637103.6850887202</v>
      </c>
      <c r="Q996" s="11">
        <v>0</v>
      </c>
      <c r="R996" s="11">
        <v>0</v>
      </c>
      <c r="S996" s="11">
        <v>0</v>
      </c>
      <c r="T996" s="8"/>
      <c r="U996" s="8">
        <v>5955.33</v>
      </c>
      <c r="V996" s="8">
        <v>5955.33</v>
      </c>
      <c r="W996" s="3" t="s">
        <v>1132</v>
      </c>
      <c r="X996" s="17">
        <f>+N996-'Приложение № 2'!E996</f>
        <v>0</v>
      </c>
      <c r="Y996" s="1">
        <v>135769.54999999999</v>
      </c>
      <c r="Z996" s="1">
        <f t="shared" si="271"/>
        <v>61193.015999999996</v>
      </c>
      <c r="AB996" s="17">
        <f>+N996-'Приложение № 2'!E996</f>
        <v>0</v>
      </c>
      <c r="AE996" s="25">
        <f>+N996-'Приложение № 2'!E996</f>
        <v>0</v>
      </c>
    </row>
    <row r="997" spans="1:32" x14ac:dyDescent="0.2">
      <c r="A997" s="9">
        <f t="shared" si="272"/>
        <v>927</v>
      </c>
      <c r="B997" s="6">
        <f t="shared" si="273"/>
        <v>12</v>
      </c>
      <c r="C997" s="7" t="s">
        <v>1158</v>
      </c>
      <c r="D997" s="10" t="s">
        <v>1022</v>
      </c>
      <c r="E997" s="10" t="s">
        <v>91</v>
      </c>
      <c r="F997" s="10"/>
      <c r="G997" s="10" t="s">
        <v>59</v>
      </c>
      <c r="H997" s="10" t="s">
        <v>31</v>
      </c>
      <c r="I997" s="10" t="s">
        <v>31</v>
      </c>
      <c r="J997" s="11">
        <v>913.4</v>
      </c>
      <c r="K997" s="11">
        <v>422.3</v>
      </c>
      <c r="L997" s="11">
        <v>284.89999999999998</v>
      </c>
      <c r="M997" s="26">
        <v>32</v>
      </c>
      <c r="N997" s="11">
        <f t="shared" si="269"/>
        <v>3722474.5048929998</v>
      </c>
      <c r="O997" s="11">
        <v>0</v>
      </c>
      <c r="P997" s="11">
        <v>3717990.7930929996</v>
      </c>
      <c r="Q997" s="11">
        <v>0</v>
      </c>
      <c r="R997" s="11">
        <v>4483.7118000000046</v>
      </c>
      <c r="S997" s="11">
        <v>0</v>
      </c>
      <c r="T997" s="8"/>
      <c r="U997" s="8">
        <v>5955.33</v>
      </c>
      <c r="V997" s="8">
        <v>5955.33</v>
      </c>
      <c r="W997" s="3" t="s">
        <v>1132</v>
      </c>
      <c r="X997" s="17">
        <f>+N997-'Приложение № 2'!E997</f>
        <v>0</v>
      </c>
      <c r="Y997" s="1">
        <v>94570.72</v>
      </c>
      <c r="Z997" s="1">
        <f t="shared" si="271"/>
        <v>93301.343999999997</v>
      </c>
      <c r="AB997" s="17">
        <f>+N997-'Приложение № 2'!E997</f>
        <v>0</v>
      </c>
      <c r="AE997" s="25">
        <f>+N997-'Приложение № 2'!E997</f>
        <v>0</v>
      </c>
    </row>
    <row r="998" spans="1:32" x14ac:dyDescent="0.2">
      <c r="A998" s="9">
        <f t="shared" si="272"/>
        <v>928</v>
      </c>
      <c r="B998" s="6">
        <f t="shared" si="273"/>
        <v>13</v>
      </c>
      <c r="C998" s="7" t="s">
        <v>1158</v>
      </c>
      <c r="D998" s="10" t="s">
        <v>1023</v>
      </c>
      <c r="E998" s="10" t="s">
        <v>154</v>
      </c>
      <c r="F998" s="10"/>
      <c r="G998" s="10" t="s">
        <v>59</v>
      </c>
      <c r="H998" s="10" t="s">
        <v>31</v>
      </c>
      <c r="I998" s="10" t="s">
        <v>30</v>
      </c>
      <c r="J998" s="11">
        <v>698.8</v>
      </c>
      <c r="K998" s="11">
        <v>371</v>
      </c>
      <c r="L998" s="11">
        <v>253</v>
      </c>
      <c r="M998" s="26">
        <v>26</v>
      </c>
      <c r="N998" s="11">
        <f t="shared" si="269"/>
        <v>6594508.5093888007</v>
      </c>
      <c r="O998" s="11">
        <v>0</v>
      </c>
      <c r="P998" s="11">
        <v>5534737.1493888004</v>
      </c>
      <c r="Q998" s="11">
        <v>0</v>
      </c>
      <c r="R998" s="11">
        <v>234334.56000000003</v>
      </c>
      <c r="S998" s="11">
        <v>825436.80000000028</v>
      </c>
      <c r="T998" s="8"/>
      <c r="U998" s="8">
        <v>11310.9</v>
      </c>
      <c r="V998" s="8">
        <v>11310.9</v>
      </c>
      <c r="W998" s="3" t="s">
        <v>1132</v>
      </c>
      <c r="X998" s="17">
        <f>+N998-'Приложение № 2'!E998</f>
        <v>0</v>
      </c>
      <c r="Y998" s="1">
        <v>151790.88</v>
      </c>
      <c r="Z998" s="1">
        <f t="shared" si="271"/>
        <v>82543.680000000022</v>
      </c>
      <c r="AB998" s="17">
        <f>+N998-'Приложение № 2'!E998</f>
        <v>0</v>
      </c>
      <c r="AE998" s="25">
        <f>+N998-'Приложение № 2'!E998</f>
        <v>0</v>
      </c>
    </row>
    <row r="999" spans="1:32" x14ac:dyDescent="0.2">
      <c r="A999" s="9">
        <f t="shared" si="272"/>
        <v>929</v>
      </c>
      <c r="B999" s="6">
        <f t="shared" si="273"/>
        <v>14</v>
      </c>
      <c r="C999" s="7" t="s">
        <v>1158</v>
      </c>
      <c r="D999" s="10" t="s">
        <v>1024</v>
      </c>
      <c r="E999" s="10" t="s">
        <v>91</v>
      </c>
      <c r="F999" s="10"/>
      <c r="G999" s="10" t="s">
        <v>59</v>
      </c>
      <c r="H999" s="10" t="s">
        <v>31</v>
      </c>
      <c r="I999" s="10" t="s">
        <v>32</v>
      </c>
      <c r="J999" s="11">
        <v>576.20000000000005</v>
      </c>
      <c r="K999" s="11">
        <v>336.3</v>
      </c>
      <c r="L999" s="11">
        <v>179.2</v>
      </c>
      <c r="M999" s="26">
        <v>26</v>
      </c>
      <c r="N999" s="11">
        <f t="shared" si="269"/>
        <v>2713427.0356941605</v>
      </c>
      <c r="O999" s="11">
        <v>0</v>
      </c>
      <c r="P999" s="11">
        <v>2713427.0356941605</v>
      </c>
      <c r="Q999" s="11">
        <v>0</v>
      </c>
      <c r="R999" s="11">
        <v>0</v>
      </c>
      <c r="S999" s="11">
        <v>0</v>
      </c>
      <c r="T999" s="8"/>
      <c r="U999" s="8">
        <v>5955.33</v>
      </c>
      <c r="V999" s="8">
        <v>5955.33</v>
      </c>
      <c r="W999" s="3" t="s">
        <v>1132</v>
      </c>
      <c r="X999" s="17">
        <f>+N999-'Приложение № 2'!E999</f>
        <v>0</v>
      </c>
      <c r="Y999" s="1">
        <v>115658.28</v>
      </c>
      <c r="Z999" s="1">
        <f t="shared" si="271"/>
        <v>64156.212000000007</v>
      </c>
      <c r="AB999" s="17">
        <f>+N999-'Приложение № 2'!E999</f>
        <v>0</v>
      </c>
      <c r="AE999" s="25">
        <f>+N999-'Приложение № 2'!E999</f>
        <v>0</v>
      </c>
    </row>
    <row r="1000" spans="1:32" s="12" customFormat="1" x14ac:dyDescent="0.2">
      <c r="A1000" s="9"/>
      <c r="B1000" s="35" t="s">
        <v>351</v>
      </c>
      <c r="C1000" s="35"/>
      <c r="D1000" s="35"/>
      <c r="E1000" s="29"/>
      <c r="F1000" s="29"/>
      <c r="G1000" s="29"/>
      <c r="H1000" s="29"/>
      <c r="I1000" s="29"/>
      <c r="J1000" s="30">
        <f>SUM(J986:J999)</f>
        <v>12824.799999999997</v>
      </c>
      <c r="K1000" s="30">
        <f>SUM(K986:K999)</f>
        <v>8175.9</v>
      </c>
      <c r="L1000" s="30">
        <f>SUM(L986:L999)</f>
        <v>3067.3999999999996</v>
      </c>
      <c r="M1000" s="30">
        <f>SUM(M986:M999)</f>
        <v>568</v>
      </c>
      <c r="N1000" s="30">
        <f>SUM(N986:N999)</f>
        <v>149897626.77050254</v>
      </c>
      <c r="O1000" s="30">
        <v>0</v>
      </c>
      <c r="P1000" s="30">
        <f>SUM(P986:P999)</f>
        <v>129375355.69670254</v>
      </c>
      <c r="Q1000" s="30">
        <f t="shared" ref="Q1000:T1000" si="274">SUM(Q986:Q999)</f>
        <v>0</v>
      </c>
      <c r="R1000" s="30">
        <f t="shared" si="274"/>
        <v>3012759.5538000003</v>
      </c>
      <c r="S1000" s="30">
        <f t="shared" si="274"/>
        <v>17509511.52</v>
      </c>
      <c r="T1000" s="30">
        <f t="shared" si="274"/>
        <v>0</v>
      </c>
      <c r="U1000" s="30"/>
      <c r="V1000" s="30"/>
      <c r="W1000" s="29"/>
      <c r="X1000" s="17">
        <f>+N1000-'Приложение № 2'!E1000</f>
        <v>0</v>
      </c>
      <c r="Y1000" s="14"/>
      <c r="Z1000" s="14"/>
      <c r="AA1000" s="14"/>
      <c r="AB1000" s="17">
        <f>+N1000-'Приложение № 2'!E1000</f>
        <v>0</v>
      </c>
      <c r="AD1000" s="14"/>
      <c r="AE1000" s="25">
        <f>+N1000-'Приложение № 2'!E1000</f>
        <v>0</v>
      </c>
      <c r="AF1000" s="14"/>
    </row>
    <row r="1001" spans="1:32" x14ac:dyDescent="0.2">
      <c r="A1001" s="9">
        <f>+A999+1</f>
        <v>930</v>
      </c>
      <c r="B1001" s="6">
        <v>1</v>
      </c>
      <c r="C1001" s="7" t="s">
        <v>1160</v>
      </c>
      <c r="D1001" s="7" t="s">
        <v>1025</v>
      </c>
      <c r="E1001" s="7" t="s">
        <v>237</v>
      </c>
      <c r="F1001" s="7"/>
      <c r="G1001" s="7" t="s">
        <v>59</v>
      </c>
      <c r="H1001" s="7" t="s">
        <v>31</v>
      </c>
      <c r="I1001" s="7" t="s">
        <v>31</v>
      </c>
      <c r="J1001" s="8">
        <v>527.20000000000005</v>
      </c>
      <c r="K1001" s="8">
        <v>487.7</v>
      </c>
      <c r="L1001" s="8">
        <v>0</v>
      </c>
      <c r="M1001" s="33">
        <v>39</v>
      </c>
      <c r="N1001" s="8">
        <f t="shared" ref="N1001:N1002" si="275">+P1001+Q1001+R1001+S1001+T1001</f>
        <v>2170794.3631635201</v>
      </c>
      <c r="O1001" s="8">
        <v>0</v>
      </c>
      <c r="P1001" s="8">
        <v>1639687.5431635203</v>
      </c>
      <c r="Q1001" s="8">
        <v>0</v>
      </c>
      <c r="R1001" s="8">
        <v>153627.01999999999</v>
      </c>
      <c r="S1001" s="8">
        <v>377479.79999999993</v>
      </c>
      <c r="T1001" s="8"/>
      <c r="U1001" s="8">
        <v>4319.33</v>
      </c>
      <c r="V1001" s="8">
        <v>4319.33</v>
      </c>
      <c r="W1001" s="3" t="s">
        <v>1132</v>
      </c>
      <c r="X1001" s="17">
        <f>+N1001-'Приложение № 2'!E1001</f>
        <v>0</v>
      </c>
      <c r="Y1001" s="1">
        <v>115879.03999999999</v>
      </c>
      <c r="Z1001" s="1">
        <f t="shared" ref="Z1001:Z1004" si="276">+(K1001*6.45+L1001*17.73)*12</f>
        <v>37747.979999999996</v>
      </c>
      <c r="AB1001" s="17">
        <f>+N1001-'Приложение № 2'!E1001</f>
        <v>0</v>
      </c>
      <c r="AE1001" s="25">
        <f>+N1001-'Приложение № 2'!E1001</f>
        <v>0</v>
      </c>
    </row>
    <row r="1002" spans="1:32" x14ac:dyDescent="0.2">
      <c r="A1002" s="9">
        <f>+A1001+1</f>
        <v>931</v>
      </c>
      <c r="B1002" s="6">
        <f>+B1001+1</f>
        <v>2</v>
      </c>
      <c r="C1002" s="7" t="s">
        <v>1160</v>
      </c>
      <c r="D1002" s="7" t="s">
        <v>1026</v>
      </c>
      <c r="E1002" s="7" t="s">
        <v>821</v>
      </c>
      <c r="F1002" s="7"/>
      <c r="G1002" s="7" t="s">
        <v>59</v>
      </c>
      <c r="H1002" s="7" t="s">
        <v>31</v>
      </c>
      <c r="I1002" s="7" t="s">
        <v>31</v>
      </c>
      <c r="J1002" s="8">
        <v>904.9</v>
      </c>
      <c r="K1002" s="8">
        <v>767.1</v>
      </c>
      <c r="L1002" s="8">
        <v>0</v>
      </c>
      <c r="M1002" s="33">
        <v>45</v>
      </c>
      <c r="N1002" s="8">
        <f t="shared" si="275"/>
        <v>16530380.128840962</v>
      </c>
      <c r="O1002" s="8">
        <v>0</v>
      </c>
      <c r="P1002" s="8">
        <v>15676436.248840962</v>
      </c>
      <c r="Q1002" s="8">
        <v>0</v>
      </c>
      <c r="R1002" s="8">
        <v>260208.48</v>
      </c>
      <c r="S1002" s="8">
        <v>593735.4</v>
      </c>
      <c r="T1002" s="8"/>
      <c r="U1002" s="8">
        <v>23677.200000000001</v>
      </c>
      <c r="V1002" s="8">
        <v>23677.200000000001</v>
      </c>
      <c r="W1002" s="3" t="s">
        <v>1132</v>
      </c>
      <c r="X1002" s="17">
        <f>+N1002-'Приложение № 2'!E1002</f>
        <v>0</v>
      </c>
      <c r="Y1002" s="1">
        <v>200834.94</v>
      </c>
      <c r="Z1002" s="1">
        <f t="shared" si="276"/>
        <v>59373.54</v>
      </c>
      <c r="AB1002" s="17">
        <f>+N1002-'Приложение № 2'!E1002</f>
        <v>0</v>
      </c>
      <c r="AE1002" s="25">
        <f>+N1002-'Приложение № 2'!E1002</f>
        <v>0</v>
      </c>
    </row>
    <row r="1003" spans="1:32" x14ac:dyDescent="0.2">
      <c r="A1003" s="9">
        <f t="shared" ref="A1003:A1034" si="277">+A1002+1</f>
        <v>932</v>
      </c>
      <c r="B1003" s="6">
        <f t="shared" ref="B1003:B1034" si="278">+B1002+1</f>
        <v>3</v>
      </c>
      <c r="C1003" s="7" t="s">
        <v>1160</v>
      </c>
      <c r="D1003" s="7" t="s">
        <v>1027</v>
      </c>
      <c r="E1003" s="7" t="s">
        <v>154</v>
      </c>
      <c r="F1003" s="7"/>
      <c r="G1003" s="7" t="s">
        <v>59</v>
      </c>
      <c r="H1003" s="7" t="s">
        <v>31</v>
      </c>
      <c r="I1003" s="7" t="s">
        <v>30</v>
      </c>
      <c r="J1003" s="8">
        <v>353</v>
      </c>
      <c r="K1003" s="8">
        <v>316</v>
      </c>
      <c r="L1003" s="8">
        <v>0</v>
      </c>
      <c r="M1003" s="33">
        <v>12</v>
      </c>
      <c r="N1003" s="8">
        <f t="shared" ref="N1003:N1034" si="279">+P1003+Q1003+R1003+S1003+T1003</f>
        <v>6809542.5919615999</v>
      </c>
      <c r="O1003" s="8">
        <v>0</v>
      </c>
      <c r="P1003" s="8">
        <v>6484644.3819615999</v>
      </c>
      <c r="Q1003" s="8">
        <v>0</v>
      </c>
      <c r="R1003" s="8">
        <v>80314.209999999992</v>
      </c>
      <c r="S1003" s="8">
        <v>244584</v>
      </c>
      <c r="T1003" s="8"/>
      <c r="U1003" s="8">
        <v>23677.200000000001</v>
      </c>
      <c r="V1003" s="8">
        <v>23677.200000000001</v>
      </c>
      <c r="W1003" s="3" t="s">
        <v>1132</v>
      </c>
      <c r="X1003" s="17">
        <f>+N1003-'Приложение № 2'!E1003</f>
        <v>0</v>
      </c>
      <c r="Y1003" s="1">
        <v>55855.81</v>
      </c>
      <c r="Z1003" s="1">
        <f t="shared" si="276"/>
        <v>24458.400000000001</v>
      </c>
      <c r="AB1003" s="17">
        <f>+N1003-'Приложение № 2'!E1003</f>
        <v>0</v>
      </c>
      <c r="AE1003" s="25">
        <f>+N1003-'Приложение № 2'!E1003</f>
        <v>0</v>
      </c>
    </row>
    <row r="1004" spans="1:32" x14ac:dyDescent="0.2">
      <c r="A1004" s="9">
        <f t="shared" si="277"/>
        <v>933</v>
      </c>
      <c r="B1004" s="6">
        <f t="shared" si="278"/>
        <v>4</v>
      </c>
      <c r="C1004" s="7" t="s">
        <v>1160</v>
      </c>
      <c r="D1004" s="10" t="s">
        <v>1028</v>
      </c>
      <c r="E1004" s="10" t="s">
        <v>154</v>
      </c>
      <c r="F1004" s="10"/>
      <c r="G1004" s="10" t="s">
        <v>59</v>
      </c>
      <c r="H1004" s="10" t="s">
        <v>31</v>
      </c>
      <c r="I1004" s="10" t="s">
        <v>32</v>
      </c>
      <c r="J1004" s="11">
        <v>567.20000000000005</v>
      </c>
      <c r="K1004" s="11">
        <v>498.5</v>
      </c>
      <c r="L1004" s="11">
        <v>0</v>
      </c>
      <c r="M1004" s="26">
        <v>25</v>
      </c>
      <c r="N1004" s="11">
        <f t="shared" si="279"/>
        <v>10742268.945673602</v>
      </c>
      <c r="O1004" s="11">
        <v>0</v>
      </c>
      <c r="P1004" s="11">
        <v>10198563.745673602</v>
      </c>
      <c r="Q1004" s="11">
        <v>0</v>
      </c>
      <c r="R1004" s="11">
        <v>157866.20000000001</v>
      </c>
      <c r="S1004" s="11">
        <v>385839</v>
      </c>
      <c r="T1004" s="8"/>
      <c r="U1004" s="8">
        <v>23677.200000000001</v>
      </c>
      <c r="V1004" s="8">
        <v>23677.200000000001</v>
      </c>
      <c r="W1004" s="3" t="s">
        <v>1132</v>
      </c>
      <c r="X1004" s="17">
        <f>+N1004-'Приложение № 2'!E1004</f>
        <v>0</v>
      </c>
      <c r="Y1004" s="1">
        <v>119282.3</v>
      </c>
      <c r="Z1004" s="1">
        <f t="shared" si="276"/>
        <v>38583.9</v>
      </c>
      <c r="AB1004" s="17">
        <f>+N1004-'Приложение № 2'!E1004</f>
        <v>0</v>
      </c>
      <c r="AE1004" s="25">
        <f>+N1004-'Приложение № 2'!E1004</f>
        <v>0</v>
      </c>
    </row>
    <row r="1005" spans="1:32" x14ac:dyDescent="0.2">
      <c r="A1005" s="9">
        <f t="shared" si="277"/>
        <v>934</v>
      </c>
      <c r="B1005" s="6">
        <f t="shared" si="278"/>
        <v>5</v>
      </c>
      <c r="C1005" s="7" t="s">
        <v>1160</v>
      </c>
      <c r="D1005" s="10" t="s">
        <v>389</v>
      </c>
      <c r="E1005" s="10" t="s">
        <v>196</v>
      </c>
      <c r="F1005" s="10"/>
      <c r="G1005" s="10" t="s">
        <v>55</v>
      </c>
      <c r="H1005" s="10" t="s">
        <v>38</v>
      </c>
      <c r="I1005" s="10" t="s">
        <v>30</v>
      </c>
      <c r="J1005" s="11">
        <v>2294.4</v>
      </c>
      <c r="K1005" s="11">
        <v>2020</v>
      </c>
      <c r="L1005" s="11">
        <v>0</v>
      </c>
      <c r="M1005" s="26">
        <v>107</v>
      </c>
      <c r="N1005" s="11">
        <f t="shared" si="279"/>
        <v>38499387.248768002</v>
      </c>
      <c r="O1005" s="11">
        <v>0</v>
      </c>
      <c r="P1005" s="11">
        <v>32082568.318768002</v>
      </c>
      <c r="Q1005" s="11">
        <v>0</v>
      </c>
      <c r="R1005" s="11">
        <v>1223602.93</v>
      </c>
      <c r="S1005" s="11">
        <v>5193215.9999999981</v>
      </c>
      <c r="T1005" s="8"/>
      <c r="U1005" s="8">
        <v>21411.360000000001</v>
      </c>
      <c r="V1005" s="8">
        <v>21411.360000000001</v>
      </c>
      <c r="W1005" s="3" t="s">
        <v>1132</v>
      </c>
      <c r="X1005" s="17">
        <f>+N1005-'Приложение № 2'!E1005</f>
        <v>0</v>
      </c>
      <c r="Y1005" s="1">
        <v>930783.73</v>
      </c>
      <c r="Z1005" s="1">
        <f>+(K1005*12.08+L1005*20.47)*12</f>
        <v>292819.19999999995</v>
      </c>
      <c r="AB1005" s="17">
        <f>+N1005-'Приложение № 2'!E1005</f>
        <v>0</v>
      </c>
      <c r="AE1005" s="25">
        <f>+N1005-'Приложение № 2'!E1005</f>
        <v>0</v>
      </c>
    </row>
    <row r="1006" spans="1:32" x14ac:dyDescent="0.2">
      <c r="A1006" s="9">
        <f t="shared" si="277"/>
        <v>935</v>
      </c>
      <c r="B1006" s="6">
        <f t="shared" si="278"/>
        <v>6</v>
      </c>
      <c r="C1006" s="7" t="s">
        <v>1160</v>
      </c>
      <c r="D1006" s="10" t="s">
        <v>1029</v>
      </c>
      <c r="E1006" s="10" t="s">
        <v>648</v>
      </c>
      <c r="F1006" s="10"/>
      <c r="G1006" s="10" t="s">
        <v>55</v>
      </c>
      <c r="H1006" s="10" t="s">
        <v>34</v>
      </c>
      <c r="I1006" s="10" t="s">
        <v>32</v>
      </c>
      <c r="J1006" s="11">
        <v>4142.3</v>
      </c>
      <c r="K1006" s="11">
        <v>3045.3</v>
      </c>
      <c r="L1006" s="11">
        <v>533.29999999999995</v>
      </c>
      <c r="M1006" s="26">
        <v>117</v>
      </c>
      <c r="N1006" s="11">
        <f t="shared" si="279"/>
        <v>4502558.7297064206</v>
      </c>
      <c r="O1006" s="11">
        <v>0</v>
      </c>
      <c r="P1006" s="11">
        <v>0</v>
      </c>
      <c r="Q1006" s="11">
        <v>0</v>
      </c>
      <c r="R1006" s="11">
        <v>309532.67819999997</v>
      </c>
      <c r="S1006" s="11">
        <v>4193026.0515064206</v>
      </c>
      <c r="T1006" s="8"/>
      <c r="U1006" s="8">
        <v>1423.52</v>
      </c>
      <c r="V1006" s="8">
        <v>1423.52</v>
      </c>
      <c r="W1006" s="3" t="s">
        <v>1132</v>
      </c>
      <c r="X1006" s="17">
        <f>+N1006-'Приложение № 2'!E1006</f>
        <v>0</v>
      </c>
      <c r="Y1006" s="1">
        <v>957216.52</v>
      </c>
      <c r="Z1006" s="1">
        <f t="shared" ref="Z1006" si="280">+(K1006*9.1+L1006*18.19)*12</f>
        <v>448955.48399999994</v>
      </c>
      <c r="AB1006" s="17">
        <f>+N1006-'Приложение № 2'!E1006</f>
        <v>0</v>
      </c>
      <c r="AE1006" s="25">
        <f>+N1006-'Приложение № 2'!E1006</f>
        <v>0</v>
      </c>
    </row>
    <row r="1007" spans="1:32" x14ac:dyDescent="0.2">
      <c r="A1007" s="9">
        <f t="shared" si="277"/>
        <v>936</v>
      </c>
      <c r="B1007" s="6">
        <f t="shared" si="278"/>
        <v>7</v>
      </c>
      <c r="C1007" s="7" t="s">
        <v>1160</v>
      </c>
      <c r="D1007" s="10" t="s">
        <v>1030</v>
      </c>
      <c r="E1007" s="10" t="s">
        <v>108</v>
      </c>
      <c r="F1007" s="10"/>
      <c r="G1007" s="10" t="s">
        <v>55</v>
      </c>
      <c r="H1007" s="10" t="s">
        <v>38</v>
      </c>
      <c r="I1007" s="10" t="s">
        <v>30</v>
      </c>
      <c r="J1007" s="11">
        <v>2323.1999999999998</v>
      </c>
      <c r="K1007" s="11">
        <v>2054.9</v>
      </c>
      <c r="L1007" s="11">
        <v>0</v>
      </c>
      <c r="M1007" s="26">
        <v>76</v>
      </c>
      <c r="N1007" s="11">
        <f t="shared" si="279"/>
        <v>45540925.179452166</v>
      </c>
      <c r="O1007" s="11">
        <v>0</v>
      </c>
      <c r="P1007" s="11">
        <v>35374162.185452163</v>
      </c>
      <c r="Q1007" s="11">
        <v>0</v>
      </c>
      <c r="R1007" s="11">
        <v>1230413.8739999998</v>
      </c>
      <c r="S1007" s="11">
        <v>8936349.120000001</v>
      </c>
      <c r="T1007" s="8"/>
      <c r="U1007" s="8">
        <v>24909.3</v>
      </c>
      <c r="V1007" s="8">
        <v>24909.3</v>
      </c>
      <c r="W1007" s="3" t="s">
        <v>1132</v>
      </c>
      <c r="X1007" s="17">
        <f>+N1007-'Приложение № 2'!E1007</f>
        <v>0</v>
      </c>
      <c r="Y1007" s="1">
        <v>932535.57</v>
      </c>
      <c r="Z1007" s="1">
        <f>+(K1007*12.08+L1007*20.47)*12</f>
        <v>297878.304</v>
      </c>
      <c r="AB1007" s="17">
        <f>+N1007-'Приложение № 2'!E1007</f>
        <v>0</v>
      </c>
      <c r="AE1007" s="25">
        <f>+N1007-'Приложение № 2'!E1007</f>
        <v>0</v>
      </c>
    </row>
    <row r="1008" spans="1:32" x14ac:dyDescent="0.2">
      <c r="A1008" s="9">
        <f t="shared" si="277"/>
        <v>937</v>
      </c>
      <c r="B1008" s="6">
        <f t="shared" si="278"/>
        <v>8</v>
      </c>
      <c r="C1008" s="7" t="s">
        <v>1160</v>
      </c>
      <c r="D1008" s="10" t="s">
        <v>1031</v>
      </c>
      <c r="E1008" s="10" t="s">
        <v>91</v>
      </c>
      <c r="F1008" s="10"/>
      <c r="G1008" s="10" t="s">
        <v>55</v>
      </c>
      <c r="H1008" s="10" t="s">
        <v>33</v>
      </c>
      <c r="I1008" s="10" t="s">
        <v>32</v>
      </c>
      <c r="J1008" s="11">
        <v>2233.1</v>
      </c>
      <c r="K1008" s="11">
        <v>2006.8</v>
      </c>
      <c r="L1008" s="11">
        <v>44.7</v>
      </c>
      <c r="M1008" s="26">
        <v>87</v>
      </c>
      <c r="N1008" s="11">
        <f t="shared" si="279"/>
        <v>6580945.3059877399</v>
      </c>
      <c r="O1008" s="11">
        <v>0</v>
      </c>
      <c r="P1008" s="11">
        <v>3760800.3499877392</v>
      </c>
      <c r="Q1008" s="11">
        <v>0</v>
      </c>
      <c r="R1008" s="11">
        <v>185716.70759999997</v>
      </c>
      <c r="S1008" s="11">
        <v>2634428.2484000009</v>
      </c>
      <c r="T1008" s="8"/>
      <c r="U1008" s="8">
        <v>3629.38</v>
      </c>
      <c r="V1008" s="8">
        <v>3629.38</v>
      </c>
      <c r="W1008" s="3" t="s">
        <v>1132</v>
      </c>
      <c r="X1008" s="17">
        <f>+N1008-'Приложение № 2'!E1008</f>
        <v>0</v>
      </c>
      <c r="Y1008" s="1">
        <v>685548.85</v>
      </c>
      <c r="Z1008" s="1">
        <f t="shared" ref="Z1008:Z1011" si="281">+(K1008*9.1+L1008*18.19)*12</f>
        <v>228899.67599999998</v>
      </c>
      <c r="AB1008" s="17">
        <f>+N1008-'Приложение № 2'!E1008</f>
        <v>0</v>
      </c>
      <c r="AE1008" s="25">
        <f>+N1008-'Приложение № 2'!E1008</f>
        <v>0</v>
      </c>
    </row>
    <row r="1009" spans="1:31" x14ac:dyDescent="0.2">
      <c r="A1009" s="9">
        <f t="shared" si="277"/>
        <v>938</v>
      </c>
      <c r="B1009" s="6">
        <f t="shared" si="278"/>
        <v>9</v>
      </c>
      <c r="C1009" s="7" t="s">
        <v>1160</v>
      </c>
      <c r="D1009" s="10" t="s">
        <v>1032</v>
      </c>
      <c r="E1009" s="10" t="s">
        <v>91</v>
      </c>
      <c r="F1009" s="10"/>
      <c r="G1009" s="10" t="s">
        <v>55</v>
      </c>
      <c r="H1009" s="10" t="s">
        <v>33</v>
      </c>
      <c r="I1009" s="10" t="s">
        <v>32</v>
      </c>
      <c r="J1009" s="11">
        <v>2209.1999999999998</v>
      </c>
      <c r="K1009" s="11">
        <v>1984.1</v>
      </c>
      <c r="L1009" s="11">
        <v>45.4</v>
      </c>
      <c r="M1009" s="26">
        <v>88</v>
      </c>
      <c r="N1009" s="11">
        <f t="shared" si="279"/>
        <v>6510372.1712721791</v>
      </c>
      <c r="O1009" s="11">
        <v>0</v>
      </c>
      <c r="P1009" s="11">
        <v>2446685.1892721797</v>
      </c>
      <c r="Q1009" s="11">
        <v>0</v>
      </c>
      <c r="R1009" s="11">
        <v>216157.55020000006</v>
      </c>
      <c r="S1009" s="11">
        <v>3847529.4317999994</v>
      </c>
      <c r="T1009" s="8"/>
      <c r="U1009" s="8">
        <v>3629.38</v>
      </c>
      <c r="V1009" s="8">
        <v>3629.38</v>
      </c>
      <c r="W1009" s="3" t="s">
        <v>1132</v>
      </c>
      <c r="X1009" s="17">
        <f>+N1009-'Приложение № 2'!E1009</f>
        <v>0</v>
      </c>
      <c r="Y1009" s="1">
        <v>733626.13</v>
      </c>
      <c r="Z1009" s="1">
        <f t="shared" si="281"/>
        <v>226573.63199999998</v>
      </c>
      <c r="AB1009" s="17">
        <f>+N1009-'Приложение № 2'!E1009</f>
        <v>0</v>
      </c>
      <c r="AE1009" s="25">
        <f>+N1009-'Приложение № 2'!E1009</f>
        <v>0</v>
      </c>
    </row>
    <row r="1010" spans="1:31" x14ac:dyDescent="0.2">
      <c r="A1010" s="9">
        <f t="shared" si="277"/>
        <v>939</v>
      </c>
      <c r="B1010" s="6">
        <f t="shared" si="278"/>
        <v>10</v>
      </c>
      <c r="C1010" s="7" t="s">
        <v>1160</v>
      </c>
      <c r="D1010" s="10" t="s">
        <v>1033</v>
      </c>
      <c r="E1010" s="10" t="s">
        <v>64</v>
      </c>
      <c r="F1010" s="10"/>
      <c r="G1010" s="10" t="s">
        <v>55</v>
      </c>
      <c r="H1010" s="10" t="s">
        <v>33</v>
      </c>
      <c r="I1010" s="10" t="s">
        <v>32</v>
      </c>
      <c r="J1010" s="11">
        <v>2186.1</v>
      </c>
      <c r="K1010" s="11">
        <v>2015.6</v>
      </c>
      <c r="L1010" s="11">
        <v>31.5</v>
      </c>
      <c r="M1010" s="26">
        <v>100</v>
      </c>
      <c r="N1010" s="11">
        <f t="shared" si="279"/>
        <v>13649817.143639101</v>
      </c>
      <c r="O1010" s="11">
        <v>0</v>
      </c>
      <c r="P1010" s="11">
        <v>9416175.1220014133</v>
      </c>
      <c r="Q1010" s="11">
        <v>0</v>
      </c>
      <c r="R1010" s="11">
        <v>228148.13479999988</v>
      </c>
      <c r="S1010" s="11">
        <v>4005493.8868376869</v>
      </c>
      <c r="T1010" s="8"/>
      <c r="U1010" s="8">
        <v>7544.04</v>
      </c>
      <c r="V1010" s="8">
        <v>7544.04</v>
      </c>
      <c r="W1010" s="3" t="s">
        <v>1132</v>
      </c>
      <c r="X1010" s="17">
        <f>+N1010-'Приложение № 2'!E1010</f>
        <v>0</v>
      </c>
      <c r="Y1010" s="1">
        <v>729237.71</v>
      </c>
      <c r="Z1010" s="1">
        <f t="shared" si="281"/>
        <v>226979.34</v>
      </c>
      <c r="AB1010" s="17">
        <f>+N1010-'Приложение № 2'!E1010</f>
        <v>0</v>
      </c>
      <c r="AE1010" s="25">
        <f>+N1010-'Приложение № 2'!E1010</f>
        <v>0</v>
      </c>
    </row>
    <row r="1011" spans="1:31" x14ac:dyDescent="0.2">
      <c r="A1011" s="9">
        <f t="shared" si="277"/>
        <v>940</v>
      </c>
      <c r="B1011" s="6">
        <f t="shared" si="278"/>
        <v>11</v>
      </c>
      <c r="C1011" s="7" t="s">
        <v>1160</v>
      </c>
      <c r="D1011" s="10" t="s">
        <v>1034</v>
      </c>
      <c r="E1011" s="10" t="s">
        <v>66</v>
      </c>
      <c r="F1011" s="10"/>
      <c r="G1011" s="10" t="s">
        <v>55</v>
      </c>
      <c r="H1011" s="10" t="s">
        <v>33</v>
      </c>
      <c r="I1011" s="10" t="s">
        <v>35</v>
      </c>
      <c r="J1011" s="11">
        <v>4437.8999999999996</v>
      </c>
      <c r="K1011" s="11">
        <v>4088.2</v>
      </c>
      <c r="L1011" s="11">
        <v>0</v>
      </c>
      <c r="M1011" s="26">
        <v>207</v>
      </c>
      <c r="N1011" s="11">
        <f t="shared" si="279"/>
        <v>52237547.845773734</v>
      </c>
      <c r="O1011" s="11">
        <v>0</v>
      </c>
      <c r="P1011" s="11">
        <v>50030770.425773732</v>
      </c>
      <c r="Q1011" s="11">
        <v>0</v>
      </c>
      <c r="R1011" s="11">
        <v>455392.53759999992</v>
      </c>
      <c r="S1011" s="11">
        <v>1751384.8824000005</v>
      </c>
      <c r="T1011" s="8"/>
      <c r="U1011" s="8">
        <v>14395.52</v>
      </c>
      <c r="V1011" s="8">
        <v>14395.52</v>
      </c>
      <c r="W1011" s="3" t="s">
        <v>1132</v>
      </c>
      <c r="X1011" s="17">
        <f>+N1011-'Приложение № 2'!E1011</f>
        <v>0</v>
      </c>
      <c r="Y1011" s="1">
        <v>1547829.34</v>
      </c>
      <c r="Z1011" s="1">
        <f t="shared" si="281"/>
        <v>446431.43999999994</v>
      </c>
      <c r="AB1011" s="17">
        <f>+N1011-'Приложение № 2'!E1011</f>
        <v>0</v>
      </c>
      <c r="AE1011" s="25">
        <f>+N1011-'Приложение № 2'!E1011</f>
        <v>0</v>
      </c>
    </row>
    <row r="1012" spans="1:31" x14ac:dyDescent="0.2">
      <c r="A1012" s="9">
        <f t="shared" si="277"/>
        <v>941</v>
      </c>
      <c r="B1012" s="6">
        <f t="shared" si="278"/>
        <v>12</v>
      </c>
      <c r="C1012" s="7" t="s">
        <v>1160</v>
      </c>
      <c r="D1012" s="10" t="s">
        <v>1035</v>
      </c>
      <c r="E1012" s="10" t="s">
        <v>485</v>
      </c>
      <c r="F1012" s="10"/>
      <c r="G1012" s="10" t="s">
        <v>55</v>
      </c>
      <c r="H1012" s="10" t="s">
        <v>38</v>
      </c>
      <c r="I1012" s="10" t="s">
        <v>30</v>
      </c>
      <c r="J1012" s="11">
        <v>2491.9</v>
      </c>
      <c r="K1012" s="11">
        <v>1976.95</v>
      </c>
      <c r="L1012" s="11">
        <v>0</v>
      </c>
      <c r="M1012" s="26">
        <v>87</v>
      </c>
      <c r="N1012" s="11">
        <f t="shared" si="279"/>
        <v>40211009.986906879</v>
      </c>
      <c r="O1012" s="11">
        <v>0</v>
      </c>
      <c r="P1012" s="11">
        <v>30939641.874906879</v>
      </c>
      <c r="Q1012" s="11">
        <v>0</v>
      </c>
      <c r="R1012" s="11">
        <v>674007.95200000005</v>
      </c>
      <c r="S1012" s="11">
        <v>8597360.1600000001</v>
      </c>
      <c r="T1012" s="8"/>
      <c r="U1012" s="8">
        <v>22847.67</v>
      </c>
      <c r="V1012" s="8">
        <v>22847.67</v>
      </c>
      <c r="W1012" s="3" t="s">
        <v>1132</v>
      </c>
      <c r="X1012" s="17">
        <f>+N1012-'Приложение № 2'!E1012</f>
        <v>0</v>
      </c>
      <c r="Y1012" s="1">
        <v>387429.28</v>
      </c>
      <c r="Z1012" s="1">
        <f>+(K1012*12.08+L1012*20.47)*12</f>
        <v>286578.67200000002</v>
      </c>
      <c r="AB1012" s="17">
        <f>+N1012-'Приложение № 2'!E1012</f>
        <v>0</v>
      </c>
      <c r="AE1012" s="25">
        <f>+N1012-'Приложение № 2'!E1012</f>
        <v>0</v>
      </c>
    </row>
    <row r="1013" spans="1:31" x14ac:dyDescent="0.2">
      <c r="A1013" s="9">
        <f t="shared" si="277"/>
        <v>942</v>
      </c>
      <c r="B1013" s="6">
        <f t="shared" si="278"/>
        <v>13</v>
      </c>
      <c r="C1013" s="7" t="s">
        <v>1160</v>
      </c>
      <c r="D1013" s="10" t="s">
        <v>1036</v>
      </c>
      <c r="E1013" s="10" t="s">
        <v>152</v>
      </c>
      <c r="F1013" s="10"/>
      <c r="G1013" s="10" t="s">
        <v>59</v>
      </c>
      <c r="H1013" s="10" t="s">
        <v>31</v>
      </c>
      <c r="I1013" s="10" t="s">
        <v>32</v>
      </c>
      <c r="J1013" s="11">
        <v>580.29999999999995</v>
      </c>
      <c r="K1013" s="11">
        <v>493.9</v>
      </c>
      <c r="L1013" s="11">
        <v>0</v>
      </c>
      <c r="M1013" s="26">
        <v>32</v>
      </c>
      <c r="N1013" s="11">
        <f t="shared" si="279"/>
        <v>10643142.692752639</v>
      </c>
      <c r="O1013" s="11">
        <v>0</v>
      </c>
      <c r="P1013" s="11">
        <v>10122090.762752639</v>
      </c>
      <c r="Q1013" s="11">
        <v>0</v>
      </c>
      <c r="R1013" s="11">
        <v>138773.33000000002</v>
      </c>
      <c r="S1013" s="11">
        <v>382278.6</v>
      </c>
      <c r="T1013" s="8"/>
      <c r="U1013" s="8">
        <v>23677.200000000001</v>
      </c>
      <c r="V1013" s="8">
        <v>23677.200000000001</v>
      </c>
      <c r="W1013" s="3" t="s">
        <v>1132</v>
      </c>
      <c r="X1013" s="17">
        <f>+N1013-'Приложение № 2'!E1013</f>
        <v>0</v>
      </c>
      <c r="Y1013" s="1">
        <v>100545.47</v>
      </c>
      <c r="Z1013" s="1">
        <f t="shared" ref="Z1013:Z1015" si="282">+(K1013*6.45+L1013*17.73)*12</f>
        <v>38227.86</v>
      </c>
      <c r="AB1013" s="17">
        <f>+N1013-'Приложение № 2'!E1013</f>
        <v>0</v>
      </c>
      <c r="AE1013" s="25">
        <f>+N1013-'Приложение № 2'!E1013</f>
        <v>0</v>
      </c>
    </row>
    <row r="1014" spans="1:31" x14ac:dyDescent="0.2">
      <c r="A1014" s="9">
        <f t="shared" si="277"/>
        <v>943</v>
      </c>
      <c r="B1014" s="6">
        <f t="shared" si="278"/>
        <v>14</v>
      </c>
      <c r="C1014" s="7" t="s">
        <v>1160</v>
      </c>
      <c r="D1014" s="10" t="s">
        <v>1037</v>
      </c>
      <c r="E1014" s="10" t="s">
        <v>152</v>
      </c>
      <c r="F1014" s="10"/>
      <c r="G1014" s="10" t="s">
        <v>59</v>
      </c>
      <c r="H1014" s="10" t="s">
        <v>31</v>
      </c>
      <c r="I1014" s="10" t="s">
        <v>32</v>
      </c>
      <c r="J1014" s="11">
        <v>599.29999999999995</v>
      </c>
      <c r="K1014" s="11">
        <v>491.5</v>
      </c>
      <c r="L1014" s="11">
        <v>0</v>
      </c>
      <c r="M1014" s="26">
        <v>35</v>
      </c>
      <c r="N1014" s="11">
        <f t="shared" si="279"/>
        <v>10591424.6477504</v>
      </c>
      <c r="O1014" s="11">
        <v>0</v>
      </c>
      <c r="P1014" s="11">
        <v>10067587.7377504</v>
      </c>
      <c r="Q1014" s="11">
        <v>0</v>
      </c>
      <c r="R1014" s="11">
        <v>143415.91</v>
      </c>
      <c r="S1014" s="11">
        <v>380421.00000000006</v>
      </c>
      <c r="T1014" s="8"/>
      <c r="U1014" s="8">
        <v>23677.200000000001</v>
      </c>
      <c r="V1014" s="8">
        <v>23677.200000000001</v>
      </c>
      <c r="W1014" s="3" t="s">
        <v>1132</v>
      </c>
      <c r="X1014" s="17">
        <f>+N1014-'Приложение № 2'!E1014</f>
        <v>0</v>
      </c>
      <c r="Y1014" s="1">
        <v>105373.81</v>
      </c>
      <c r="Z1014" s="1">
        <f t="shared" si="282"/>
        <v>38042.100000000006</v>
      </c>
      <c r="AB1014" s="17">
        <f>+N1014-'Приложение № 2'!E1014</f>
        <v>0</v>
      </c>
      <c r="AE1014" s="25">
        <f>+N1014-'Приложение № 2'!E1014</f>
        <v>0</v>
      </c>
    </row>
    <row r="1015" spans="1:31" x14ac:dyDescent="0.2">
      <c r="A1015" s="9">
        <f t="shared" si="277"/>
        <v>944</v>
      </c>
      <c r="B1015" s="6">
        <f t="shared" si="278"/>
        <v>15</v>
      </c>
      <c r="C1015" s="7" t="s">
        <v>1161</v>
      </c>
      <c r="D1015" s="10" t="s">
        <v>1038</v>
      </c>
      <c r="E1015" s="10" t="s">
        <v>108</v>
      </c>
      <c r="F1015" s="10"/>
      <c r="G1015" s="10" t="s">
        <v>59</v>
      </c>
      <c r="H1015" s="10" t="s">
        <v>31</v>
      </c>
      <c r="I1015" s="10" t="s">
        <v>32</v>
      </c>
      <c r="J1015" s="11">
        <v>831.2</v>
      </c>
      <c r="K1015" s="11">
        <v>413.8</v>
      </c>
      <c r="L1015" s="11">
        <v>0</v>
      </c>
      <c r="M1015" s="26">
        <v>32</v>
      </c>
      <c r="N1015" s="11">
        <f t="shared" si="279"/>
        <v>8927161.9042828809</v>
      </c>
      <c r="O1015" s="11">
        <v>0</v>
      </c>
      <c r="P1015" s="11">
        <v>8379061.9542828817</v>
      </c>
      <c r="Q1015" s="11">
        <v>0</v>
      </c>
      <c r="R1015" s="11">
        <v>227818.75</v>
      </c>
      <c r="S1015" s="11">
        <v>320281.2</v>
      </c>
      <c r="T1015" s="8"/>
      <c r="U1015" s="8">
        <v>23677.200000000001</v>
      </c>
      <c r="V1015" s="8">
        <v>23677.200000000001</v>
      </c>
      <c r="W1015" s="3" t="s">
        <v>1132</v>
      </c>
      <c r="X1015" s="17">
        <f>+N1015-'Приложение № 2'!E1015</f>
        <v>0</v>
      </c>
      <c r="Y1015" s="1">
        <v>195790.63</v>
      </c>
      <c r="Z1015" s="1">
        <f t="shared" si="282"/>
        <v>32028.120000000003</v>
      </c>
      <c r="AB1015" s="17">
        <f>+N1015-'Приложение № 2'!E1015</f>
        <v>0</v>
      </c>
      <c r="AE1015" s="25">
        <f>+N1015-'Приложение № 2'!E1015</f>
        <v>0</v>
      </c>
    </row>
    <row r="1016" spans="1:31" ht="25.5" x14ac:dyDescent="0.2">
      <c r="A1016" s="9">
        <f t="shared" si="277"/>
        <v>945</v>
      </c>
      <c r="B1016" s="6">
        <f t="shared" si="278"/>
        <v>16</v>
      </c>
      <c r="C1016" s="7" t="s">
        <v>1189</v>
      </c>
      <c r="D1016" s="10" t="s">
        <v>1039</v>
      </c>
      <c r="E1016" s="10" t="s">
        <v>108</v>
      </c>
      <c r="F1016" s="10"/>
      <c r="G1016" s="10" t="s">
        <v>194</v>
      </c>
      <c r="H1016" s="10" t="s">
        <v>34</v>
      </c>
      <c r="I1016" s="10" t="s">
        <v>31</v>
      </c>
      <c r="J1016" s="11">
        <v>2213.5</v>
      </c>
      <c r="K1016" s="11">
        <v>1817.9</v>
      </c>
      <c r="L1016" s="11">
        <v>0</v>
      </c>
      <c r="M1016" s="26">
        <v>93</v>
      </c>
      <c r="N1016" s="11">
        <f t="shared" si="279"/>
        <v>12238629.98843424</v>
      </c>
      <c r="O1016" s="11">
        <v>0</v>
      </c>
      <c r="P1016" s="11">
        <v>11085456.658434242</v>
      </c>
      <c r="Q1016" s="11">
        <v>0</v>
      </c>
      <c r="R1016" s="11">
        <v>212845.27219999989</v>
      </c>
      <c r="S1016" s="11">
        <v>940328.0577999996</v>
      </c>
      <c r="T1016" s="8"/>
      <c r="U1016" s="8">
        <v>7565.08</v>
      </c>
      <c r="V1016" s="8">
        <v>7565.08</v>
      </c>
      <c r="W1016" s="3" t="s">
        <v>1132</v>
      </c>
      <c r="X1016" s="17">
        <f>+N1016-'Приложение № 2'!E1016</f>
        <v>0</v>
      </c>
      <c r="Y1016" s="1">
        <v>610968.23</v>
      </c>
      <c r="Z1016" s="1">
        <f t="shared" ref="Z1016:Z1017" si="283">+(K1016*9.1+L1016*18.19)*12</f>
        <v>198514.68</v>
      </c>
      <c r="AB1016" s="17">
        <f>+N1016-'Приложение № 2'!E1016</f>
        <v>0</v>
      </c>
      <c r="AE1016" s="25">
        <f>+N1016-'Приложение № 2'!E1016</f>
        <v>0</v>
      </c>
    </row>
    <row r="1017" spans="1:31" ht="25.5" x14ac:dyDescent="0.2">
      <c r="A1017" s="9">
        <f t="shared" si="277"/>
        <v>946</v>
      </c>
      <c r="B1017" s="6">
        <f t="shared" si="278"/>
        <v>17</v>
      </c>
      <c r="C1017" s="7" t="s">
        <v>1189</v>
      </c>
      <c r="D1017" s="10" t="s">
        <v>1040</v>
      </c>
      <c r="E1017" s="10" t="s">
        <v>119</v>
      </c>
      <c r="F1017" s="10"/>
      <c r="G1017" s="10" t="s">
        <v>194</v>
      </c>
      <c r="H1017" s="10" t="s">
        <v>34</v>
      </c>
      <c r="I1017" s="10" t="s">
        <v>35</v>
      </c>
      <c r="J1017" s="11">
        <v>6129.5</v>
      </c>
      <c r="K1017" s="11">
        <v>5789.8</v>
      </c>
      <c r="L1017" s="11">
        <v>0</v>
      </c>
      <c r="M1017" s="26">
        <v>240</v>
      </c>
      <c r="N1017" s="11">
        <f t="shared" si="279"/>
        <v>15963578.661174318</v>
      </c>
      <c r="O1017" s="11">
        <v>0</v>
      </c>
      <c r="P1017" s="11">
        <v>0</v>
      </c>
      <c r="Q1017" s="11">
        <v>0</v>
      </c>
      <c r="R1017" s="11">
        <v>2116312.41</v>
      </c>
      <c r="S1017" s="11">
        <v>13847266.251174318</v>
      </c>
      <c r="T1017" s="8"/>
      <c r="U1017" s="8">
        <v>3155.72</v>
      </c>
      <c r="V1017" s="8">
        <v>3155.72</v>
      </c>
      <c r="W1017" s="3" t="s">
        <v>1132</v>
      </c>
      <c r="X1017" s="17">
        <f>+N1017-'Приложение № 2'!E1017</f>
        <v>0</v>
      </c>
      <c r="Y1017" s="1">
        <v>1484066.25</v>
      </c>
      <c r="Z1017" s="1">
        <f t="shared" si="283"/>
        <v>632246.16</v>
      </c>
      <c r="AB1017" s="17">
        <f>+N1017-'Приложение № 2'!E1017</f>
        <v>0</v>
      </c>
      <c r="AE1017" s="25">
        <f>+N1017-'Приложение № 2'!E1017</f>
        <v>0</v>
      </c>
    </row>
    <row r="1018" spans="1:31" x14ac:dyDescent="0.2">
      <c r="A1018" s="9">
        <f t="shared" si="277"/>
        <v>947</v>
      </c>
      <c r="B1018" s="6">
        <f t="shared" si="278"/>
        <v>18</v>
      </c>
      <c r="C1018" s="7" t="s">
        <v>1209</v>
      </c>
      <c r="D1018" s="10" t="s">
        <v>1041</v>
      </c>
      <c r="E1018" s="10" t="s">
        <v>148</v>
      </c>
      <c r="F1018" s="10"/>
      <c r="G1018" s="10" t="s">
        <v>59</v>
      </c>
      <c r="H1018" s="10" t="s">
        <v>31</v>
      </c>
      <c r="I1018" s="10" t="s">
        <v>32</v>
      </c>
      <c r="J1018" s="11">
        <v>837.3</v>
      </c>
      <c r="K1018" s="11">
        <v>745.9</v>
      </c>
      <c r="L1018" s="11">
        <v>0</v>
      </c>
      <c r="M1018" s="26">
        <v>28</v>
      </c>
      <c r="N1018" s="11">
        <f t="shared" si="279"/>
        <v>4493764.0633272389</v>
      </c>
      <c r="O1018" s="11">
        <v>0</v>
      </c>
      <c r="P1018" s="11">
        <v>4370048.9433272369</v>
      </c>
      <c r="Q1018" s="11">
        <v>0</v>
      </c>
      <c r="R1018" s="11">
        <v>48528.400200000004</v>
      </c>
      <c r="S1018" s="11">
        <v>75186.719800001767</v>
      </c>
      <c r="T1018" s="8"/>
      <c r="U1018" s="8">
        <v>6816.26</v>
      </c>
      <c r="V1018" s="8">
        <v>6816.26</v>
      </c>
      <c r="W1018" s="3" t="s">
        <v>1132</v>
      </c>
      <c r="X1018" s="17">
        <f>+N1018-'Приложение № 2'!E1018</f>
        <v>0</v>
      </c>
      <c r="Y1018" s="1">
        <v>182373.56</v>
      </c>
      <c r="Z1018" s="1">
        <f>+(K1018*6.45+L1018*17.73)*12</f>
        <v>57732.66</v>
      </c>
      <c r="AB1018" s="17">
        <f>+N1018-'Приложение № 2'!E1018</f>
        <v>0</v>
      </c>
      <c r="AE1018" s="25">
        <f>+N1018-'Приложение № 2'!E1018</f>
        <v>0</v>
      </c>
    </row>
    <row r="1019" spans="1:31" x14ac:dyDescent="0.2">
      <c r="A1019" s="9">
        <f t="shared" si="277"/>
        <v>948</v>
      </c>
      <c r="B1019" s="6">
        <f t="shared" si="278"/>
        <v>19</v>
      </c>
      <c r="C1019" s="7" t="s">
        <v>1162</v>
      </c>
      <c r="D1019" s="10" t="s">
        <v>402</v>
      </c>
      <c r="E1019" s="10" t="s">
        <v>108</v>
      </c>
      <c r="F1019" s="10"/>
      <c r="G1019" s="10" t="s">
        <v>55</v>
      </c>
      <c r="H1019" s="10" t="s">
        <v>34</v>
      </c>
      <c r="I1019" s="10" t="s">
        <v>33</v>
      </c>
      <c r="J1019" s="11">
        <v>4642.8999999999996</v>
      </c>
      <c r="K1019" s="11">
        <v>4217.6000000000004</v>
      </c>
      <c r="L1019" s="11">
        <v>0</v>
      </c>
      <c r="M1019" s="26">
        <v>159</v>
      </c>
      <c r="N1019" s="11">
        <f t="shared" si="279"/>
        <v>19040931.81877568</v>
      </c>
      <c r="O1019" s="11">
        <v>0</v>
      </c>
      <c r="P1019" s="11">
        <v>19040931.81877568</v>
      </c>
      <c r="Q1019" s="11">
        <v>0</v>
      </c>
      <c r="R1019" s="11">
        <v>0</v>
      </c>
      <c r="S1019" s="11">
        <v>0</v>
      </c>
      <c r="T1019" s="8"/>
      <c r="U1019" s="8">
        <v>4932.2299999999996</v>
      </c>
      <c r="V1019" s="8">
        <v>4932.2299999999996</v>
      </c>
      <c r="W1019" s="3" t="s">
        <v>1132</v>
      </c>
      <c r="X1019" s="17">
        <f>+N1019-'Приложение № 2'!E1019</f>
        <v>0</v>
      </c>
      <c r="Y1019" s="1">
        <v>1502591.74</v>
      </c>
      <c r="Z1019" s="1">
        <f t="shared" ref="Z1019:Z1022" si="284">+(K1019*9.1+L1019*18.19)*12</f>
        <v>460561.92000000004</v>
      </c>
      <c r="AB1019" s="17">
        <f>+N1019-'Приложение № 2'!E1019</f>
        <v>0</v>
      </c>
      <c r="AE1019" s="25">
        <f>+N1019-'Приложение № 2'!E1019</f>
        <v>0</v>
      </c>
    </row>
    <row r="1020" spans="1:31" ht="25.5" x14ac:dyDescent="0.2">
      <c r="A1020" s="9">
        <f t="shared" si="277"/>
        <v>949</v>
      </c>
      <c r="B1020" s="6">
        <f t="shared" si="278"/>
        <v>20</v>
      </c>
      <c r="C1020" s="7" t="s">
        <v>1162</v>
      </c>
      <c r="D1020" s="10" t="s">
        <v>1042</v>
      </c>
      <c r="E1020" s="10" t="s">
        <v>424</v>
      </c>
      <c r="F1020" s="10"/>
      <c r="G1020" s="10" t="s">
        <v>194</v>
      </c>
      <c r="H1020" s="10" t="s">
        <v>34</v>
      </c>
      <c r="I1020" s="10" t="s">
        <v>32</v>
      </c>
      <c r="J1020" s="11">
        <v>3200</v>
      </c>
      <c r="K1020" s="11">
        <v>2762.1</v>
      </c>
      <c r="L1020" s="11">
        <v>107.3</v>
      </c>
      <c r="M1020" s="26">
        <v>99</v>
      </c>
      <c r="N1020" s="11">
        <f t="shared" si="279"/>
        <v>14722730.1247648</v>
      </c>
      <c r="O1020" s="11">
        <v>0</v>
      </c>
      <c r="P1020" s="11">
        <v>5839041.1607648013</v>
      </c>
      <c r="Q1020" s="11">
        <v>0</v>
      </c>
      <c r="R1020" s="11">
        <v>484595.15399999986</v>
      </c>
      <c r="S1020" s="11">
        <v>8399093.8099999987</v>
      </c>
      <c r="T1020" s="8"/>
      <c r="U1020" s="8">
        <v>5691.78</v>
      </c>
      <c r="V1020" s="8">
        <v>5691.78</v>
      </c>
      <c r="W1020" s="3" t="s">
        <v>1132</v>
      </c>
      <c r="X1020" s="17">
        <f>+N1020-'Приложение № 2'!E1020</f>
        <v>0</v>
      </c>
      <c r="Y1020" s="1">
        <v>875833.17</v>
      </c>
      <c r="Z1020" s="1">
        <f t="shared" si="284"/>
        <v>325042.76399999997</v>
      </c>
      <c r="AB1020" s="17">
        <f>+N1020-'Приложение № 2'!E1020</f>
        <v>0</v>
      </c>
      <c r="AE1020" s="25">
        <f>+N1020-'Приложение № 2'!E1020</f>
        <v>0</v>
      </c>
    </row>
    <row r="1021" spans="1:31" ht="25.5" x14ac:dyDescent="0.2">
      <c r="A1021" s="9">
        <f t="shared" si="277"/>
        <v>950</v>
      </c>
      <c r="B1021" s="6">
        <f t="shared" si="278"/>
        <v>21</v>
      </c>
      <c r="C1021" s="7" t="s">
        <v>1162</v>
      </c>
      <c r="D1021" s="10" t="s">
        <v>1043</v>
      </c>
      <c r="E1021" s="10" t="s">
        <v>106</v>
      </c>
      <c r="F1021" s="10"/>
      <c r="G1021" s="10" t="s">
        <v>194</v>
      </c>
      <c r="H1021" s="10" t="s">
        <v>34</v>
      </c>
      <c r="I1021" s="10" t="s">
        <v>32</v>
      </c>
      <c r="J1021" s="11">
        <v>3222.2</v>
      </c>
      <c r="K1021" s="11">
        <v>2864.3</v>
      </c>
      <c r="L1021" s="11">
        <v>0</v>
      </c>
      <c r="M1021" s="26">
        <v>103</v>
      </c>
      <c r="N1021" s="11">
        <f t="shared" si="279"/>
        <v>14696562.3094256</v>
      </c>
      <c r="O1021" s="11">
        <v>0</v>
      </c>
      <c r="P1021" s="11">
        <v>5730819.5420255987</v>
      </c>
      <c r="Q1021" s="11">
        <v>0</v>
      </c>
      <c r="R1021" s="11">
        <v>257676.24739999999</v>
      </c>
      <c r="S1021" s="11">
        <v>8708066.5200000014</v>
      </c>
      <c r="T1021" s="8"/>
      <c r="U1021" s="8">
        <v>5691.78</v>
      </c>
      <c r="V1021" s="8">
        <v>5691.78</v>
      </c>
      <c r="W1021" s="3" t="s">
        <v>1132</v>
      </c>
      <c r="X1021" s="17">
        <f>+N1021-'Приложение № 2'!E1021</f>
        <v>0</v>
      </c>
      <c r="Y1021" s="1">
        <v>860155.85</v>
      </c>
      <c r="Z1021" s="1">
        <f t="shared" si="284"/>
        <v>312781.56</v>
      </c>
      <c r="AB1021" s="17">
        <f>+N1021-'Приложение № 2'!E1021</f>
        <v>0</v>
      </c>
      <c r="AE1021" s="25">
        <f>+N1021-'Приложение № 2'!E1021</f>
        <v>0</v>
      </c>
    </row>
    <row r="1022" spans="1:31" ht="25.5" x14ac:dyDescent="0.2">
      <c r="A1022" s="9">
        <f t="shared" si="277"/>
        <v>951</v>
      </c>
      <c r="B1022" s="6">
        <f t="shared" si="278"/>
        <v>22</v>
      </c>
      <c r="C1022" s="7" t="s">
        <v>1162</v>
      </c>
      <c r="D1022" s="10" t="s">
        <v>1044</v>
      </c>
      <c r="E1022" s="10" t="s">
        <v>106</v>
      </c>
      <c r="F1022" s="10"/>
      <c r="G1022" s="10" t="s">
        <v>194</v>
      </c>
      <c r="H1022" s="10" t="s">
        <v>34</v>
      </c>
      <c r="I1022" s="10" t="s">
        <v>32</v>
      </c>
      <c r="J1022" s="11">
        <v>3195.7</v>
      </c>
      <c r="K1022" s="11">
        <v>2789.5</v>
      </c>
      <c r="L1022" s="11">
        <v>72.099999999999994</v>
      </c>
      <c r="M1022" s="26">
        <v>105</v>
      </c>
      <c r="N1022" s="11">
        <f t="shared" si="279"/>
        <v>14682708.747187199</v>
      </c>
      <c r="O1022" s="11">
        <v>0</v>
      </c>
      <c r="P1022" s="11">
        <v>5807142.4391871979</v>
      </c>
      <c r="Q1022" s="11">
        <v>0</v>
      </c>
      <c r="R1022" s="11">
        <v>565613.83800000011</v>
      </c>
      <c r="S1022" s="11">
        <v>8309952.4700000007</v>
      </c>
      <c r="T1022" s="8"/>
      <c r="U1022" s="8">
        <v>5691.78</v>
      </c>
      <c r="V1022" s="8">
        <v>5691.78</v>
      </c>
      <c r="W1022" s="3" t="s">
        <v>1132</v>
      </c>
      <c r="X1022" s="17">
        <f>+N1022-'Приложение № 2'!E1022</f>
        <v>0</v>
      </c>
      <c r="Y1022" s="1">
        <v>1044582.52</v>
      </c>
      <c r="Z1022" s="1">
        <f t="shared" si="284"/>
        <v>320351.38800000004</v>
      </c>
      <c r="AB1022" s="17">
        <f>+N1022-'Приложение № 2'!E1022</f>
        <v>0</v>
      </c>
      <c r="AE1022" s="25">
        <f>+N1022-'Приложение № 2'!E1022</f>
        <v>0</v>
      </c>
    </row>
    <row r="1023" spans="1:31" x14ac:dyDescent="0.2">
      <c r="A1023" s="9">
        <f t="shared" si="277"/>
        <v>952</v>
      </c>
      <c r="B1023" s="6">
        <f t="shared" si="278"/>
        <v>23</v>
      </c>
      <c r="C1023" s="7" t="s">
        <v>1190</v>
      </c>
      <c r="D1023" s="10" t="s">
        <v>1045</v>
      </c>
      <c r="E1023" s="10" t="s">
        <v>154</v>
      </c>
      <c r="F1023" s="10"/>
      <c r="G1023" s="10" t="s">
        <v>59</v>
      </c>
      <c r="H1023" s="10" t="s">
        <v>31</v>
      </c>
      <c r="I1023" s="10" t="s">
        <v>32</v>
      </c>
      <c r="J1023" s="11">
        <v>898</v>
      </c>
      <c r="K1023" s="11">
        <v>823</v>
      </c>
      <c r="L1023" s="11">
        <v>0</v>
      </c>
      <c r="M1023" s="26">
        <v>28</v>
      </c>
      <c r="N1023" s="11">
        <f t="shared" si="279"/>
        <v>7831412.8703914396</v>
      </c>
      <c r="O1023" s="11">
        <v>0</v>
      </c>
      <c r="P1023" s="11">
        <v>7719484.3207914392</v>
      </c>
      <c r="Q1023" s="11">
        <v>0</v>
      </c>
      <c r="R1023" s="11">
        <v>28970.15400000001</v>
      </c>
      <c r="S1023" s="11">
        <v>82958.395600000164</v>
      </c>
      <c r="T1023" s="8"/>
      <c r="U1023" s="8">
        <v>10731.14</v>
      </c>
      <c r="V1023" s="8">
        <v>10731.14</v>
      </c>
      <c r="W1023" s="3" t="s">
        <v>1132</v>
      </c>
      <c r="X1023" s="17">
        <f>+N1023-'Приложение № 2'!E1023</f>
        <v>0</v>
      </c>
      <c r="Y1023" s="1">
        <v>112337.1</v>
      </c>
      <c r="Z1023" s="1">
        <f t="shared" ref="Z1023:Z1027" si="285">+(K1023*6.45+L1023*17.73)*12</f>
        <v>63700.200000000004</v>
      </c>
      <c r="AB1023" s="17">
        <f>+N1023-'Приложение № 2'!E1023</f>
        <v>0</v>
      </c>
      <c r="AE1023" s="25">
        <f>+N1023-'Приложение № 2'!E1023</f>
        <v>0</v>
      </c>
    </row>
    <row r="1024" spans="1:31" x14ac:dyDescent="0.2">
      <c r="A1024" s="9">
        <f t="shared" si="277"/>
        <v>953</v>
      </c>
      <c r="B1024" s="6">
        <f t="shared" si="278"/>
        <v>24</v>
      </c>
      <c r="C1024" s="7" t="s">
        <v>1190</v>
      </c>
      <c r="D1024" s="10" t="s">
        <v>1046</v>
      </c>
      <c r="E1024" s="10" t="s">
        <v>106</v>
      </c>
      <c r="F1024" s="10"/>
      <c r="G1024" s="10" t="s">
        <v>59</v>
      </c>
      <c r="H1024" s="10" t="s">
        <v>31</v>
      </c>
      <c r="I1024" s="10" t="s">
        <v>31</v>
      </c>
      <c r="J1024" s="11">
        <v>910.8</v>
      </c>
      <c r="K1024" s="11">
        <v>830.9</v>
      </c>
      <c r="L1024" s="11">
        <v>0</v>
      </c>
      <c r="M1024" s="26">
        <v>32</v>
      </c>
      <c r="N1024" s="11">
        <f t="shared" si="279"/>
        <v>2900730.0639144001</v>
      </c>
      <c r="O1024" s="11">
        <v>0</v>
      </c>
      <c r="P1024" s="11">
        <v>2023783.2839144</v>
      </c>
      <c r="Q1024" s="11">
        <v>0</v>
      </c>
      <c r="R1024" s="11">
        <v>233830.18</v>
      </c>
      <c r="S1024" s="11">
        <v>643116.60000000009</v>
      </c>
      <c r="T1024" s="8"/>
      <c r="U1024" s="8">
        <v>3914.89</v>
      </c>
      <c r="V1024" s="8">
        <v>3914.89</v>
      </c>
      <c r="W1024" s="3" t="s">
        <v>1132</v>
      </c>
      <c r="X1024" s="17">
        <f>+N1024-'Приложение № 2'!E1024</f>
        <v>0</v>
      </c>
      <c r="Y1024" s="1">
        <v>169518.52</v>
      </c>
      <c r="Z1024" s="1">
        <f t="shared" si="285"/>
        <v>64311.66</v>
      </c>
      <c r="AB1024" s="17">
        <f>+N1024-'Приложение № 2'!E1024</f>
        <v>0</v>
      </c>
      <c r="AE1024" s="25">
        <f>+N1024-'Приложение № 2'!E1024</f>
        <v>0</v>
      </c>
    </row>
    <row r="1025" spans="1:32" x14ac:dyDescent="0.2">
      <c r="A1025" s="9">
        <f t="shared" si="277"/>
        <v>954</v>
      </c>
      <c r="B1025" s="6">
        <f t="shared" si="278"/>
        <v>25</v>
      </c>
      <c r="C1025" s="7" t="s">
        <v>1190</v>
      </c>
      <c r="D1025" s="10" t="s">
        <v>1047</v>
      </c>
      <c r="E1025" s="10" t="s">
        <v>96</v>
      </c>
      <c r="F1025" s="10"/>
      <c r="G1025" s="10" t="s">
        <v>59</v>
      </c>
      <c r="H1025" s="10" t="s">
        <v>31</v>
      </c>
      <c r="I1025" s="10" t="s">
        <v>32</v>
      </c>
      <c r="J1025" s="11">
        <v>538.79999999999995</v>
      </c>
      <c r="K1025" s="11">
        <v>476.9</v>
      </c>
      <c r="L1025" s="11">
        <v>0</v>
      </c>
      <c r="M1025" s="26">
        <v>24</v>
      </c>
      <c r="N1025" s="11">
        <f t="shared" si="279"/>
        <v>2873141.2792171198</v>
      </c>
      <c r="O1025" s="11">
        <v>0</v>
      </c>
      <c r="P1025" s="11">
        <v>2364912.8592171199</v>
      </c>
      <c r="Q1025" s="11">
        <v>0</v>
      </c>
      <c r="R1025" s="11">
        <v>139107.82</v>
      </c>
      <c r="S1025" s="11">
        <v>369120.6</v>
      </c>
      <c r="T1025" s="8"/>
      <c r="U1025" s="8">
        <v>6816.26</v>
      </c>
      <c r="V1025" s="8">
        <v>6816.26</v>
      </c>
      <c r="W1025" s="3" t="s">
        <v>1132</v>
      </c>
      <c r="X1025" s="17">
        <f>+N1025-'Приложение № 2'!E1025</f>
        <v>0</v>
      </c>
      <c r="Y1025" s="1">
        <v>102195.76</v>
      </c>
      <c r="Z1025" s="1">
        <f t="shared" si="285"/>
        <v>36912.06</v>
      </c>
      <c r="AB1025" s="17">
        <f>+N1025-'Приложение № 2'!E1025</f>
        <v>0</v>
      </c>
      <c r="AE1025" s="25">
        <f>+N1025-'Приложение № 2'!E1025</f>
        <v>0</v>
      </c>
    </row>
    <row r="1026" spans="1:32" x14ac:dyDescent="0.2">
      <c r="A1026" s="9">
        <f t="shared" si="277"/>
        <v>955</v>
      </c>
      <c r="B1026" s="6">
        <f t="shared" si="278"/>
        <v>26</v>
      </c>
      <c r="C1026" s="7" t="s">
        <v>1190</v>
      </c>
      <c r="D1026" s="10" t="s">
        <v>1048</v>
      </c>
      <c r="E1026" s="10" t="s">
        <v>72</v>
      </c>
      <c r="F1026" s="10"/>
      <c r="G1026" s="10" t="s">
        <v>59</v>
      </c>
      <c r="H1026" s="10" t="s">
        <v>31</v>
      </c>
      <c r="I1026" s="10" t="s">
        <v>32</v>
      </c>
      <c r="J1026" s="11">
        <v>548</v>
      </c>
      <c r="K1026" s="11">
        <v>484.3</v>
      </c>
      <c r="L1026" s="11">
        <v>0</v>
      </c>
      <c r="M1026" s="26">
        <v>16</v>
      </c>
      <c r="N1026" s="11">
        <f t="shared" si="279"/>
        <v>2917723.4683363806</v>
      </c>
      <c r="O1026" s="11">
        <v>0</v>
      </c>
      <c r="P1026" s="11">
        <v>2412182.3283363804</v>
      </c>
      <c r="Q1026" s="11">
        <v>0</v>
      </c>
      <c r="R1026" s="11">
        <v>130692.94</v>
      </c>
      <c r="S1026" s="11">
        <v>374848.2</v>
      </c>
      <c r="T1026" s="8"/>
      <c r="U1026" s="8">
        <v>6816.26</v>
      </c>
      <c r="V1026" s="8">
        <v>6816.26</v>
      </c>
      <c r="W1026" s="3" t="s">
        <v>1132</v>
      </c>
      <c r="X1026" s="17">
        <f>+N1026-'Приложение № 2'!E1026</f>
        <v>0</v>
      </c>
      <c r="Y1026" s="1">
        <v>93208.12</v>
      </c>
      <c r="Z1026" s="1">
        <f t="shared" si="285"/>
        <v>37484.82</v>
      </c>
      <c r="AB1026" s="17">
        <f>+N1026-'Приложение № 2'!E1026</f>
        <v>0</v>
      </c>
      <c r="AE1026" s="25">
        <f>+N1026-'Приложение № 2'!E1026</f>
        <v>0</v>
      </c>
    </row>
    <row r="1027" spans="1:32" x14ac:dyDescent="0.2">
      <c r="A1027" s="9">
        <f t="shared" si="277"/>
        <v>956</v>
      </c>
      <c r="B1027" s="6">
        <f t="shared" si="278"/>
        <v>27</v>
      </c>
      <c r="C1027" s="7" t="s">
        <v>1190</v>
      </c>
      <c r="D1027" s="10" t="s">
        <v>1049</v>
      </c>
      <c r="E1027" s="10" t="s">
        <v>215</v>
      </c>
      <c r="F1027" s="10"/>
      <c r="G1027" s="10" t="s">
        <v>59</v>
      </c>
      <c r="H1027" s="10" t="s">
        <v>31</v>
      </c>
      <c r="I1027" s="10" t="s">
        <v>32</v>
      </c>
      <c r="J1027" s="11">
        <v>543.1</v>
      </c>
      <c r="K1027" s="11">
        <v>481.7</v>
      </c>
      <c r="L1027" s="11">
        <v>0</v>
      </c>
      <c r="M1027" s="26">
        <v>27</v>
      </c>
      <c r="N1027" s="11">
        <f t="shared" si="279"/>
        <v>2902059.4504893003</v>
      </c>
      <c r="O1027" s="11">
        <v>0</v>
      </c>
      <c r="P1027" s="11">
        <v>2405510.3204893004</v>
      </c>
      <c r="Q1027" s="11">
        <v>0</v>
      </c>
      <c r="R1027" s="11">
        <v>123713.33</v>
      </c>
      <c r="S1027" s="11">
        <v>372835.80000000005</v>
      </c>
      <c r="T1027" s="8"/>
      <c r="U1027" s="8">
        <v>6816.26</v>
      </c>
      <c r="V1027" s="8">
        <v>6816.26</v>
      </c>
      <c r="W1027" s="3" t="s">
        <v>1132</v>
      </c>
      <c r="X1027" s="17">
        <f>+N1027-'Приложение № 2'!E1027</f>
        <v>0</v>
      </c>
      <c r="Y1027" s="1">
        <v>86429.75</v>
      </c>
      <c r="Z1027" s="1">
        <f t="shared" si="285"/>
        <v>37283.58</v>
      </c>
      <c r="AB1027" s="17">
        <f>+N1027-'Приложение № 2'!E1027</f>
        <v>0</v>
      </c>
      <c r="AE1027" s="25">
        <f>+N1027-'Приложение № 2'!E1027</f>
        <v>0</v>
      </c>
    </row>
    <row r="1028" spans="1:32" x14ac:dyDescent="0.2">
      <c r="A1028" s="9">
        <f t="shared" si="277"/>
        <v>957</v>
      </c>
      <c r="B1028" s="6">
        <f t="shared" si="278"/>
        <v>28</v>
      </c>
      <c r="C1028" s="7" t="s">
        <v>1190</v>
      </c>
      <c r="D1028" s="10" t="s">
        <v>1050</v>
      </c>
      <c r="E1028" s="10" t="s">
        <v>1133</v>
      </c>
      <c r="F1028" s="10"/>
      <c r="G1028" s="10" t="s">
        <v>55</v>
      </c>
      <c r="H1028" s="10" t="s">
        <v>32</v>
      </c>
      <c r="I1028" s="10" t="s">
        <v>31</v>
      </c>
      <c r="J1028" s="11">
        <v>4221.3599999999997</v>
      </c>
      <c r="K1028" s="11">
        <v>2710.36</v>
      </c>
      <c r="L1028" s="11">
        <v>0</v>
      </c>
      <c r="M1028" s="26">
        <v>72</v>
      </c>
      <c r="N1028" s="11">
        <f t="shared" si="279"/>
        <v>33643021.0909786</v>
      </c>
      <c r="O1028" s="11">
        <v>0</v>
      </c>
      <c r="P1028" s="11">
        <v>22988057.788978599</v>
      </c>
      <c r="Q1028" s="11">
        <v>0</v>
      </c>
      <c r="R1028" s="11">
        <v>1775823.9419999998</v>
      </c>
      <c r="S1028" s="11">
        <v>8879139.3600000013</v>
      </c>
      <c r="T1028" s="8"/>
      <c r="U1028" s="8">
        <v>13919.66</v>
      </c>
      <c r="V1028" s="8">
        <v>13919.66</v>
      </c>
      <c r="W1028" s="3" t="s">
        <v>1132</v>
      </c>
      <c r="X1028" s="17">
        <f>+N1028-'Приложение № 2'!E1028</f>
        <v>0</v>
      </c>
      <c r="Y1028" s="1">
        <v>1479852.63</v>
      </c>
      <c r="Z1028" s="1">
        <f t="shared" ref="Z1028:Z1029" si="286">+(K1028*9.1+L1028*18.19)*12</f>
        <v>295971.31200000003</v>
      </c>
      <c r="AB1028" s="17">
        <f>+N1028-'Приложение № 2'!E1028</f>
        <v>0</v>
      </c>
      <c r="AE1028" s="25">
        <f>+N1028-'Приложение № 2'!E1028</f>
        <v>0</v>
      </c>
    </row>
    <row r="1029" spans="1:32" x14ac:dyDescent="0.2">
      <c r="A1029" s="9">
        <f t="shared" si="277"/>
        <v>958</v>
      </c>
      <c r="B1029" s="6">
        <f t="shared" si="278"/>
        <v>29</v>
      </c>
      <c r="C1029" s="7" t="s">
        <v>1190</v>
      </c>
      <c r="D1029" s="10" t="s">
        <v>1051</v>
      </c>
      <c r="E1029" s="10" t="s">
        <v>1134</v>
      </c>
      <c r="F1029" s="10"/>
      <c r="G1029" s="10" t="s">
        <v>55</v>
      </c>
      <c r="H1029" s="10" t="s">
        <v>31</v>
      </c>
      <c r="I1029" s="10" t="s">
        <v>31</v>
      </c>
      <c r="J1029" s="11">
        <v>1284.8</v>
      </c>
      <c r="K1029" s="11">
        <v>853</v>
      </c>
      <c r="L1029" s="11">
        <v>0</v>
      </c>
      <c r="M1029" s="26">
        <v>20</v>
      </c>
      <c r="N1029" s="11">
        <f t="shared" si="279"/>
        <v>10588075.754892999</v>
      </c>
      <c r="O1029" s="11">
        <v>0</v>
      </c>
      <c r="P1029" s="11">
        <v>7474389.4048929997</v>
      </c>
      <c r="Q1029" s="11">
        <v>0</v>
      </c>
      <c r="R1029" s="11">
        <v>319258.34999999998</v>
      </c>
      <c r="S1029" s="11">
        <v>2794427.9999999995</v>
      </c>
      <c r="T1029" s="8"/>
      <c r="U1029" s="8">
        <v>13919.66</v>
      </c>
      <c r="V1029" s="8">
        <v>13919.66</v>
      </c>
      <c r="W1029" s="3" t="s">
        <v>1132</v>
      </c>
      <c r="X1029" s="17">
        <f>+N1029-'Приложение № 2'!E1029</f>
        <v>0</v>
      </c>
      <c r="Y1029" s="1">
        <v>226110.75</v>
      </c>
      <c r="Z1029" s="1">
        <f t="shared" si="286"/>
        <v>93147.599999999991</v>
      </c>
      <c r="AB1029" s="17">
        <f>+N1029-'Приложение № 2'!E1029</f>
        <v>0</v>
      </c>
      <c r="AE1029" s="25">
        <f>+N1029-'Приложение № 2'!E1029</f>
        <v>0</v>
      </c>
    </row>
    <row r="1030" spans="1:32" x14ac:dyDescent="0.2">
      <c r="A1030" s="9">
        <f t="shared" si="277"/>
        <v>959</v>
      </c>
      <c r="B1030" s="6">
        <f t="shared" si="278"/>
        <v>30</v>
      </c>
      <c r="C1030" s="7" t="s">
        <v>1190</v>
      </c>
      <c r="D1030" s="10" t="s">
        <v>1052</v>
      </c>
      <c r="E1030" s="10" t="s">
        <v>152</v>
      </c>
      <c r="F1030" s="10"/>
      <c r="G1030" s="10" t="s">
        <v>59</v>
      </c>
      <c r="H1030" s="10" t="s">
        <v>31</v>
      </c>
      <c r="I1030" s="10" t="s">
        <v>32</v>
      </c>
      <c r="J1030" s="11">
        <v>805.8</v>
      </c>
      <c r="K1030" s="11">
        <v>717.7</v>
      </c>
      <c r="L1030" s="11">
        <v>0</v>
      </c>
      <c r="M1030" s="26">
        <v>31</v>
      </c>
      <c r="N1030" s="11">
        <f t="shared" si="279"/>
        <v>8330896.5316636199</v>
      </c>
      <c r="O1030" s="11">
        <v>0</v>
      </c>
      <c r="P1030" s="11">
        <v>8207703.2296636198</v>
      </c>
      <c r="Q1030" s="11">
        <v>0</v>
      </c>
      <c r="R1030" s="11">
        <v>50849.140599999984</v>
      </c>
      <c r="S1030" s="11">
        <v>72344.161400000274</v>
      </c>
      <c r="T1030" s="8"/>
      <c r="U1030" s="8">
        <v>13133.03</v>
      </c>
      <c r="V1030" s="8">
        <v>13133.03</v>
      </c>
      <c r="W1030" s="3" t="s">
        <v>1132</v>
      </c>
      <c r="X1030" s="17">
        <f>+N1030-'Приложение № 2'!E1030</f>
        <v>0</v>
      </c>
      <c r="Y1030" s="1">
        <v>194254.9</v>
      </c>
      <c r="Z1030" s="1">
        <f t="shared" ref="Z1030:Z1034" si="287">+(K1030*6.45+L1030*17.73)*12</f>
        <v>55549.98000000001</v>
      </c>
      <c r="AB1030" s="17">
        <f>+N1030-'Приложение № 2'!E1030</f>
        <v>0</v>
      </c>
      <c r="AE1030" s="25">
        <f>+N1030-'Приложение № 2'!E1030</f>
        <v>0</v>
      </c>
    </row>
    <row r="1031" spans="1:32" x14ac:dyDescent="0.2">
      <c r="A1031" s="9">
        <f t="shared" si="277"/>
        <v>960</v>
      </c>
      <c r="B1031" s="6">
        <f t="shared" si="278"/>
        <v>31</v>
      </c>
      <c r="C1031" s="7" t="s">
        <v>1190</v>
      </c>
      <c r="D1031" s="10" t="s">
        <v>1053</v>
      </c>
      <c r="E1031" s="10" t="s">
        <v>152</v>
      </c>
      <c r="F1031" s="10"/>
      <c r="G1031" s="10" t="s">
        <v>59</v>
      </c>
      <c r="H1031" s="10" t="s">
        <v>31</v>
      </c>
      <c r="I1031" s="10" t="s">
        <v>32</v>
      </c>
      <c r="J1031" s="11">
        <v>805.8</v>
      </c>
      <c r="K1031" s="11">
        <v>720.4</v>
      </c>
      <c r="L1031" s="11">
        <v>0</v>
      </c>
      <c r="M1031" s="26">
        <v>30</v>
      </c>
      <c r="N1031" s="11">
        <f t="shared" si="279"/>
        <v>4022101.2613700395</v>
      </c>
      <c r="O1031" s="11">
        <v>0</v>
      </c>
      <c r="P1031" s="11">
        <v>4010203.1289700395</v>
      </c>
      <c r="Q1031" s="11">
        <v>0</v>
      </c>
      <c r="R1031" s="11">
        <v>11898.132399999988</v>
      </c>
      <c r="S1031" s="11">
        <v>0</v>
      </c>
      <c r="T1031" s="8"/>
      <c r="U1031" s="8">
        <v>6316.78</v>
      </c>
      <c r="V1031" s="8">
        <v>6316.78</v>
      </c>
      <c r="W1031" s="3" t="s">
        <v>1132</v>
      </c>
      <c r="X1031" s="17">
        <f>+N1031-'Приложение № 2'!E1031</f>
        <v>0</v>
      </c>
      <c r="Y1031" s="1">
        <v>173685.41</v>
      </c>
      <c r="Z1031" s="1">
        <f t="shared" si="287"/>
        <v>55758.96</v>
      </c>
      <c r="AB1031" s="17">
        <f>+N1031-'Приложение № 2'!E1031</f>
        <v>0</v>
      </c>
      <c r="AE1031" s="25">
        <f>+N1031-'Приложение № 2'!E1031</f>
        <v>0</v>
      </c>
    </row>
    <row r="1032" spans="1:32" x14ac:dyDescent="0.2">
      <c r="A1032" s="9">
        <f t="shared" si="277"/>
        <v>961</v>
      </c>
      <c r="B1032" s="6">
        <f t="shared" si="278"/>
        <v>32</v>
      </c>
      <c r="C1032" s="7" t="s">
        <v>1163</v>
      </c>
      <c r="D1032" s="10" t="s">
        <v>1054</v>
      </c>
      <c r="E1032" s="10" t="s">
        <v>154</v>
      </c>
      <c r="F1032" s="10"/>
      <c r="G1032" s="10" t="s">
        <v>59</v>
      </c>
      <c r="H1032" s="10" t="s">
        <v>31</v>
      </c>
      <c r="I1032" s="10" t="s">
        <v>31</v>
      </c>
      <c r="J1032" s="11">
        <v>730.6</v>
      </c>
      <c r="K1032" s="11">
        <v>762.7</v>
      </c>
      <c r="L1032" s="11">
        <v>0</v>
      </c>
      <c r="M1032" s="26">
        <v>15</v>
      </c>
      <c r="N1032" s="11">
        <f t="shared" si="279"/>
        <v>4919678.4530035201</v>
      </c>
      <c r="O1032" s="11">
        <v>0</v>
      </c>
      <c r="P1032" s="11">
        <v>4198234.2330035204</v>
      </c>
      <c r="Q1032" s="11">
        <v>0</v>
      </c>
      <c r="R1032" s="11">
        <v>131114.42000000001</v>
      </c>
      <c r="S1032" s="11">
        <v>590329.80000000005</v>
      </c>
      <c r="T1032" s="8"/>
      <c r="U1032" s="8">
        <v>6629.29</v>
      </c>
      <c r="V1032" s="8">
        <v>6629.29</v>
      </c>
      <c r="W1032" s="3" t="s">
        <v>1132</v>
      </c>
      <c r="X1032" s="17">
        <f>+N1032-'Приложение № 2'!E1032</f>
        <v>0</v>
      </c>
      <c r="Y1032" s="1">
        <v>72081.440000000002</v>
      </c>
      <c r="Z1032" s="1">
        <f t="shared" si="287"/>
        <v>59032.98000000001</v>
      </c>
      <c r="AB1032" s="17">
        <f>+N1032-'Приложение № 2'!E1032</f>
        <v>0</v>
      </c>
      <c r="AE1032" s="25">
        <f>+N1032-'Приложение № 2'!E1032</f>
        <v>0</v>
      </c>
    </row>
    <row r="1033" spans="1:32" x14ac:dyDescent="0.2">
      <c r="A1033" s="9">
        <f t="shared" si="277"/>
        <v>962</v>
      </c>
      <c r="B1033" s="6">
        <f t="shared" si="278"/>
        <v>33</v>
      </c>
      <c r="C1033" s="7" t="s">
        <v>1163</v>
      </c>
      <c r="D1033" s="7" t="s">
        <v>1055</v>
      </c>
      <c r="E1033" s="7" t="s">
        <v>150</v>
      </c>
      <c r="F1033" s="7"/>
      <c r="G1033" s="7" t="s">
        <v>59</v>
      </c>
      <c r="H1033" s="7" t="s">
        <v>31</v>
      </c>
      <c r="I1033" s="7" t="s">
        <v>32</v>
      </c>
      <c r="J1033" s="8">
        <v>730.6</v>
      </c>
      <c r="K1033" s="8">
        <v>817</v>
      </c>
      <c r="L1033" s="8">
        <v>0</v>
      </c>
      <c r="M1033" s="33">
        <v>15</v>
      </c>
      <c r="N1033" s="8">
        <f t="shared" si="279"/>
        <v>5269932.2061791997</v>
      </c>
      <c r="O1033" s="8">
        <v>0</v>
      </c>
      <c r="P1033" s="8">
        <v>4504722.7461791998</v>
      </c>
      <c r="Q1033" s="8">
        <v>0</v>
      </c>
      <c r="R1033" s="8">
        <v>132851.46000000002</v>
      </c>
      <c r="S1033" s="8">
        <v>632358</v>
      </c>
      <c r="T1033" s="8"/>
      <c r="U1033" s="8">
        <v>6629.29</v>
      </c>
      <c r="V1033" s="8">
        <v>6629.29</v>
      </c>
      <c r="W1033" s="3" t="s">
        <v>1132</v>
      </c>
      <c r="X1033" s="17">
        <f>+N1033-'Приложение № 2'!E1033</f>
        <v>0</v>
      </c>
      <c r="Y1033" s="1">
        <v>69615.66</v>
      </c>
      <c r="Z1033" s="1">
        <f t="shared" si="287"/>
        <v>63235.8</v>
      </c>
      <c r="AB1033" s="17">
        <f>+N1033-'Приложение № 2'!E1033</f>
        <v>0</v>
      </c>
      <c r="AE1033" s="25">
        <f>+N1033-'Приложение № 2'!E1033</f>
        <v>0</v>
      </c>
    </row>
    <row r="1034" spans="1:32" x14ac:dyDescent="0.2">
      <c r="A1034" s="9">
        <f t="shared" si="277"/>
        <v>963</v>
      </c>
      <c r="B1034" s="6">
        <f t="shared" si="278"/>
        <v>34</v>
      </c>
      <c r="C1034" s="7" t="s">
        <v>1163</v>
      </c>
      <c r="D1034" s="7" t="s">
        <v>1056</v>
      </c>
      <c r="E1034" s="7" t="s">
        <v>152</v>
      </c>
      <c r="F1034" s="7"/>
      <c r="G1034" s="7" t="s">
        <v>59</v>
      </c>
      <c r="H1034" s="7" t="s">
        <v>31</v>
      </c>
      <c r="I1034" s="7" t="s">
        <v>32</v>
      </c>
      <c r="J1034" s="8">
        <v>817.5</v>
      </c>
      <c r="K1034" s="8">
        <v>817.5</v>
      </c>
      <c r="L1034" s="8">
        <v>0</v>
      </c>
      <c r="M1034" s="33">
        <v>24</v>
      </c>
      <c r="N1034" s="8">
        <f t="shared" si="279"/>
        <v>5273157.3838880016</v>
      </c>
      <c r="O1034" s="8">
        <v>0</v>
      </c>
      <c r="P1034" s="8">
        <v>4425928.1238880018</v>
      </c>
      <c r="Q1034" s="8">
        <v>0</v>
      </c>
      <c r="R1034" s="8">
        <v>214484.26</v>
      </c>
      <c r="S1034" s="8">
        <v>632745</v>
      </c>
      <c r="T1034" s="8"/>
      <c r="U1034" s="8">
        <v>6629.29</v>
      </c>
      <c r="V1034" s="8">
        <v>6629.29</v>
      </c>
      <c r="W1034" s="3" t="s">
        <v>1132</v>
      </c>
      <c r="X1034" s="17">
        <f>+N1034-'Приложение № 2'!E1034</f>
        <v>0</v>
      </c>
      <c r="Y1034" s="1">
        <v>151209.76</v>
      </c>
      <c r="Z1034" s="1">
        <f t="shared" si="287"/>
        <v>63274.5</v>
      </c>
      <c r="AB1034" s="17">
        <f>+N1034-'Приложение № 2'!E1034</f>
        <v>0</v>
      </c>
      <c r="AE1034" s="25">
        <f>+N1034-'Приложение № 2'!E1034</f>
        <v>0</v>
      </c>
    </row>
    <row r="1035" spans="1:32" s="12" customFormat="1" x14ac:dyDescent="0.2">
      <c r="A1035" s="9"/>
      <c r="B1035" s="35" t="s">
        <v>415</v>
      </c>
      <c r="C1035" s="35"/>
      <c r="D1035" s="35"/>
      <c r="E1035" s="29"/>
      <c r="F1035" s="29"/>
      <c r="G1035" s="29"/>
      <c r="H1035" s="29"/>
      <c r="I1035" s="29"/>
      <c r="J1035" s="30">
        <f t="shared" ref="J1035:N1035" si="288">SUBTOTAL(9,J1001:J1034)</f>
        <v>62957.460000000006</v>
      </c>
      <c r="K1035" s="30">
        <f t="shared" si="288"/>
        <v>54142.91</v>
      </c>
      <c r="L1035" s="30">
        <f t="shared" si="288"/>
        <v>834.3</v>
      </c>
      <c r="M1035" s="30">
        <f t="shared" si="288"/>
        <v>2250</v>
      </c>
      <c r="N1035" s="30">
        <f t="shared" si="288"/>
        <v>461458114.41334558</v>
      </c>
      <c r="O1035" s="30">
        <v>0</v>
      </c>
      <c r="P1035" s="30">
        <v>351227428.17142701</v>
      </c>
      <c r="Q1035" s="30">
        <v>0</v>
      </c>
      <c r="R1035" s="30">
        <v>12663161.715199998</v>
      </c>
      <c r="S1035" s="30">
        <v>97567524.526718423</v>
      </c>
      <c r="T1035" s="30">
        <v>0</v>
      </c>
      <c r="U1035" s="30"/>
      <c r="V1035" s="30"/>
      <c r="W1035" s="29"/>
      <c r="X1035" s="17">
        <f>+N1035-'Приложение № 2'!E1035</f>
        <v>0</v>
      </c>
      <c r="Y1035" s="14"/>
      <c r="Z1035" s="14"/>
      <c r="AA1035" s="14"/>
      <c r="AB1035" s="17">
        <f>+N1035-'Приложение № 2'!E1035</f>
        <v>0</v>
      </c>
      <c r="AD1035" s="14"/>
      <c r="AE1035" s="25">
        <f>+N1035-'Приложение № 2'!E1035</f>
        <v>0</v>
      </c>
      <c r="AF1035" s="14"/>
    </row>
    <row r="1036" spans="1:32" x14ac:dyDescent="0.2">
      <c r="A1036" s="9">
        <f>+A1034+1</f>
        <v>964</v>
      </c>
      <c r="B1036" s="6">
        <v>1</v>
      </c>
      <c r="C1036" s="7" t="s">
        <v>1210</v>
      </c>
      <c r="D1036" s="10" t="s">
        <v>1058</v>
      </c>
      <c r="E1036" s="10" t="s">
        <v>154</v>
      </c>
      <c r="F1036" s="10"/>
      <c r="G1036" s="10" t="s">
        <v>59</v>
      </c>
      <c r="H1036" s="10" t="s">
        <v>31</v>
      </c>
      <c r="I1036" s="10" t="s">
        <v>30</v>
      </c>
      <c r="J1036" s="11">
        <v>718.4</v>
      </c>
      <c r="K1036" s="11">
        <v>641</v>
      </c>
      <c r="L1036" s="11">
        <v>0</v>
      </c>
      <c r="M1036" s="26">
        <v>42</v>
      </c>
      <c r="N1036" s="11">
        <f t="shared" ref="N1036:N1043" si="289">+P1036+Q1036+R1036+S1036+T1036</f>
        <v>1213047.62814066</v>
      </c>
      <c r="O1036" s="11">
        <v>0</v>
      </c>
      <c r="P1036" s="11">
        <v>1198807.32014066</v>
      </c>
      <c r="Q1036" s="11">
        <v>0</v>
      </c>
      <c r="R1036" s="11">
        <v>14240.308000000019</v>
      </c>
      <c r="S1036" s="11">
        <v>0</v>
      </c>
      <c r="T1036" s="8"/>
      <c r="U1036" s="8">
        <v>2216.39</v>
      </c>
      <c r="V1036" s="8">
        <v>2216.39</v>
      </c>
      <c r="W1036" s="3" t="s">
        <v>1132</v>
      </c>
      <c r="X1036" s="17">
        <f>+N1036-'Приложение № 2'!E1036</f>
        <v>0</v>
      </c>
      <c r="Y1036" s="1">
        <v>190384.69</v>
      </c>
      <c r="Z1036" s="1">
        <f t="shared" ref="Z1036:Z1043" si="290">+(K1036*6.45+L1036*17.73)*12</f>
        <v>49613.399999999994</v>
      </c>
      <c r="AB1036" s="17">
        <f>+N1036-'Приложение № 2'!E1036</f>
        <v>0</v>
      </c>
      <c r="AE1036" s="25">
        <f>+N1036-'Приложение № 2'!E1036</f>
        <v>0</v>
      </c>
    </row>
    <row r="1037" spans="1:32" x14ac:dyDescent="0.2">
      <c r="A1037" s="9">
        <f>+A1036+1</f>
        <v>965</v>
      </c>
      <c r="B1037" s="6">
        <f>+B1036+1</f>
        <v>2</v>
      </c>
      <c r="C1037" s="7" t="s">
        <v>1210</v>
      </c>
      <c r="D1037" s="10" t="s">
        <v>1059</v>
      </c>
      <c r="E1037" s="10" t="s">
        <v>140</v>
      </c>
      <c r="F1037" s="10"/>
      <c r="G1037" s="10" t="s">
        <v>59</v>
      </c>
      <c r="H1037" s="10" t="s">
        <v>31</v>
      </c>
      <c r="I1037" s="10" t="s">
        <v>30</v>
      </c>
      <c r="J1037" s="11">
        <v>687.6</v>
      </c>
      <c r="K1037" s="11">
        <v>608.9</v>
      </c>
      <c r="L1037" s="11">
        <v>0</v>
      </c>
      <c r="M1037" s="26">
        <v>43</v>
      </c>
      <c r="N1037" s="11">
        <f t="shared" si="289"/>
        <v>1152300.62814066</v>
      </c>
      <c r="O1037" s="11">
        <v>0</v>
      </c>
      <c r="P1037" s="11">
        <v>1133081.1949406599</v>
      </c>
      <c r="Q1037" s="11">
        <v>0</v>
      </c>
      <c r="R1037" s="11">
        <v>19219.433200000029</v>
      </c>
      <c r="S1037" s="11">
        <v>0</v>
      </c>
      <c r="T1037" s="8"/>
      <c r="U1037" s="8">
        <v>2218.36</v>
      </c>
      <c r="V1037" s="8">
        <v>2218.36</v>
      </c>
      <c r="W1037" s="3" t="s">
        <v>1132</v>
      </c>
      <c r="X1037" s="17">
        <f>+N1037-'Приложение № 2'!E1037</f>
        <v>0</v>
      </c>
      <c r="Y1037" s="1">
        <v>182056.48</v>
      </c>
      <c r="Z1037" s="1">
        <f t="shared" si="290"/>
        <v>47128.86</v>
      </c>
      <c r="AB1037" s="17">
        <f>+N1037-'Приложение № 2'!E1037</f>
        <v>0</v>
      </c>
      <c r="AE1037" s="25">
        <f>+N1037-'Приложение № 2'!E1037</f>
        <v>0</v>
      </c>
    </row>
    <row r="1038" spans="1:32" x14ac:dyDescent="0.2">
      <c r="A1038" s="9">
        <f t="shared" ref="A1038:A1043" si="291">+A1037+1</f>
        <v>966</v>
      </c>
      <c r="B1038" s="6">
        <f t="shared" ref="B1038:B1043" si="292">+B1037+1</f>
        <v>3</v>
      </c>
      <c r="C1038" s="7" t="s">
        <v>1210</v>
      </c>
      <c r="D1038" s="10" t="s">
        <v>1060</v>
      </c>
      <c r="E1038" s="10" t="s">
        <v>108</v>
      </c>
      <c r="F1038" s="10"/>
      <c r="G1038" s="10" t="s">
        <v>59</v>
      </c>
      <c r="H1038" s="10" t="s">
        <v>31</v>
      </c>
      <c r="I1038" s="10" t="s">
        <v>30</v>
      </c>
      <c r="J1038" s="11">
        <v>687.2</v>
      </c>
      <c r="K1038" s="11">
        <v>647.6</v>
      </c>
      <c r="L1038" s="11">
        <v>0</v>
      </c>
      <c r="M1038" s="26">
        <v>25</v>
      </c>
      <c r="N1038" s="11">
        <f t="shared" si="289"/>
        <v>305874.42706419993</v>
      </c>
      <c r="O1038" s="11">
        <v>0</v>
      </c>
      <c r="P1038" s="11">
        <v>305874.42706419993</v>
      </c>
      <c r="Q1038" s="11">
        <v>0</v>
      </c>
      <c r="R1038" s="11">
        <v>0</v>
      </c>
      <c r="S1038" s="11">
        <v>0</v>
      </c>
      <c r="T1038" s="8"/>
      <c r="U1038" s="8">
        <v>566.72</v>
      </c>
      <c r="V1038" s="8">
        <v>566.72</v>
      </c>
      <c r="W1038" s="3" t="s">
        <v>1132</v>
      </c>
      <c r="X1038" s="17">
        <f>+N1038-'Приложение № 2'!E1038</f>
        <v>0</v>
      </c>
      <c r="Y1038" s="1">
        <v>166561.78</v>
      </c>
      <c r="Z1038" s="1">
        <f t="shared" si="290"/>
        <v>50124.240000000005</v>
      </c>
      <c r="AB1038" s="17">
        <f>+N1038-'Приложение № 2'!E1038</f>
        <v>0</v>
      </c>
      <c r="AE1038" s="25">
        <f>+N1038-'Приложение № 2'!E1038</f>
        <v>0</v>
      </c>
    </row>
    <row r="1039" spans="1:32" x14ac:dyDescent="0.2">
      <c r="A1039" s="9">
        <f t="shared" si="291"/>
        <v>967</v>
      </c>
      <c r="B1039" s="6">
        <f t="shared" si="292"/>
        <v>4</v>
      </c>
      <c r="C1039" s="7" t="s">
        <v>1210</v>
      </c>
      <c r="D1039" s="10" t="s">
        <v>1061</v>
      </c>
      <c r="E1039" s="10" t="s">
        <v>424</v>
      </c>
      <c r="F1039" s="10"/>
      <c r="G1039" s="10" t="s">
        <v>59</v>
      </c>
      <c r="H1039" s="10" t="s">
        <v>31</v>
      </c>
      <c r="I1039" s="10" t="s">
        <v>30</v>
      </c>
      <c r="J1039" s="11">
        <v>695.2</v>
      </c>
      <c r="K1039" s="11">
        <v>652.4</v>
      </c>
      <c r="L1039" s="11">
        <v>0</v>
      </c>
      <c r="M1039" s="26">
        <v>23</v>
      </c>
      <c r="N1039" s="11">
        <f t="shared" si="289"/>
        <v>308141.57293580001</v>
      </c>
      <c r="O1039" s="11">
        <v>0</v>
      </c>
      <c r="P1039" s="11">
        <v>287015.76173580001</v>
      </c>
      <c r="Q1039" s="11">
        <v>0</v>
      </c>
      <c r="R1039" s="11">
        <v>21125.811199999996</v>
      </c>
      <c r="S1039" s="11">
        <v>0</v>
      </c>
      <c r="T1039" s="8"/>
      <c r="U1039" s="8">
        <v>566.45000000000005</v>
      </c>
      <c r="V1039" s="8">
        <v>566.45000000000005</v>
      </c>
      <c r="W1039" s="3" t="s">
        <v>1132</v>
      </c>
      <c r="X1039" s="17">
        <f>+N1039-'Приложение № 2'!E1039</f>
        <v>0</v>
      </c>
      <c r="Y1039" s="1">
        <v>175533.58</v>
      </c>
      <c r="Z1039" s="1">
        <f t="shared" si="290"/>
        <v>50495.759999999995</v>
      </c>
      <c r="AB1039" s="17">
        <f>+N1039-'Приложение № 2'!E1039</f>
        <v>0</v>
      </c>
      <c r="AE1039" s="25">
        <f>+N1039-'Приложение № 2'!E1039</f>
        <v>0</v>
      </c>
    </row>
    <row r="1040" spans="1:32" x14ac:dyDescent="0.2">
      <c r="A1040" s="9">
        <f t="shared" si="291"/>
        <v>968</v>
      </c>
      <c r="B1040" s="6">
        <f t="shared" si="292"/>
        <v>5</v>
      </c>
      <c r="C1040" s="7" t="s">
        <v>1210</v>
      </c>
      <c r="D1040" s="10" t="s">
        <v>1062</v>
      </c>
      <c r="E1040" s="10" t="s">
        <v>196</v>
      </c>
      <c r="F1040" s="10"/>
      <c r="G1040" s="10" t="s">
        <v>59</v>
      </c>
      <c r="H1040" s="10" t="s">
        <v>31</v>
      </c>
      <c r="I1040" s="10" t="s">
        <v>30</v>
      </c>
      <c r="J1040" s="11">
        <v>654</v>
      </c>
      <c r="K1040" s="11">
        <v>616.29999999999995</v>
      </c>
      <c r="L1040" s="11">
        <v>0</v>
      </c>
      <c r="M1040" s="26">
        <v>35</v>
      </c>
      <c r="N1040" s="11">
        <f t="shared" si="289"/>
        <v>291090.81804280001</v>
      </c>
      <c r="O1040" s="11">
        <v>0</v>
      </c>
      <c r="P1040" s="11">
        <v>284196.17364280001</v>
      </c>
      <c r="Q1040" s="11">
        <v>0</v>
      </c>
      <c r="R1040" s="11">
        <v>6894.6443999999901</v>
      </c>
      <c r="S1040" s="11">
        <v>0</v>
      </c>
      <c r="T1040" s="8"/>
      <c r="U1040" s="8">
        <v>568.6</v>
      </c>
      <c r="V1040" s="8">
        <v>568.6</v>
      </c>
      <c r="W1040" s="3" t="s">
        <v>1132</v>
      </c>
      <c r="X1040" s="17">
        <f>+N1040-'Приложение № 2'!E1040</f>
        <v>0</v>
      </c>
      <c r="Y1040" s="1">
        <v>175290.93</v>
      </c>
      <c r="Z1040" s="1">
        <f t="shared" si="290"/>
        <v>47701.619999999995</v>
      </c>
      <c r="AB1040" s="17">
        <f>+N1040-'Приложение № 2'!E1040</f>
        <v>0</v>
      </c>
      <c r="AE1040" s="25">
        <f>+N1040-'Приложение № 2'!E1040</f>
        <v>0</v>
      </c>
    </row>
    <row r="1041" spans="1:32" x14ac:dyDescent="0.2">
      <c r="A1041" s="9">
        <f t="shared" si="291"/>
        <v>969</v>
      </c>
      <c r="B1041" s="6">
        <f t="shared" si="292"/>
        <v>6</v>
      </c>
      <c r="C1041" s="7" t="s">
        <v>1210</v>
      </c>
      <c r="D1041" s="10" t="s">
        <v>1063</v>
      </c>
      <c r="E1041" s="10" t="s">
        <v>1135</v>
      </c>
      <c r="F1041" s="10"/>
      <c r="G1041" s="10" t="s">
        <v>59</v>
      </c>
      <c r="H1041" s="10" t="s">
        <v>30</v>
      </c>
      <c r="I1041" s="10" t="s">
        <v>30</v>
      </c>
      <c r="J1041" s="11">
        <v>639</v>
      </c>
      <c r="K1041" s="11">
        <v>438</v>
      </c>
      <c r="L1041" s="11">
        <v>0</v>
      </c>
      <c r="M1041" s="26">
        <v>54</v>
      </c>
      <c r="N1041" s="11">
        <f t="shared" si="289"/>
        <v>14729728.143955199</v>
      </c>
      <c r="O1041" s="11">
        <v>0</v>
      </c>
      <c r="P1041" s="11">
        <v>14177791.593955198</v>
      </c>
      <c r="Q1041" s="11">
        <v>0</v>
      </c>
      <c r="R1041" s="11">
        <v>212924.55</v>
      </c>
      <c r="S1041" s="11">
        <v>339012</v>
      </c>
      <c r="T1041" s="8"/>
      <c r="U1041" s="8">
        <v>37300</v>
      </c>
      <c r="V1041" s="8">
        <v>37300</v>
      </c>
      <c r="W1041" s="3" t="s">
        <v>1132</v>
      </c>
      <c r="X1041" s="17">
        <f>+N1041-'Приложение № 2'!E1041</f>
        <v>0</v>
      </c>
      <c r="Y1041" s="1">
        <v>179023.35</v>
      </c>
      <c r="Z1041" s="1">
        <f t="shared" si="290"/>
        <v>33901.199999999997</v>
      </c>
      <c r="AB1041" s="17">
        <f>+N1041-'Приложение № 2'!E1041</f>
        <v>0</v>
      </c>
      <c r="AE1041" s="25">
        <f>+N1041-'Приложение № 2'!E1041</f>
        <v>0</v>
      </c>
    </row>
    <row r="1042" spans="1:32" x14ac:dyDescent="0.2">
      <c r="A1042" s="9">
        <f t="shared" si="291"/>
        <v>970</v>
      </c>
      <c r="B1042" s="6">
        <f t="shared" si="292"/>
        <v>7</v>
      </c>
      <c r="C1042" s="7" t="s">
        <v>1210</v>
      </c>
      <c r="D1042" s="10" t="s">
        <v>1064</v>
      </c>
      <c r="E1042" s="10" t="s">
        <v>108</v>
      </c>
      <c r="F1042" s="10"/>
      <c r="G1042" s="10" t="s">
        <v>59</v>
      </c>
      <c r="H1042" s="10" t="s">
        <v>31</v>
      </c>
      <c r="I1042" s="10" t="s">
        <v>30</v>
      </c>
      <c r="J1042" s="11">
        <v>698.8</v>
      </c>
      <c r="K1042" s="11">
        <v>649.6</v>
      </c>
      <c r="L1042" s="11">
        <v>0</v>
      </c>
      <c r="M1042" s="26">
        <v>35</v>
      </c>
      <c r="N1042" s="11">
        <f t="shared" si="289"/>
        <v>4935855.6850887202</v>
      </c>
      <c r="O1042" s="11">
        <v>0</v>
      </c>
      <c r="P1042" s="11">
        <v>4934005.6302887201</v>
      </c>
      <c r="Q1042" s="11">
        <v>0</v>
      </c>
      <c r="R1042" s="11">
        <v>1850.0547999999835</v>
      </c>
      <c r="S1042" s="11">
        <v>0</v>
      </c>
      <c r="T1042" s="8"/>
      <c r="U1042" s="8">
        <v>8596.7199999999993</v>
      </c>
      <c r="V1042" s="8">
        <v>8596.7199999999993</v>
      </c>
      <c r="W1042" s="3" t="s">
        <v>1132</v>
      </c>
      <c r="X1042" s="17">
        <f>+N1042-'Приложение № 2'!E1042</f>
        <v>0</v>
      </c>
      <c r="Y1042" s="1">
        <v>177672.84</v>
      </c>
      <c r="Z1042" s="1">
        <f t="shared" si="290"/>
        <v>50279.040000000001</v>
      </c>
      <c r="AB1042" s="17">
        <f>+N1042-'Приложение № 2'!E1042</f>
        <v>0</v>
      </c>
      <c r="AE1042" s="25">
        <f>+N1042-'Приложение № 2'!E1042</f>
        <v>0</v>
      </c>
    </row>
    <row r="1043" spans="1:32" x14ac:dyDescent="0.2">
      <c r="A1043" s="9">
        <f t="shared" si="291"/>
        <v>971</v>
      </c>
      <c r="B1043" s="6">
        <f t="shared" si="292"/>
        <v>8</v>
      </c>
      <c r="C1043" s="7" t="s">
        <v>1210</v>
      </c>
      <c r="D1043" s="10" t="s">
        <v>1065</v>
      </c>
      <c r="E1043" s="10" t="s">
        <v>138</v>
      </c>
      <c r="F1043" s="10"/>
      <c r="G1043" s="10" t="s">
        <v>59</v>
      </c>
      <c r="H1043" s="10" t="s">
        <v>31</v>
      </c>
      <c r="I1043" s="10" t="s">
        <v>32</v>
      </c>
      <c r="J1043" s="11">
        <v>1298.3</v>
      </c>
      <c r="K1043" s="11">
        <v>1062.5</v>
      </c>
      <c r="L1043" s="11">
        <v>0</v>
      </c>
      <c r="M1043" s="26">
        <v>50</v>
      </c>
      <c r="N1043" s="11">
        <f t="shared" si="289"/>
        <v>2010706.8756941597</v>
      </c>
      <c r="O1043" s="11">
        <v>0</v>
      </c>
      <c r="P1043" s="11">
        <v>1993195.5856941596</v>
      </c>
      <c r="Q1043" s="11">
        <v>0</v>
      </c>
      <c r="R1043" s="11">
        <v>17511.290000000037</v>
      </c>
      <c r="S1043" s="11">
        <v>0</v>
      </c>
      <c r="T1043" s="8"/>
      <c r="U1043" s="8">
        <v>2201.5300000000002</v>
      </c>
      <c r="V1043" s="8">
        <v>2201.5300000000002</v>
      </c>
      <c r="W1043" s="3" t="s">
        <v>1132</v>
      </c>
      <c r="X1043" s="17">
        <f>+N1043-'Приложение № 2'!E1043</f>
        <v>0</v>
      </c>
      <c r="Y1043" s="1">
        <v>289413.13</v>
      </c>
      <c r="Z1043" s="1">
        <f t="shared" si="290"/>
        <v>82237.5</v>
      </c>
      <c r="AB1043" s="17">
        <f>+N1043-'Приложение № 2'!E1043</f>
        <v>0</v>
      </c>
      <c r="AE1043" s="25">
        <f>+N1043-'Приложение № 2'!E1043</f>
        <v>0</v>
      </c>
    </row>
    <row r="1044" spans="1:32" s="12" customFormat="1" x14ac:dyDescent="0.2">
      <c r="A1044" s="9"/>
      <c r="B1044" s="35" t="s">
        <v>1066</v>
      </c>
      <c r="C1044" s="35"/>
      <c r="D1044" s="35"/>
      <c r="E1044" s="29"/>
      <c r="F1044" s="29"/>
      <c r="G1044" s="29"/>
      <c r="H1044" s="29"/>
      <c r="I1044" s="29"/>
      <c r="J1044" s="30">
        <f>SUM(J1036:J1043)</f>
        <v>6078.5</v>
      </c>
      <c r="K1044" s="30">
        <f t="shared" ref="K1044:N1044" si="293">SUM(K1036:K1043)</f>
        <v>5316.3</v>
      </c>
      <c r="L1044" s="30">
        <f t="shared" si="293"/>
        <v>0</v>
      </c>
      <c r="M1044" s="30">
        <f t="shared" si="293"/>
        <v>307</v>
      </c>
      <c r="N1044" s="30">
        <f t="shared" si="293"/>
        <v>24946745.779062197</v>
      </c>
      <c r="O1044" s="30">
        <v>0</v>
      </c>
      <c r="P1044" s="30">
        <v>24313967.687462199</v>
      </c>
      <c r="Q1044" s="30">
        <v>0</v>
      </c>
      <c r="R1044" s="30">
        <v>293766.09160000004</v>
      </c>
      <c r="S1044" s="30">
        <v>339012</v>
      </c>
      <c r="T1044" s="30">
        <v>0</v>
      </c>
      <c r="U1044" s="30"/>
      <c r="V1044" s="30"/>
      <c r="W1044" s="29"/>
      <c r="X1044" s="17">
        <f>+N1044-'Приложение № 2'!E1044</f>
        <v>0</v>
      </c>
      <c r="Y1044" s="14"/>
      <c r="Z1044" s="14"/>
      <c r="AA1044" s="14"/>
      <c r="AB1044" s="17">
        <f>+N1044-'Приложение № 2'!E1044</f>
        <v>0</v>
      </c>
      <c r="AD1044" s="14"/>
      <c r="AE1044" s="25">
        <f>+N1044-'Приложение № 2'!E1044</f>
        <v>0</v>
      </c>
      <c r="AF1044" s="14"/>
    </row>
    <row r="1045" spans="1:32" x14ac:dyDescent="0.2">
      <c r="A1045" s="9">
        <f>+A1043+1</f>
        <v>972</v>
      </c>
      <c r="B1045" s="6">
        <v>1</v>
      </c>
      <c r="C1045" s="7" t="s">
        <v>1164</v>
      </c>
      <c r="D1045" s="7" t="s">
        <v>1067</v>
      </c>
      <c r="E1045" s="7" t="s">
        <v>608</v>
      </c>
      <c r="F1045" s="7"/>
      <c r="G1045" s="7" t="s">
        <v>55</v>
      </c>
      <c r="H1045" s="7" t="s">
        <v>31</v>
      </c>
      <c r="I1045" s="7" t="s">
        <v>31</v>
      </c>
      <c r="J1045" s="8">
        <v>1077.0999999999999</v>
      </c>
      <c r="K1045" s="8">
        <v>961.4</v>
      </c>
      <c r="L1045" s="8">
        <v>0</v>
      </c>
      <c r="M1045" s="33">
        <v>59</v>
      </c>
      <c r="N1045" s="8">
        <f t="shared" ref="N1045:N1047" si="294">+P1045+Q1045+R1045+S1045+T1045</f>
        <v>585886.77127218014</v>
      </c>
      <c r="O1045" s="8">
        <v>0</v>
      </c>
      <c r="P1045" s="8">
        <v>0</v>
      </c>
      <c r="Q1045" s="8">
        <v>0</v>
      </c>
      <c r="R1045" s="8">
        <v>460418.83</v>
      </c>
      <c r="S1045" s="8">
        <v>125467.94127218012</v>
      </c>
      <c r="T1045" s="8"/>
      <c r="U1045" s="8">
        <v>811.37</v>
      </c>
      <c r="V1045" s="8">
        <v>811.37</v>
      </c>
      <c r="W1045" s="3" t="s">
        <v>1132</v>
      </c>
      <c r="X1045" s="17">
        <f>+N1045-'Приложение № 2'!E1045</f>
        <v>0</v>
      </c>
      <c r="Y1045" s="1">
        <v>355433.95</v>
      </c>
      <c r="Z1045" s="1">
        <f t="shared" ref="Z1045:Z1047" si="295">+(K1045*9.1+L1045*18.19)*12</f>
        <v>104984.88</v>
      </c>
      <c r="AB1045" s="17">
        <f>+N1045-'Приложение № 2'!E1045</f>
        <v>0</v>
      </c>
      <c r="AE1045" s="25">
        <f>+N1045-'Приложение № 2'!E1045</f>
        <v>0</v>
      </c>
    </row>
    <row r="1046" spans="1:32" x14ac:dyDescent="0.2">
      <c r="A1046" s="9">
        <f>+A1045+1</f>
        <v>973</v>
      </c>
      <c r="B1046" s="6">
        <f>+B1045+1</f>
        <v>2</v>
      </c>
      <c r="C1046" s="7" t="s">
        <v>1164</v>
      </c>
      <c r="D1046" s="10" t="s">
        <v>1068</v>
      </c>
      <c r="E1046" s="10" t="s">
        <v>286</v>
      </c>
      <c r="F1046" s="10"/>
      <c r="G1046" s="10" t="s">
        <v>55</v>
      </c>
      <c r="H1046" s="10" t="s">
        <v>32</v>
      </c>
      <c r="I1046" s="10" t="s">
        <v>32</v>
      </c>
      <c r="J1046" s="11">
        <v>1343</v>
      </c>
      <c r="K1046" s="11">
        <v>1343</v>
      </c>
      <c r="L1046" s="11">
        <v>0</v>
      </c>
      <c r="M1046" s="26">
        <v>79</v>
      </c>
      <c r="N1046" s="11">
        <f t="shared" si="294"/>
        <v>818437.63459942001</v>
      </c>
      <c r="O1046" s="11">
        <v>0</v>
      </c>
      <c r="P1046" s="11">
        <v>0</v>
      </c>
      <c r="Q1046" s="11">
        <v>0</v>
      </c>
      <c r="R1046" s="11">
        <v>691332.05999999994</v>
      </c>
      <c r="S1046" s="11">
        <v>127105.57459942007</v>
      </c>
      <c r="T1046" s="8"/>
      <c r="U1046" s="8">
        <v>811.37</v>
      </c>
      <c r="V1046" s="8">
        <v>811.37</v>
      </c>
      <c r="W1046" s="3" t="s">
        <v>1132</v>
      </c>
      <c r="X1046" s="17">
        <f>+N1046-'Приложение № 2'!E1046</f>
        <v>0</v>
      </c>
      <c r="Y1046" s="1">
        <v>544676.46</v>
      </c>
      <c r="Z1046" s="1">
        <f t="shared" si="295"/>
        <v>146655.59999999998</v>
      </c>
      <c r="AB1046" s="17">
        <f>+N1046-'Приложение № 2'!E1046</f>
        <v>0</v>
      </c>
      <c r="AE1046" s="25">
        <f>+N1046-'Приложение № 2'!E1046</f>
        <v>0</v>
      </c>
    </row>
    <row r="1047" spans="1:32" x14ac:dyDescent="0.2">
      <c r="A1047" s="9">
        <f>+A1046+1</f>
        <v>974</v>
      </c>
      <c r="B1047" s="6">
        <f>+B1046+1</f>
        <v>3</v>
      </c>
      <c r="C1047" s="7" t="s">
        <v>1164</v>
      </c>
      <c r="D1047" s="10" t="s">
        <v>417</v>
      </c>
      <c r="E1047" s="10" t="s">
        <v>129</v>
      </c>
      <c r="F1047" s="10"/>
      <c r="G1047" s="10" t="s">
        <v>55</v>
      </c>
      <c r="H1047" s="10" t="s">
        <v>33</v>
      </c>
      <c r="I1047" s="10" t="s">
        <v>33</v>
      </c>
      <c r="J1047" s="11">
        <v>2926.4</v>
      </c>
      <c r="K1047" s="11">
        <v>2686.08</v>
      </c>
      <c r="L1047" s="11">
        <v>0</v>
      </c>
      <c r="M1047" s="26">
        <v>193</v>
      </c>
      <c r="N1047" s="11">
        <f t="shared" si="294"/>
        <v>20202244.912985601</v>
      </c>
      <c r="O1047" s="11">
        <v>0</v>
      </c>
      <c r="P1047" s="11">
        <v>11543325.2069856</v>
      </c>
      <c r="Q1047" s="11">
        <v>0</v>
      </c>
      <c r="R1047" s="11">
        <v>0</v>
      </c>
      <c r="S1047" s="11">
        <v>8658919.7060000002</v>
      </c>
      <c r="T1047" s="8"/>
      <c r="U1047" s="8">
        <v>8379.2000000000007</v>
      </c>
      <c r="V1047" s="8">
        <v>8379.2000000000007</v>
      </c>
      <c r="W1047" s="3" t="s">
        <v>1132</v>
      </c>
      <c r="X1047" s="17">
        <f>+N1047-'Приложение № 2'!E1047</f>
        <v>0</v>
      </c>
      <c r="Y1047" s="1">
        <v>948903.12</v>
      </c>
      <c r="Z1047" s="1">
        <f t="shared" si="295"/>
        <v>293319.93599999999</v>
      </c>
      <c r="AB1047" s="17">
        <f>+N1047-'Приложение № 2'!E1047</f>
        <v>0</v>
      </c>
      <c r="AE1047" s="25">
        <f>+N1047-'Приложение № 2'!E1047</f>
        <v>0</v>
      </c>
    </row>
    <row r="1048" spans="1:32" s="12" customFormat="1" x14ac:dyDescent="0.2">
      <c r="A1048" s="9"/>
      <c r="B1048" s="35" t="s">
        <v>418</v>
      </c>
      <c r="C1048" s="35"/>
      <c r="D1048" s="35"/>
      <c r="E1048" s="29"/>
      <c r="F1048" s="29"/>
      <c r="G1048" s="29"/>
      <c r="H1048" s="29"/>
      <c r="I1048" s="29"/>
      <c r="J1048" s="30">
        <f>SUM(J1045:J1047)</f>
        <v>5346.5</v>
      </c>
      <c r="K1048" s="30">
        <f t="shared" ref="K1048:N1048" si="296">SUM(K1045:K1047)</f>
        <v>4990.4799999999996</v>
      </c>
      <c r="L1048" s="30">
        <f t="shared" si="296"/>
        <v>0</v>
      </c>
      <c r="M1048" s="30">
        <f t="shared" si="296"/>
        <v>331</v>
      </c>
      <c r="N1048" s="30">
        <f t="shared" si="296"/>
        <v>21606569.3188572</v>
      </c>
      <c r="O1048" s="30">
        <v>0</v>
      </c>
      <c r="P1048" s="30">
        <v>11543325.2069856</v>
      </c>
      <c r="Q1048" s="30">
        <v>0</v>
      </c>
      <c r="R1048" s="30">
        <v>1151750.8899999999</v>
      </c>
      <c r="S1048" s="30">
        <v>8911493.2218715996</v>
      </c>
      <c r="T1048" s="30">
        <v>0</v>
      </c>
      <c r="U1048" s="30"/>
      <c r="V1048" s="30"/>
      <c r="W1048" s="29"/>
      <c r="X1048" s="17">
        <f>+N1048-'Приложение № 2'!E1048</f>
        <v>0</v>
      </c>
      <c r="Y1048" s="14"/>
      <c r="Z1048" s="14"/>
      <c r="AA1048" s="14"/>
      <c r="AB1048" s="17">
        <f>+N1048-'Приложение № 2'!E1048</f>
        <v>0</v>
      </c>
      <c r="AD1048" s="14"/>
      <c r="AE1048" s="25">
        <f>+N1048-'Приложение № 2'!E1048</f>
        <v>0</v>
      </c>
      <c r="AF1048" s="14"/>
    </row>
    <row r="1049" spans="1:32" x14ac:dyDescent="0.2">
      <c r="A1049" s="9">
        <f>+A1047+1</f>
        <v>975</v>
      </c>
      <c r="B1049" s="6">
        <v>1</v>
      </c>
      <c r="C1049" s="7" t="s">
        <v>1165</v>
      </c>
      <c r="D1049" s="10" t="s">
        <v>1069</v>
      </c>
      <c r="E1049" s="10" t="s">
        <v>148</v>
      </c>
      <c r="F1049" s="10"/>
      <c r="G1049" s="10" t="s">
        <v>55</v>
      </c>
      <c r="H1049" s="10" t="s">
        <v>33</v>
      </c>
      <c r="I1049" s="10" t="s">
        <v>35</v>
      </c>
      <c r="J1049" s="11">
        <v>4191.3</v>
      </c>
      <c r="K1049" s="11">
        <v>2644.6</v>
      </c>
      <c r="L1049" s="11">
        <v>827.4</v>
      </c>
      <c r="M1049" s="26">
        <v>128</v>
      </c>
      <c r="N1049" s="11">
        <f t="shared" ref="N1049:N1106" si="297">+P1049+Q1049+R1049+S1049+T1049</f>
        <v>6737902.0800000001</v>
      </c>
      <c r="O1049" s="11">
        <v>0</v>
      </c>
      <c r="P1049" s="11">
        <v>-2.3283064365386963E-10</v>
      </c>
      <c r="Q1049" s="11">
        <v>0</v>
      </c>
      <c r="R1049" s="11">
        <v>429600.15478940704</v>
      </c>
      <c r="S1049" s="11">
        <f>+'Приложение № 2'!E1049-'Приложение №1'!R1049-'Приложение №1'!Q1049</f>
        <v>6308301.9252105933</v>
      </c>
      <c r="T1049" s="11"/>
      <c r="U1049" s="8">
        <v>3180.14</v>
      </c>
      <c r="V1049" s="8">
        <v>3180.14</v>
      </c>
      <c r="W1049" s="3" t="s">
        <v>1132</v>
      </c>
      <c r="X1049" s="17">
        <f>+N1049-'Приложение № 2'!E1049</f>
        <v>0</v>
      </c>
      <c r="Y1049" s="1">
        <v>1016571.1</v>
      </c>
      <c r="Z1049" s="1">
        <f t="shared" ref="Z1049:Z1054" si="298">+(K1049*9.1+L1049*18.19)*12</f>
        <v>469395.19199999992</v>
      </c>
      <c r="AB1049" s="17">
        <f>+N1049-'Приложение № 2'!E1049</f>
        <v>0</v>
      </c>
      <c r="AE1049" s="25">
        <f>+N1049-'Приложение № 2'!E1049</f>
        <v>0</v>
      </c>
    </row>
    <row r="1050" spans="1:32" x14ac:dyDescent="0.2">
      <c r="A1050" s="9">
        <f>+A1049+1</f>
        <v>976</v>
      </c>
      <c r="B1050" s="6">
        <f>+B1049+1</f>
        <v>2</v>
      </c>
      <c r="C1050" s="7" t="s">
        <v>1165</v>
      </c>
      <c r="D1050" s="10" t="s">
        <v>1070</v>
      </c>
      <c r="E1050" s="10" t="s">
        <v>154</v>
      </c>
      <c r="F1050" s="10"/>
      <c r="G1050" s="10" t="s">
        <v>55</v>
      </c>
      <c r="H1050" s="10" t="s">
        <v>34</v>
      </c>
      <c r="I1050" s="10" t="s">
        <v>33</v>
      </c>
      <c r="J1050" s="11">
        <v>4591.7</v>
      </c>
      <c r="K1050" s="11">
        <v>4210.8</v>
      </c>
      <c r="L1050" s="11">
        <v>0</v>
      </c>
      <c r="M1050" s="26">
        <v>177</v>
      </c>
      <c r="N1050" s="11">
        <f t="shared" si="297"/>
        <v>3997186.12</v>
      </c>
      <c r="O1050" s="11">
        <v>0</v>
      </c>
      <c r="P1050" s="11">
        <v>0</v>
      </c>
      <c r="Q1050" s="11">
        <v>0</v>
      </c>
      <c r="R1050" s="11">
        <v>413867.71439999994</v>
      </c>
      <c r="S1050" s="11">
        <f>+'Приложение № 2'!E1050-'Приложение №1'!R1050-'Приложение №1'!Q1050</f>
        <v>3583318.4056000002</v>
      </c>
      <c r="T1050" s="11"/>
      <c r="U1050" s="8">
        <v>2058.5</v>
      </c>
      <c r="V1050" s="8">
        <v>2058.5</v>
      </c>
      <c r="W1050" s="3" t="s">
        <v>1132</v>
      </c>
      <c r="X1050" s="17">
        <f>+N1050-'Приложение № 2'!E1050</f>
        <v>0</v>
      </c>
      <c r="Y1050" s="1">
        <v>1501862.29</v>
      </c>
      <c r="Z1050" s="1">
        <f t="shared" si="298"/>
        <v>459819.36</v>
      </c>
      <c r="AB1050" s="17">
        <f>+N1050-'Приложение № 2'!E1050</f>
        <v>0</v>
      </c>
      <c r="AE1050" s="25">
        <f>+N1050-'Приложение № 2'!E1050</f>
        <v>0</v>
      </c>
    </row>
    <row r="1051" spans="1:32" ht="25.5" x14ac:dyDescent="0.2">
      <c r="A1051" s="9">
        <f t="shared" ref="A1051:A1107" si="299">+A1050+1</f>
        <v>977</v>
      </c>
      <c r="B1051" s="6">
        <f t="shared" ref="B1051:B1107" si="300">+B1050+1</f>
        <v>3</v>
      </c>
      <c r="C1051" s="7" t="s">
        <v>1165</v>
      </c>
      <c r="D1051" s="10" t="s">
        <v>1071</v>
      </c>
      <c r="E1051" s="10" t="s">
        <v>156</v>
      </c>
      <c r="F1051" s="10"/>
      <c r="G1051" s="10" t="s">
        <v>194</v>
      </c>
      <c r="H1051" s="10" t="s">
        <v>34</v>
      </c>
      <c r="I1051" s="10" t="s">
        <v>32</v>
      </c>
      <c r="J1051" s="11">
        <v>5185</v>
      </c>
      <c r="K1051" s="11">
        <v>4409.6000000000004</v>
      </c>
      <c r="L1051" s="11">
        <v>0</v>
      </c>
      <c r="M1051" s="26">
        <v>182</v>
      </c>
      <c r="N1051" s="11">
        <f t="shared" si="297"/>
        <v>7584529.6384000005</v>
      </c>
      <c r="O1051" s="11">
        <v>0</v>
      </c>
      <c r="P1051" s="11"/>
      <c r="Q1051" s="11">
        <v>0</v>
      </c>
      <c r="R1051" s="11">
        <v>506728.12280000001</v>
      </c>
      <c r="S1051" s="11">
        <f>+'Приложение № 2'!E1051-'Приложение №1'!R1051-'Приложение №1'!Q1051</f>
        <v>7077801.5156000005</v>
      </c>
      <c r="T1051" s="11"/>
      <c r="U1051" s="8">
        <v>3180.14</v>
      </c>
      <c r="V1051" s="8">
        <v>3180.14</v>
      </c>
      <c r="W1051" s="3" t="s">
        <v>1132</v>
      </c>
      <c r="X1051" s="17">
        <f>+N1051-'Приложение № 2'!E1051</f>
        <v>0</v>
      </c>
      <c r="Y1051" s="1">
        <v>1743909.91</v>
      </c>
      <c r="Z1051" s="1">
        <f t="shared" si="298"/>
        <v>481528.32000000001</v>
      </c>
      <c r="AB1051" s="17">
        <f>+N1051-'Приложение № 2'!E1051</f>
        <v>0</v>
      </c>
      <c r="AE1051" s="25">
        <f>+N1051-'Приложение № 2'!E1051</f>
        <v>0</v>
      </c>
    </row>
    <row r="1052" spans="1:32" ht="25.5" x14ac:dyDescent="0.2">
      <c r="A1052" s="9">
        <f t="shared" si="299"/>
        <v>978</v>
      </c>
      <c r="B1052" s="6">
        <f t="shared" si="300"/>
        <v>4</v>
      </c>
      <c r="C1052" s="7" t="s">
        <v>1165</v>
      </c>
      <c r="D1052" s="10" t="s">
        <v>1072</v>
      </c>
      <c r="E1052" s="10" t="s">
        <v>154</v>
      </c>
      <c r="F1052" s="10"/>
      <c r="G1052" s="10" t="s">
        <v>194</v>
      </c>
      <c r="H1052" s="10" t="s">
        <v>34</v>
      </c>
      <c r="I1052" s="10" t="s">
        <v>34</v>
      </c>
      <c r="J1052" s="11">
        <v>4653.6000000000004</v>
      </c>
      <c r="K1052" s="11">
        <v>3932.9</v>
      </c>
      <c r="L1052" s="11">
        <v>0</v>
      </c>
      <c r="M1052" s="26">
        <v>176</v>
      </c>
      <c r="N1052" s="11">
        <f t="shared" si="297"/>
        <v>45580501.143101513</v>
      </c>
      <c r="O1052" s="11">
        <v>0</v>
      </c>
      <c r="P1052" s="11">
        <v>45151028.463101514</v>
      </c>
      <c r="Q1052" s="11">
        <v>0</v>
      </c>
      <c r="R1052" s="11">
        <v>429472.68</v>
      </c>
      <c r="S1052" s="11"/>
      <c r="T1052" s="11"/>
      <c r="U1052" s="8">
        <v>12042.67</v>
      </c>
      <c r="V1052" s="8">
        <v>12042.67</v>
      </c>
      <c r="W1052" s="3" t="s">
        <v>1132</v>
      </c>
      <c r="X1052" s="17">
        <f>+N1052-'Приложение № 2'!E1052</f>
        <v>0</v>
      </c>
      <c r="Z1052" s="1">
        <f t="shared" si="298"/>
        <v>429472.68</v>
      </c>
      <c r="AB1052" s="17">
        <f>+N1052-'Приложение № 2'!E1052</f>
        <v>0</v>
      </c>
      <c r="AE1052" s="25">
        <f>+N1052-'Приложение № 2'!E1052</f>
        <v>0</v>
      </c>
    </row>
    <row r="1053" spans="1:32" ht="25.5" x14ac:dyDescent="0.2">
      <c r="A1053" s="9">
        <f t="shared" si="299"/>
        <v>979</v>
      </c>
      <c r="B1053" s="6">
        <f t="shared" si="300"/>
        <v>5</v>
      </c>
      <c r="C1053" s="7" t="s">
        <v>1165</v>
      </c>
      <c r="D1053" s="10" t="s">
        <v>1073</v>
      </c>
      <c r="E1053" s="10" t="s">
        <v>150</v>
      </c>
      <c r="F1053" s="10"/>
      <c r="G1053" s="10" t="s">
        <v>194</v>
      </c>
      <c r="H1053" s="10" t="s">
        <v>34</v>
      </c>
      <c r="I1053" s="10" t="s">
        <v>40</v>
      </c>
      <c r="J1053" s="11">
        <v>13436.5</v>
      </c>
      <c r="K1053" s="11">
        <v>11172.8</v>
      </c>
      <c r="L1053" s="11">
        <v>0</v>
      </c>
      <c r="M1053" s="26">
        <v>476</v>
      </c>
      <c r="N1053" s="11">
        <f t="shared" si="297"/>
        <v>19217260.691199999</v>
      </c>
      <c r="O1053" s="11">
        <v>0</v>
      </c>
      <c r="P1053" s="11">
        <v>19217260.691199999</v>
      </c>
      <c r="Q1053" s="11">
        <v>0</v>
      </c>
      <c r="R1053" s="11">
        <v>0</v>
      </c>
      <c r="S1053" s="11">
        <v>0</v>
      </c>
      <c r="T1053" s="11"/>
      <c r="U1053" s="8">
        <v>2195.64</v>
      </c>
      <c r="V1053" s="8">
        <v>2195.64</v>
      </c>
      <c r="W1053" s="3" t="s">
        <v>1132</v>
      </c>
      <c r="X1053" s="17">
        <f>+N1053-'Приложение № 2'!E1053</f>
        <v>0</v>
      </c>
      <c r="Y1053" s="1">
        <v>4203472.37</v>
      </c>
      <c r="Z1053" s="1">
        <f t="shared" si="298"/>
        <v>1220069.76</v>
      </c>
      <c r="AB1053" s="17">
        <f>+N1053-'Приложение № 2'!E1053</f>
        <v>0</v>
      </c>
      <c r="AE1053" s="25">
        <f>+N1053-'Приложение № 2'!E1053</f>
        <v>0</v>
      </c>
    </row>
    <row r="1054" spans="1:32" ht="25.5" x14ac:dyDescent="0.2">
      <c r="A1054" s="9">
        <f t="shared" si="299"/>
        <v>980</v>
      </c>
      <c r="B1054" s="6">
        <f t="shared" si="300"/>
        <v>6</v>
      </c>
      <c r="C1054" s="7" t="s">
        <v>1165</v>
      </c>
      <c r="D1054" s="10" t="s">
        <v>1074</v>
      </c>
      <c r="E1054" s="10" t="s">
        <v>150</v>
      </c>
      <c r="F1054" s="10"/>
      <c r="G1054" s="10" t="s">
        <v>194</v>
      </c>
      <c r="H1054" s="10" t="s">
        <v>34</v>
      </c>
      <c r="I1054" s="10" t="s">
        <v>38</v>
      </c>
      <c r="J1054" s="11">
        <v>10768.8</v>
      </c>
      <c r="K1054" s="11">
        <v>8887.7000000000007</v>
      </c>
      <c r="L1054" s="11">
        <v>84.6</v>
      </c>
      <c r="M1054" s="26">
        <v>374</v>
      </c>
      <c r="N1054" s="11">
        <f t="shared" si="297"/>
        <v>53429454.401701093</v>
      </c>
      <c r="O1054" s="11">
        <v>0</v>
      </c>
      <c r="P1054" s="11">
        <v>19444378.103701092</v>
      </c>
      <c r="Q1054" s="11">
        <v>0</v>
      </c>
      <c r="R1054" s="11">
        <v>4314976.4579999996</v>
      </c>
      <c r="S1054" s="11">
        <v>29670099.84</v>
      </c>
      <c r="T1054" s="11"/>
      <c r="U1054" s="8">
        <v>8230.42</v>
      </c>
      <c r="V1054" s="8">
        <v>8230.42</v>
      </c>
      <c r="W1054" s="3" t="s">
        <v>1132</v>
      </c>
      <c r="X1054" s="17">
        <f>+N1054-'Приложение № 2'!E1054</f>
        <v>0</v>
      </c>
      <c r="Y1054" s="1">
        <v>3325973.13</v>
      </c>
      <c r="Z1054" s="1">
        <f t="shared" si="298"/>
        <v>989003.32799999998</v>
      </c>
      <c r="AB1054" s="17">
        <f>+N1054-'Приложение № 2'!E1054</f>
        <v>0</v>
      </c>
      <c r="AE1054" s="25">
        <f>+N1054-'Приложение № 2'!E1054</f>
        <v>0</v>
      </c>
    </row>
    <row r="1055" spans="1:32" ht="25.5" x14ac:dyDescent="0.2">
      <c r="A1055" s="9">
        <f t="shared" si="299"/>
        <v>981</v>
      </c>
      <c r="B1055" s="6">
        <f t="shared" si="300"/>
        <v>7</v>
      </c>
      <c r="C1055" s="7" t="s">
        <v>1165</v>
      </c>
      <c r="D1055" s="10" t="s">
        <v>1075</v>
      </c>
      <c r="E1055" s="10" t="s">
        <v>138</v>
      </c>
      <c r="F1055" s="10"/>
      <c r="G1055" s="10" t="s">
        <v>194</v>
      </c>
      <c r="H1055" s="10" t="s">
        <v>38</v>
      </c>
      <c r="I1055" s="10" t="s">
        <v>34</v>
      </c>
      <c r="J1055" s="11">
        <v>12266.2</v>
      </c>
      <c r="K1055" s="11">
        <v>9499.7999999999993</v>
      </c>
      <c r="L1055" s="11">
        <v>135</v>
      </c>
      <c r="M1055" s="26">
        <v>406</v>
      </c>
      <c r="N1055" s="11">
        <f t="shared" si="297"/>
        <v>11471879.207963865</v>
      </c>
      <c r="O1055" s="11">
        <v>0</v>
      </c>
      <c r="P1055" s="11">
        <v>9.3132257461547852E-10</v>
      </c>
      <c r="Q1055" s="11">
        <v>0</v>
      </c>
      <c r="R1055" s="11">
        <v>1338837.5479999995</v>
      </c>
      <c r="S1055" s="11">
        <v>10133041.659963865</v>
      </c>
      <c r="T1055" s="11"/>
      <c r="U1055" s="8">
        <v>1148.4100000000001</v>
      </c>
      <c r="V1055" s="8">
        <v>1148.4100000000001</v>
      </c>
      <c r="W1055" s="3" t="s">
        <v>1132</v>
      </c>
      <c r="X1055" s="17">
        <f>+N1055-'Приложение № 2'!E1055</f>
        <v>0</v>
      </c>
      <c r="Y1055" s="1">
        <v>4417329.05</v>
      </c>
      <c r="Z1055" s="1">
        <f>+(K1055*12.08+L1055*20.47)*12</f>
        <v>1410252.4079999998</v>
      </c>
      <c r="AB1055" s="17">
        <f>+N1055-'Приложение № 2'!E1055</f>
        <v>0</v>
      </c>
      <c r="AE1055" s="25">
        <f>+N1055-'Приложение № 2'!E1055</f>
        <v>0</v>
      </c>
    </row>
    <row r="1056" spans="1:32" ht="25.5" x14ac:dyDescent="0.2">
      <c r="A1056" s="9">
        <f t="shared" si="299"/>
        <v>982</v>
      </c>
      <c r="B1056" s="6">
        <f t="shared" si="300"/>
        <v>8</v>
      </c>
      <c r="C1056" s="7" t="s">
        <v>1165</v>
      </c>
      <c r="D1056" s="10" t="s">
        <v>1076</v>
      </c>
      <c r="E1056" s="10" t="s">
        <v>148</v>
      </c>
      <c r="F1056" s="10"/>
      <c r="G1056" s="10" t="s">
        <v>194</v>
      </c>
      <c r="H1056" s="10" t="s">
        <v>34</v>
      </c>
      <c r="I1056" s="10" t="s">
        <v>32</v>
      </c>
      <c r="J1056" s="11">
        <v>5079.5</v>
      </c>
      <c r="K1056" s="11">
        <v>4038.4</v>
      </c>
      <c r="L1056" s="11">
        <v>298.7</v>
      </c>
      <c r="M1056" s="26">
        <v>172</v>
      </c>
      <c r="N1056" s="11">
        <f t="shared" si="297"/>
        <v>41920398.851424545</v>
      </c>
      <c r="O1056" s="11">
        <v>0</v>
      </c>
      <c r="P1056" s="11">
        <v>30031612.555015229</v>
      </c>
      <c r="Q1056" s="11">
        <v>0</v>
      </c>
      <c r="R1056" s="11">
        <v>411052.04040000029</v>
      </c>
      <c r="S1056" s="11">
        <v>11477734.256009314</v>
      </c>
      <c r="T1056" s="11"/>
      <c r="U1056" s="8">
        <v>9515.18</v>
      </c>
      <c r="V1056" s="8">
        <v>9515.18</v>
      </c>
      <c r="W1056" s="3" t="s">
        <v>1132</v>
      </c>
      <c r="X1056" s="17">
        <f>+N1056-'Приложение № 2'!E1056</f>
        <v>0</v>
      </c>
      <c r="Y1056" s="1">
        <v>1449098.33</v>
      </c>
      <c r="Z1056" s="1">
        <f t="shared" ref="Z1056:Z1072" si="301">+(K1056*9.1+L1056*18.19)*12</f>
        <v>506193.51600000006</v>
      </c>
      <c r="AB1056" s="17">
        <f>+N1056-'Приложение № 2'!E1056</f>
        <v>0</v>
      </c>
      <c r="AE1056" s="25">
        <f>+N1056-'Приложение № 2'!E1056</f>
        <v>0</v>
      </c>
    </row>
    <row r="1057" spans="1:31" ht="25.5" x14ac:dyDescent="0.2">
      <c r="A1057" s="9">
        <f t="shared" si="299"/>
        <v>983</v>
      </c>
      <c r="B1057" s="6">
        <f t="shared" si="300"/>
        <v>9</v>
      </c>
      <c r="C1057" s="7" t="s">
        <v>1165</v>
      </c>
      <c r="D1057" s="10" t="s">
        <v>431</v>
      </c>
      <c r="E1057" s="10" t="s">
        <v>154</v>
      </c>
      <c r="F1057" s="10"/>
      <c r="G1057" s="10" t="s">
        <v>194</v>
      </c>
      <c r="H1057" s="10" t="s">
        <v>33</v>
      </c>
      <c r="I1057" s="10" t="s">
        <v>35</v>
      </c>
      <c r="J1057" s="11">
        <v>4123.8</v>
      </c>
      <c r="K1057" s="11">
        <v>3630.8</v>
      </c>
      <c r="L1057" s="11">
        <v>0</v>
      </c>
      <c r="M1057" s="26">
        <v>169</v>
      </c>
      <c r="N1057" s="11">
        <f t="shared" si="297"/>
        <v>6244990.5231999997</v>
      </c>
      <c r="O1057" s="11">
        <v>0</v>
      </c>
      <c r="P1057" s="11">
        <v>0</v>
      </c>
      <c r="Q1057" s="11">
        <v>0</v>
      </c>
      <c r="R1057" s="11">
        <v>1712368.04</v>
      </c>
      <c r="S1057" s="11">
        <f>+'Приложение № 2'!E1057-'Приложение №1'!R1057-'Приложение №1'!Q1057</f>
        <v>4532622.4831999997</v>
      </c>
      <c r="T1057" s="11"/>
      <c r="U1057" s="8">
        <v>3180.14</v>
      </c>
      <c r="V1057" s="8">
        <v>3180.14</v>
      </c>
      <c r="W1057" s="3" t="s">
        <v>1132</v>
      </c>
      <c r="X1057" s="17">
        <f>+N1057-'Приложение № 2'!E1057</f>
        <v>0</v>
      </c>
      <c r="Y1057" s="1">
        <v>1315884.68</v>
      </c>
      <c r="Z1057" s="1">
        <f t="shared" si="301"/>
        <v>396483.36</v>
      </c>
      <c r="AB1057" s="17">
        <f>+N1057-'Приложение № 2'!E1057</f>
        <v>0</v>
      </c>
      <c r="AE1057" s="25">
        <f>+N1057-'Приложение № 2'!E1057</f>
        <v>0</v>
      </c>
    </row>
    <row r="1058" spans="1:31" ht="25.5" x14ac:dyDescent="0.2">
      <c r="A1058" s="9">
        <f t="shared" si="299"/>
        <v>984</v>
      </c>
      <c r="B1058" s="6">
        <f t="shared" si="300"/>
        <v>10</v>
      </c>
      <c r="C1058" s="7" t="s">
        <v>1165</v>
      </c>
      <c r="D1058" s="10" t="s">
        <v>1077</v>
      </c>
      <c r="E1058" s="10" t="s">
        <v>150</v>
      </c>
      <c r="F1058" s="10"/>
      <c r="G1058" s="10" t="s">
        <v>194</v>
      </c>
      <c r="H1058" s="10" t="s">
        <v>34</v>
      </c>
      <c r="I1058" s="10" t="s">
        <v>32</v>
      </c>
      <c r="J1058" s="11">
        <v>5122</v>
      </c>
      <c r="K1058" s="11">
        <v>4360</v>
      </c>
      <c r="L1058" s="11">
        <v>0</v>
      </c>
      <c r="M1058" s="26">
        <v>187</v>
      </c>
      <c r="N1058" s="11">
        <f t="shared" si="297"/>
        <v>10075640.877020162</v>
      </c>
      <c r="O1058" s="11">
        <v>0</v>
      </c>
      <c r="P1058" s="11">
        <v>0</v>
      </c>
      <c r="Q1058" s="11">
        <v>0</v>
      </c>
      <c r="R1058" s="11">
        <v>494908.10999999964</v>
      </c>
      <c r="S1058" s="11">
        <f>+'Приложение № 2'!E1058-'Приложение №1'!R1058-'Приложение №1'!Q1058</f>
        <v>9580732.7670201622</v>
      </c>
      <c r="T1058" s="11"/>
      <c r="U1058" s="8">
        <v>4491.8</v>
      </c>
      <c r="V1058" s="8">
        <v>4491.8</v>
      </c>
      <c r="W1058" s="3" t="s">
        <v>1132</v>
      </c>
      <c r="X1058" s="17">
        <f>+N1058-'Приложение № 2'!E1058</f>
        <v>0</v>
      </c>
      <c r="Y1058" s="1">
        <v>1639012.72</v>
      </c>
      <c r="Z1058" s="1">
        <f t="shared" si="301"/>
        <v>476112</v>
      </c>
      <c r="AB1058" s="17">
        <f>+N1058-'Приложение № 2'!E1058</f>
        <v>0</v>
      </c>
      <c r="AE1058" s="25">
        <f>+N1058-'Приложение № 2'!E1058</f>
        <v>0</v>
      </c>
    </row>
    <row r="1059" spans="1:31" ht="25.5" x14ac:dyDescent="0.2">
      <c r="A1059" s="9">
        <f t="shared" si="299"/>
        <v>985</v>
      </c>
      <c r="B1059" s="6">
        <f t="shared" si="300"/>
        <v>11</v>
      </c>
      <c r="C1059" s="7" t="s">
        <v>1165</v>
      </c>
      <c r="D1059" s="10" t="s">
        <v>1078</v>
      </c>
      <c r="E1059" s="10" t="s">
        <v>150</v>
      </c>
      <c r="F1059" s="10"/>
      <c r="G1059" s="10" t="s">
        <v>194</v>
      </c>
      <c r="H1059" s="10" t="s">
        <v>34</v>
      </c>
      <c r="I1059" s="10" t="s">
        <v>31</v>
      </c>
      <c r="J1059" s="11">
        <v>4407.8500000000004</v>
      </c>
      <c r="K1059" s="11">
        <v>2926.4</v>
      </c>
      <c r="L1059" s="11">
        <v>802.85</v>
      </c>
      <c r="M1059" s="26">
        <v>176</v>
      </c>
      <c r="N1059" s="11">
        <f t="shared" si="297"/>
        <v>15491460.2215464</v>
      </c>
      <c r="O1059" s="11">
        <v>0</v>
      </c>
      <c r="P1059" s="11">
        <v>2591049.1335464017</v>
      </c>
      <c r="Q1059" s="11">
        <v>0</v>
      </c>
      <c r="R1059" s="11">
        <v>583310.11579999991</v>
      </c>
      <c r="S1059" s="11">
        <v>12317100.972199999</v>
      </c>
      <c r="T1059" s="11"/>
      <c r="U1059" s="8">
        <v>6339.94</v>
      </c>
      <c r="V1059" s="8">
        <v>6339.94</v>
      </c>
      <c r="W1059" s="3" t="s">
        <v>1132</v>
      </c>
      <c r="X1059" s="17">
        <f>+N1059-'Приложение № 2'!E1059</f>
        <v>0</v>
      </c>
      <c r="Y1059" s="1">
        <v>1762609.78</v>
      </c>
      <c r="Z1059" s="1">
        <f t="shared" si="301"/>
        <v>494808.978</v>
      </c>
      <c r="AB1059" s="17">
        <f>+N1059-'Приложение № 2'!E1059</f>
        <v>0</v>
      </c>
      <c r="AE1059" s="25">
        <f>+N1059-'Приложение № 2'!E1059</f>
        <v>0</v>
      </c>
    </row>
    <row r="1060" spans="1:31" ht="25.5" x14ac:dyDescent="0.2">
      <c r="A1060" s="9">
        <f t="shared" si="299"/>
        <v>986</v>
      </c>
      <c r="B1060" s="6">
        <f t="shared" si="300"/>
        <v>12</v>
      </c>
      <c r="C1060" s="7" t="s">
        <v>1165</v>
      </c>
      <c r="D1060" s="10" t="s">
        <v>1079</v>
      </c>
      <c r="E1060" s="10" t="s">
        <v>150</v>
      </c>
      <c r="F1060" s="10"/>
      <c r="G1060" s="10" t="s">
        <v>194</v>
      </c>
      <c r="H1060" s="10" t="s">
        <v>34</v>
      </c>
      <c r="I1060" s="10" t="s">
        <v>34</v>
      </c>
      <c r="J1060" s="11">
        <v>5852.2</v>
      </c>
      <c r="K1060" s="11">
        <v>5073.5</v>
      </c>
      <c r="L1060" s="11">
        <v>0</v>
      </c>
      <c r="M1060" s="26">
        <v>171</v>
      </c>
      <c r="N1060" s="11">
        <f t="shared" si="297"/>
        <v>11724487.153569214</v>
      </c>
      <c r="O1060" s="11">
        <v>0</v>
      </c>
      <c r="P1060" s="11">
        <v>5.8207660913467407E-10</v>
      </c>
      <c r="Q1060" s="11">
        <v>0</v>
      </c>
      <c r="R1060" s="11">
        <v>750630.50299999991</v>
      </c>
      <c r="S1060" s="11">
        <v>10973856.650569214</v>
      </c>
      <c r="T1060" s="11"/>
      <c r="U1060" s="8">
        <v>3507.3</v>
      </c>
      <c r="V1060" s="8">
        <v>3507.3</v>
      </c>
      <c r="W1060" s="3" t="s">
        <v>1132</v>
      </c>
      <c r="X1060" s="17">
        <f>+N1060-'Приложение № 2'!E1060</f>
        <v>0</v>
      </c>
      <c r="Y1060" s="1">
        <v>1782659.1</v>
      </c>
      <c r="Z1060" s="1">
        <f t="shared" si="301"/>
        <v>554026.19999999995</v>
      </c>
      <c r="AB1060" s="17">
        <f>+N1060-'Приложение № 2'!E1060</f>
        <v>0</v>
      </c>
      <c r="AE1060" s="25">
        <f>+N1060-'Приложение № 2'!E1060</f>
        <v>0</v>
      </c>
    </row>
    <row r="1061" spans="1:31" ht="25.5" x14ac:dyDescent="0.2">
      <c r="A1061" s="9">
        <f t="shared" si="299"/>
        <v>987</v>
      </c>
      <c r="B1061" s="6">
        <f t="shared" si="300"/>
        <v>13</v>
      </c>
      <c r="C1061" s="7" t="s">
        <v>1165</v>
      </c>
      <c r="D1061" s="10" t="s">
        <v>436</v>
      </c>
      <c r="E1061" s="10" t="s">
        <v>150</v>
      </c>
      <c r="F1061" s="10"/>
      <c r="G1061" s="10" t="s">
        <v>194</v>
      </c>
      <c r="H1061" s="10" t="s">
        <v>34</v>
      </c>
      <c r="I1061" s="10" t="s">
        <v>34</v>
      </c>
      <c r="J1061" s="11">
        <v>5763.3</v>
      </c>
      <c r="K1061" s="11">
        <v>4905.8999999999996</v>
      </c>
      <c r="L1061" s="11">
        <v>0</v>
      </c>
      <c r="M1061" s="26">
        <v>212</v>
      </c>
      <c r="N1061" s="11">
        <f t="shared" si="297"/>
        <v>15601888.85116343</v>
      </c>
      <c r="O1061" s="11">
        <v>0</v>
      </c>
      <c r="P1061" s="11">
        <v>14428133.991163431</v>
      </c>
      <c r="Q1061" s="11">
        <v>0</v>
      </c>
      <c r="R1061" s="11">
        <v>1173754.8599999999</v>
      </c>
      <c r="S1061" s="11">
        <v>0</v>
      </c>
      <c r="T1061" s="11"/>
      <c r="U1061" s="8">
        <v>4581.3</v>
      </c>
      <c r="V1061" s="8">
        <v>4581.3</v>
      </c>
      <c r="W1061" s="3" t="s">
        <v>1132</v>
      </c>
      <c r="X1061" s="17">
        <f>+N1061-'Приложение № 2'!E1061</f>
        <v>0</v>
      </c>
      <c r="Y1061" s="1">
        <v>1802932.02</v>
      </c>
      <c r="Z1061" s="1">
        <f t="shared" si="301"/>
        <v>535724.27999999991</v>
      </c>
      <c r="AB1061" s="17">
        <f>+N1061-'Приложение № 2'!E1061</f>
        <v>0</v>
      </c>
      <c r="AE1061" s="25">
        <f>+N1061-'Приложение № 2'!E1061</f>
        <v>0</v>
      </c>
    </row>
    <row r="1062" spans="1:31" x14ac:dyDescent="0.2">
      <c r="A1062" s="9">
        <f t="shared" si="299"/>
        <v>988</v>
      </c>
      <c r="B1062" s="6">
        <f t="shared" si="300"/>
        <v>14</v>
      </c>
      <c r="C1062" s="7" t="s">
        <v>1165</v>
      </c>
      <c r="D1062" s="10" t="s">
        <v>1080</v>
      </c>
      <c r="E1062" s="10" t="s">
        <v>154</v>
      </c>
      <c r="F1062" s="10"/>
      <c r="G1062" s="10" t="s">
        <v>55</v>
      </c>
      <c r="H1062" s="10" t="s">
        <v>34</v>
      </c>
      <c r="I1062" s="10" t="s">
        <v>35</v>
      </c>
      <c r="J1062" s="11">
        <v>5099.8</v>
      </c>
      <c r="K1062" s="11">
        <v>4198.5</v>
      </c>
      <c r="L1062" s="11">
        <v>349.7</v>
      </c>
      <c r="M1062" s="26">
        <v>188</v>
      </c>
      <c r="N1062" s="11">
        <f t="shared" si="297"/>
        <v>25791094.319101438</v>
      </c>
      <c r="O1062" s="11">
        <v>0</v>
      </c>
      <c r="P1062" s="11">
        <f>+'Приложение № 2'!E1062-'Приложение №1'!S1062-'Приложение №1'!R1062-'Приложение №1'!Q1062</f>
        <v>7641009.4731014371</v>
      </c>
      <c r="Q1062" s="11">
        <v>0</v>
      </c>
      <c r="R1062" s="11">
        <v>2105823.3659999999</v>
      </c>
      <c r="S1062" s="11">
        <v>16044261.48</v>
      </c>
      <c r="T1062" s="11"/>
      <c r="U1062" s="8">
        <v>7230.04</v>
      </c>
      <c r="V1062" s="8">
        <v>7230.04</v>
      </c>
      <c r="W1062" s="3" t="s">
        <v>1132</v>
      </c>
      <c r="X1062" s="17">
        <f>+N1062-'Приложение № 2'!E1062</f>
        <v>0</v>
      </c>
      <c r="Y1062" s="1">
        <v>1571014.65</v>
      </c>
      <c r="Z1062" s="1">
        <f t="shared" si="301"/>
        <v>534808.71600000001</v>
      </c>
      <c r="AB1062" s="17">
        <f>+N1062-'Приложение № 2'!E1062</f>
        <v>0</v>
      </c>
      <c r="AE1062" s="25">
        <f>+N1062-'Приложение № 2'!E1062</f>
        <v>0</v>
      </c>
    </row>
    <row r="1063" spans="1:31" ht="25.5" x14ac:dyDescent="0.2">
      <c r="A1063" s="9">
        <f t="shared" si="299"/>
        <v>989</v>
      </c>
      <c r="B1063" s="6">
        <f t="shared" si="300"/>
        <v>15</v>
      </c>
      <c r="C1063" s="7" t="s">
        <v>1165</v>
      </c>
      <c r="D1063" s="10" t="s">
        <v>443</v>
      </c>
      <c r="E1063" s="10" t="s">
        <v>154</v>
      </c>
      <c r="F1063" s="10"/>
      <c r="G1063" s="10" t="s">
        <v>194</v>
      </c>
      <c r="H1063" s="10" t="s">
        <v>34</v>
      </c>
      <c r="I1063" s="10" t="s">
        <v>32</v>
      </c>
      <c r="J1063" s="11">
        <v>5023.3999999999996</v>
      </c>
      <c r="K1063" s="11">
        <v>4316.8999999999996</v>
      </c>
      <c r="L1063" s="11">
        <v>0</v>
      </c>
      <c r="M1063" s="26">
        <v>187</v>
      </c>
      <c r="N1063" s="11">
        <f t="shared" si="297"/>
        <v>17932582.859929919</v>
      </c>
      <c r="O1063" s="11">
        <v>0</v>
      </c>
      <c r="P1063" s="11">
        <f>+'Приложение № 2'!E1063-'Приложение №1'!S1063-'Приложение №1'!R1063-'Приложение №1'!Q1063</f>
        <v>17724736.083375998</v>
      </c>
      <c r="Q1063" s="11">
        <v>0</v>
      </c>
      <c r="R1063" s="11">
        <v>0</v>
      </c>
      <c r="S1063" s="11">
        <v>207846.77655391954</v>
      </c>
      <c r="T1063" s="11"/>
      <c r="U1063" s="8">
        <v>7324.44</v>
      </c>
      <c r="V1063" s="8">
        <v>7324.44</v>
      </c>
      <c r="W1063" s="3" t="s">
        <v>1132</v>
      </c>
      <c r="X1063" s="17">
        <f>+N1063-'Приложение № 2'!E1063</f>
        <v>0</v>
      </c>
      <c r="Y1063" s="1">
        <v>1662043.25</v>
      </c>
      <c r="Z1063" s="1">
        <f t="shared" si="301"/>
        <v>471405.47999999992</v>
      </c>
      <c r="AB1063" s="17">
        <f>+N1063-'Приложение № 2'!E1063</f>
        <v>0</v>
      </c>
      <c r="AE1063" s="25">
        <f>+N1063-'Приложение № 2'!E1063</f>
        <v>0</v>
      </c>
    </row>
    <row r="1064" spans="1:31" ht="25.5" x14ac:dyDescent="0.2">
      <c r="A1064" s="9">
        <f t="shared" si="299"/>
        <v>990</v>
      </c>
      <c r="B1064" s="6">
        <f t="shared" si="300"/>
        <v>16</v>
      </c>
      <c r="C1064" s="7" t="s">
        <v>1165</v>
      </c>
      <c r="D1064" s="10" t="s">
        <v>446</v>
      </c>
      <c r="E1064" s="10" t="s">
        <v>154</v>
      </c>
      <c r="F1064" s="10"/>
      <c r="G1064" s="10" t="s">
        <v>194</v>
      </c>
      <c r="H1064" s="10" t="s">
        <v>34</v>
      </c>
      <c r="I1064" s="10" t="s">
        <v>32</v>
      </c>
      <c r="J1064" s="11">
        <v>5054.5</v>
      </c>
      <c r="K1064" s="11">
        <v>4553</v>
      </c>
      <c r="L1064" s="11">
        <v>0</v>
      </c>
      <c r="M1064" s="26">
        <v>165</v>
      </c>
      <c r="N1064" s="11">
        <f t="shared" si="297"/>
        <v>10521649.750704767</v>
      </c>
      <c r="O1064" s="11">
        <v>0</v>
      </c>
      <c r="P1064" s="11">
        <f>+'Приложение № 2'!E1064-'Приложение №1'!S1064-'Приложение №1'!R1064-'Приложение №1'!Q1064</f>
        <v>10467299.94311437</v>
      </c>
      <c r="Q1064" s="11">
        <v>0</v>
      </c>
      <c r="R1064" s="11">
        <v>0</v>
      </c>
      <c r="S1064" s="11">
        <v>54349.807590397075</v>
      </c>
      <c r="T1064" s="11"/>
      <c r="U1064" s="8">
        <v>4491.8</v>
      </c>
      <c r="V1064" s="8">
        <v>4491.8</v>
      </c>
      <c r="W1064" s="3" t="s">
        <v>1132</v>
      </c>
      <c r="X1064" s="17">
        <f>+N1064-'Приложение № 2'!E1064</f>
        <v>0</v>
      </c>
      <c r="Y1064" s="1">
        <v>1588079.23</v>
      </c>
      <c r="Z1064" s="1">
        <f t="shared" si="301"/>
        <v>497187.6</v>
      </c>
      <c r="AB1064" s="17">
        <f>+N1064-'Приложение № 2'!E1064</f>
        <v>0</v>
      </c>
      <c r="AE1064" s="25">
        <f>+N1064-'Приложение № 2'!E1064</f>
        <v>0</v>
      </c>
    </row>
    <row r="1065" spans="1:31" x14ac:dyDescent="0.2">
      <c r="A1065" s="9">
        <f t="shared" si="299"/>
        <v>991</v>
      </c>
      <c r="B1065" s="6">
        <f t="shared" si="300"/>
        <v>17</v>
      </c>
      <c r="C1065" s="7" t="s">
        <v>1165</v>
      </c>
      <c r="D1065" s="10" t="s">
        <v>457</v>
      </c>
      <c r="E1065" s="10" t="s">
        <v>152</v>
      </c>
      <c r="F1065" s="10"/>
      <c r="G1065" s="10" t="s">
        <v>55</v>
      </c>
      <c r="H1065" s="10" t="s">
        <v>34</v>
      </c>
      <c r="I1065" s="10" t="s">
        <v>31</v>
      </c>
      <c r="J1065" s="11">
        <v>4442.3</v>
      </c>
      <c r="K1065" s="11">
        <v>3138.9</v>
      </c>
      <c r="L1065" s="11">
        <v>552.1</v>
      </c>
      <c r="M1065" s="26">
        <v>201</v>
      </c>
      <c r="N1065" s="11">
        <f t="shared" si="297"/>
        <v>8933032.0200000014</v>
      </c>
      <c r="O1065" s="11">
        <v>0</v>
      </c>
      <c r="P1065" s="11">
        <v>8540423.1860000025</v>
      </c>
      <c r="Q1065" s="11">
        <v>0</v>
      </c>
      <c r="R1065" s="11">
        <v>9402.99599999981</v>
      </c>
      <c r="S1065" s="11">
        <v>383205.83799999952</v>
      </c>
      <c r="T1065" s="11"/>
      <c r="U1065" s="8">
        <v>2738.24</v>
      </c>
      <c r="V1065" s="8">
        <v>2738.24</v>
      </c>
      <c r="W1065" s="3" t="s">
        <v>1132</v>
      </c>
      <c r="X1065" s="17">
        <f>+N1065-'Приложение № 2'!E1065</f>
        <v>0</v>
      </c>
      <c r="Y1065" s="1">
        <v>1634259.01</v>
      </c>
      <c r="Z1065" s="1">
        <f t="shared" si="301"/>
        <v>463280.26799999998</v>
      </c>
      <c r="AB1065" s="17">
        <f>+N1065-'Приложение № 2'!E1065</f>
        <v>0</v>
      </c>
      <c r="AE1065" s="25">
        <f>+N1065-'Приложение № 2'!E1065</f>
        <v>0</v>
      </c>
    </row>
    <row r="1066" spans="1:31" x14ac:dyDescent="0.2">
      <c r="A1066" s="9">
        <f t="shared" si="299"/>
        <v>992</v>
      </c>
      <c r="B1066" s="6">
        <f t="shared" si="300"/>
        <v>18</v>
      </c>
      <c r="C1066" s="7" t="s">
        <v>1165</v>
      </c>
      <c r="D1066" s="10" t="s">
        <v>458</v>
      </c>
      <c r="E1066" s="10" t="s">
        <v>152</v>
      </c>
      <c r="F1066" s="10"/>
      <c r="G1066" s="10" t="s">
        <v>55</v>
      </c>
      <c r="H1066" s="10" t="s">
        <v>34</v>
      </c>
      <c r="I1066" s="10" t="s">
        <v>31</v>
      </c>
      <c r="J1066" s="11">
        <v>4452.8</v>
      </c>
      <c r="K1066" s="11">
        <v>3471</v>
      </c>
      <c r="L1066" s="11">
        <v>170.1</v>
      </c>
      <c r="M1066" s="26">
        <v>217</v>
      </c>
      <c r="N1066" s="11">
        <f t="shared" si="297"/>
        <v>8812263.0399999991</v>
      </c>
      <c r="O1066" s="11">
        <v>0</v>
      </c>
      <c r="P1066" s="11">
        <v>8131945.896399999</v>
      </c>
      <c r="Q1066" s="11">
        <v>0</v>
      </c>
      <c r="R1066" s="11">
        <v>17806.115800000262</v>
      </c>
      <c r="S1066" s="11">
        <v>662511.02779999934</v>
      </c>
      <c r="T1066" s="11"/>
      <c r="U1066" s="8">
        <v>2738.24</v>
      </c>
      <c r="V1066" s="8">
        <v>2738.24</v>
      </c>
      <c r="W1066" s="3" t="s">
        <v>1132</v>
      </c>
      <c r="X1066" s="17">
        <f>+N1066-'Приложение № 2'!E1066</f>
        <v>0</v>
      </c>
      <c r="Y1066" s="1">
        <v>1377063.59</v>
      </c>
      <c r="Z1066" s="1">
        <f t="shared" si="301"/>
        <v>416162.62799999997</v>
      </c>
      <c r="AB1066" s="17">
        <f>+N1066-'Приложение № 2'!E1066</f>
        <v>0</v>
      </c>
      <c r="AE1066" s="25">
        <f>+N1066-'Приложение № 2'!E1066</f>
        <v>0</v>
      </c>
    </row>
    <row r="1067" spans="1:31" x14ac:dyDescent="0.2">
      <c r="A1067" s="9">
        <f t="shared" si="299"/>
        <v>993</v>
      </c>
      <c r="B1067" s="6">
        <f t="shared" si="300"/>
        <v>19</v>
      </c>
      <c r="C1067" s="7" t="s">
        <v>1165</v>
      </c>
      <c r="D1067" s="10" t="s">
        <v>459</v>
      </c>
      <c r="E1067" s="10" t="s">
        <v>152</v>
      </c>
      <c r="F1067" s="10"/>
      <c r="G1067" s="10" t="s">
        <v>55</v>
      </c>
      <c r="H1067" s="10" t="s">
        <v>34</v>
      </c>
      <c r="I1067" s="10" t="s">
        <v>31</v>
      </c>
      <c r="J1067" s="11">
        <v>4432.8999999999996</v>
      </c>
      <c r="K1067" s="11">
        <v>3129.6</v>
      </c>
      <c r="L1067" s="11">
        <v>511</v>
      </c>
      <c r="M1067" s="26">
        <v>210</v>
      </c>
      <c r="N1067" s="11">
        <f t="shared" si="297"/>
        <v>8811052.9300000016</v>
      </c>
      <c r="O1067" s="11">
        <v>0</v>
      </c>
      <c r="P1067" s="11">
        <v>8242514.8324000016</v>
      </c>
      <c r="Q1067" s="11">
        <v>0</v>
      </c>
      <c r="R1067" s="11">
        <v>676.41880000010133</v>
      </c>
      <c r="S1067" s="11">
        <v>567861.67879999988</v>
      </c>
      <c r="T1067" s="11"/>
      <c r="U1067" s="8">
        <v>2738.24</v>
      </c>
      <c r="V1067" s="8">
        <v>2738.24</v>
      </c>
      <c r="W1067" s="3" t="s">
        <v>1132</v>
      </c>
      <c r="X1067" s="17">
        <f>+N1067-'Приложение № 2'!E1067</f>
        <v>0</v>
      </c>
      <c r="Y1067" s="1">
        <v>1417117.69</v>
      </c>
      <c r="Z1067" s="1">
        <f t="shared" si="301"/>
        <v>453293.39999999997</v>
      </c>
      <c r="AB1067" s="17">
        <f>+N1067-'Приложение № 2'!E1067</f>
        <v>0</v>
      </c>
      <c r="AE1067" s="25">
        <f>+N1067-'Приложение № 2'!E1067</f>
        <v>0</v>
      </c>
    </row>
    <row r="1068" spans="1:31" x14ac:dyDescent="0.2">
      <c r="A1068" s="9">
        <f t="shared" si="299"/>
        <v>994</v>
      </c>
      <c r="B1068" s="6">
        <f t="shared" si="300"/>
        <v>20</v>
      </c>
      <c r="C1068" s="7" t="s">
        <v>1165</v>
      </c>
      <c r="D1068" s="10" t="s">
        <v>460</v>
      </c>
      <c r="E1068" s="10" t="s">
        <v>152</v>
      </c>
      <c r="F1068" s="10"/>
      <c r="G1068" s="10" t="s">
        <v>55</v>
      </c>
      <c r="H1068" s="10" t="s">
        <v>34</v>
      </c>
      <c r="I1068" s="10" t="s">
        <v>31</v>
      </c>
      <c r="J1068" s="11">
        <v>4432.8999999999996</v>
      </c>
      <c r="K1068" s="11">
        <v>3129.6</v>
      </c>
      <c r="L1068" s="11">
        <v>511</v>
      </c>
      <c r="M1068" s="26">
        <v>197</v>
      </c>
      <c r="N1068" s="11">
        <f t="shared" si="297"/>
        <v>8811052.9300000016</v>
      </c>
      <c r="O1068" s="11">
        <v>0</v>
      </c>
      <c r="P1068" s="11">
        <v>8339909.2224000003</v>
      </c>
      <c r="Q1068" s="11">
        <v>0</v>
      </c>
      <c r="R1068" s="11">
        <v>128481.06880000001</v>
      </c>
      <c r="S1068" s="11">
        <v>342662.63880000077</v>
      </c>
      <c r="T1068" s="11"/>
      <c r="U1068" s="8">
        <v>2738.24</v>
      </c>
      <c r="V1068" s="8">
        <v>2738.24</v>
      </c>
      <c r="W1068" s="3" t="s">
        <v>1132</v>
      </c>
      <c r="X1068" s="17">
        <f>+N1068-'Приложение № 2'!E1068</f>
        <v>0</v>
      </c>
      <c r="Y1068" s="1">
        <v>1770121.38</v>
      </c>
      <c r="Z1068" s="1">
        <f t="shared" si="301"/>
        <v>453293.39999999997</v>
      </c>
      <c r="AB1068" s="17">
        <f>+N1068-'Приложение № 2'!E1068</f>
        <v>0</v>
      </c>
      <c r="AE1068" s="25">
        <f>+N1068-'Приложение № 2'!E1068</f>
        <v>0</v>
      </c>
    </row>
    <row r="1069" spans="1:31" x14ac:dyDescent="0.2">
      <c r="A1069" s="9">
        <f t="shared" si="299"/>
        <v>995</v>
      </c>
      <c r="B1069" s="6">
        <f t="shared" si="300"/>
        <v>21</v>
      </c>
      <c r="C1069" s="7" t="s">
        <v>1165</v>
      </c>
      <c r="D1069" s="10" t="s">
        <v>461</v>
      </c>
      <c r="E1069" s="10" t="s">
        <v>152</v>
      </c>
      <c r="F1069" s="10"/>
      <c r="G1069" s="10" t="s">
        <v>55</v>
      </c>
      <c r="H1069" s="10" t="s">
        <v>34</v>
      </c>
      <c r="I1069" s="10" t="s">
        <v>31</v>
      </c>
      <c r="J1069" s="11">
        <v>4415.8999999999996</v>
      </c>
      <c r="K1069" s="11">
        <v>2918.4</v>
      </c>
      <c r="L1069" s="11">
        <v>866.1</v>
      </c>
      <c r="M1069" s="26">
        <v>169</v>
      </c>
      <c r="N1069" s="11">
        <f t="shared" si="297"/>
        <v>9159322.5900000017</v>
      </c>
      <c r="O1069" s="11">
        <v>0</v>
      </c>
      <c r="P1069" s="11">
        <v>8878125.1300000008</v>
      </c>
      <c r="Q1069" s="11">
        <v>0</v>
      </c>
      <c r="R1069" s="11">
        <v>101050.80899999989</v>
      </c>
      <c r="S1069" s="11">
        <v>180146.65100000054</v>
      </c>
      <c r="T1069" s="11"/>
      <c r="U1069" s="8">
        <v>2738.24</v>
      </c>
      <c r="V1069" s="8">
        <v>2738.24</v>
      </c>
      <c r="W1069" s="3" t="s">
        <v>1132</v>
      </c>
      <c r="X1069" s="17">
        <f>+N1069-'Приложение № 2'!E1069</f>
        <v>0</v>
      </c>
      <c r="Y1069" s="1">
        <v>1947108.45</v>
      </c>
      <c r="Z1069" s="1">
        <f t="shared" si="301"/>
        <v>507741.58799999999</v>
      </c>
      <c r="AB1069" s="17">
        <f>+N1069-'Приложение № 2'!E1069</f>
        <v>0</v>
      </c>
      <c r="AE1069" s="25">
        <f>+N1069-'Приложение № 2'!E1069</f>
        <v>0</v>
      </c>
    </row>
    <row r="1070" spans="1:31" ht="25.5" x14ac:dyDescent="0.2">
      <c r="A1070" s="9">
        <f t="shared" si="299"/>
        <v>996</v>
      </c>
      <c r="B1070" s="6">
        <f t="shared" si="300"/>
        <v>22</v>
      </c>
      <c r="C1070" s="7" t="s">
        <v>1165</v>
      </c>
      <c r="D1070" s="10" t="s">
        <v>1081</v>
      </c>
      <c r="E1070" s="10" t="s">
        <v>150</v>
      </c>
      <c r="F1070" s="10"/>
      <c r="G1070" s="10" t="s">
        <v>194</v>
      </c>
      <c r="H1070" s="10" t="s">
        <v>34</v>
      </c>
      <c r="I1070" s="10" t="s">
        <v>33</v>
      </c>
      <c r="J1070" s="11">
        <v>5736.7</v>
      </c>
      <c r="K1070" s="11">
        <v>4809.8999999999996</v>
      </c>
      <c r="L1070" s="11">
        <v>0</v>
      </c>
      <c r="M1070" s="26">
        <v>199</v>
      </c>
      <c r="N1070" s="11">
        <f t="shared" si="297"/>
        <v>19866911.154295802</v>
      </c>
      <c r="O1070" s="11">
        <v>0</v>
      </c>
      <c r="P1070" s="11">
        <v>1810723.9542958038</v>
      </c>
      <c r="Q1070" s="11">
        <v>0</v>
      </c>
      <c r="R1070" s="11">
        <v>2298954.7999999998</v>
      </c>
      <c r="S1070" s="11">
        <v>15757232.399999999</v>
      </c>
      <c r="T1070" s="11"/>
      <c r="U1070" s="8">
        <v>5350.15</v>
      </c>
      <c r="V1070" s="8">
        <v>5350.15</v>
      </c>
      <c r="W1070" s="3" t="s">
        <v>1132</v>
      </c>
      <c r="X1070" s="17">
        <f>+N1070-'Приложение № 2'!E1070</f>
        <v>0</v>
      </c>
      <c r="Y1070" s="1">
        <v>1773713.72</v>
      </c>
      <c r="Z1070" s="1">
        <f t="shared" si="301"/>
        <v>525241.07999999996</v>
      </c>
      <c r="AB1070" s="17">
        <f>+N1070-'Приложение № 2'!E1070</f>
        <v>0</v>
      </c>
      <c r="AE1070" s="25">
        <f>+N1070-'Приложение № 2'!E1070</f>
        <v>0</v>
      </c>
    </row>
    <row r="1071" spans="1:31" ht="25.5" x14ac:dyDescent="0.2">
      <c r="A1071" s="9">
        <f t="shared" si="299"/>
        <v>997</v>
      </c>
      <c r="B1071" s="6">
        <f t="shared" si="300"/>
        <v>23</v>
      </c>
      <c r="C1071" s="7" t="s">
        <v>1165</v>
      </c>
      <c r="D1071" s="10" t="s">
        <v>463</v>
      </c>
      <c r="E1071" s="10" t="s">
        <v>150</v>
      </c>
      <c r="F1071" s="10"/>
      <c r="G1071" s="10" t="s">
        <v>194</v>
      </c>
      <c r="H1071" s="10" t="s">
        <v>34</v>
      </c>
      <c r="I1071" s="10" t="s">
        <v>33</v>
      </c>
      <c r="J1071" s="11">
        <v>5759.7</v>
      </c>
      <c r="K1071" s="11">
        <v>4794.7</v>
      </c>
      <c r="L1071" s="11">
        <v>56.9</v>
      </c>
      <c r="M1071" s="26">
        <v>182</v>
      </c>
      <c r="N1071" s="11">
        <f t="shared" si="297"/>
        <v>4724546.6084603909</v>
      </c>
      <c r="O1071" s="11">
        <v>0</v>
      </c>
      <c r="P1071" s="11">
        <v>4724546.6084603909</v>
      </c>
      <c r="Q1071" s="11">
        <v>0</v>
      </c>
      <c r="R1071" s="11">
        <v>0</v>
      </c>
      <c r="S1071" s="11"/>
      <c r="T1071" s="11"/>
      <c r="U1071" s="8">
        <v>1758.64</v>
      </c>
      <c r="V1071" s="8">
        <v>1758.64</v>
      </c>
      <c r="W1071" s="3" t="s">
        <v>1132</v>
      </c>
      <c r="X1071" s="17">
        <f>+N1071-'Приложение № 2'!E1071</f>
        <v>0</v>
      </c>
      <c r="Z1071" s="1">
        <f t="shared" si="301"/>
        <v>536001.37199999997</v>
      </c>
      <c r="AB1071" s="17">
        <f>+N1071-'Приложение № 2'!E1071</f>
        <v>0</v>
      </c>
      <c r="AE1071" s="25">
        <f>+N1071-'Приложение № 2'!E1071</f>
        <v>0</v>
      </c>
    </row>
    <row r="1072" spans="1:31" ht="25.5" x14ac:dyDescent="0.2">
      <c r="A1072" s="9">
        <f t="shared" si="299"/>
        <v>998</v>
      </c>
      <c r="B1072" s="6">
        <f t="shared" si="300"/>
        <v>24</v>
      </c>
      <c r="C1072" s="7" t="s">
        <v>1165</v>
      </c>
      <c r="D1072" s="10" t="s">
        <v>1082</v>
      </c>
      <c r="E1072" s="10" t="s">
        <v>150</v>
      </c>
      <c r="F1072" s="10"/>
      <c r="G1072" s="10" t="s">
        <v>194</v>
      </c>
      <c r="H1072" s="10" t="s">
        <v>34</v>
      </c>
      <c r="I1072" s="10" t="s">
        <v>34</v>
      </c>
      <c r="J1072" s="11">
        <v>5729.8</v>
      </c>
      <c r="K1072" s="11">
        <v>4883.3999999999996</v>
      </c>
      <c r="L1072" s="11">
        <v>0</v>
      </c>
      <c r="M1072" s="26">
        <v>196</v>
      </c>
      <c r="N1072" s="11">
        <f t="shared" si="297"/>
        <v>15530333.683069669</v>
      </c>
      <c r="O1072" s="11">
        <v>0</v>
      </c>
      <c r="P1072" s="11">
        <f>+'Приложение № 2'!E1072-'Приложение №1'!S1072-'Приложение №1'!R1072-'Приложение №1'!Q1072</f>
        <v>1022992.6630696722</v>
      </c>
      <c r="Q1072" s="11">
        <v>0</v>
      </c>
      <c r="R1072" s="11">
        <v>540593.61119999993</v>
      </c>
      <c r="S1072" s="11">
        <v>13966747.408799997</v>
      </c>
      <c r="T1072" s="11"/>
      <c r="U1072" s="8">
        <v>5565.8</v>
      </c>
      <c r="V1072" s="8">
        <v>5565.8</v>
      </c>
      <c r="W1072" s="3" t="s">
        <v>1132</v>
      </c>
      <c r="X1072" s="17">
        <f>+N1072-'Приложение № 2'!E1072</f>
        <v>0</v>
      </c>
      <c r="Y1072" s="1">
        <v>1764171.62</v>
      </c>
      <c r="Z1072" s="1">
        <f t="shared" si="301"/>
        <v>533267.27999999991</v>
      </c>
      <c r="AB1072" s="17">
        <f>+N1072-'Приложение № 2'!E1072</f>
        <v>0</v>
      </c>
      <c r="AE1072" s="25">
        <f>+N1072-'Приложение № 2'!E1072</f>
        <v>0</v>
      </c>
    </row>
    <row r="1073" spans="1:31" ht="25.5" x14ac:dyDescent="0.2">
      <c r="A1073" s="9">
        <f t="shared" si="299"/>
        <v>999</v>
      </c>
      <c r="B1073" s="6">
        <f t="shared" si="300"/>
        <v>25</v>
      </c>
      <c r="C1073" s="7" t="s">
        <v>1165</v>
      </c>
      <c r="D1073" s="10" t="s">
        <v>465</v>
      </c>
      <c r="E1073" s="10" t="s">
        <v>140</v>
      </c>
      <c r="F1073" s="10"/>
      <c r="G1073" s="10" t="s">
        <v>194</v>
      </c>
      <c r="H1073" s="10" t="s">
        <v>38</v>
      </c>
      <c r="I1073" s="10" t="s">
        <v>30</v>
      </c>
      <c r="J1073" s="11">
        <v>3156.1</v>
      </c>
      <c r="K1073" s="11">
        <v>2676.9</v>
      </c>
      <c r="L1073" s="11">
        <v>0</v>
      </c>
      <c r="M1073" s="26">
        <v>97</v>
      </c>
      <c r="N1073" s="11">
        <f t="shared" si="297"/>
        <v>2946617.4458552832</v>
      </c>
      <c r="O1073" s="11">
        <v>0</v>
      </c>
      <c r="P1073" s="11">
        <v>-2.3283064365386963E-10</v>
      </c>
      <c r="Q1073" s="11">
        <v>0</v>
      </c>
      <c r="R1073" s="11">
        <v>424132.24400000018</v>
      </c>
      <c r="S1073" s="11">
        <v>2522485.2018552832</v>
      </c>
      <c r="T1073" s="11"/>
      <c r="U1073" s="8">
        <v>1671.69</v>
      </c>
      <c r="V1073" s="8">
        <v>1671.69</v>
      </c>
      <c r="W1073" s="3" t="s">
        <v>1132</v>
      </c>
      <c r="X1073" s="17">
        <f>+N1073-'Приложение № 2'!E1073</f>
        <v>0</v>
      </c>
      <c r="Y1073" s="1">
        <v>1263411.33</v>
      </c>
      <c r="Z1073" s="1">
        <f t="shared" ref="Z1073:Z1074" si="302">+(K1073*12.08+L1073*20.47)*12</f>
        <v>388043.424</v>
      </c>
      <c r="AB1073" s="17">
        <f>+N1073-'Приложение № 2'!E1073</f>
        <v>0</v>
      </c>
      <c r="AE1073" s="25">
        <f>+N1073-'Приложение № 2'!E1073</f>
        <v>0</v>
      </c>
    </row>
    <row r="1074" spans="1:31" ht="25.5" x14ac:dyDescent="0.2">
      <c r="A1074" s="9">
        <f t="shared" si="299"/>
        <v>1000</v>
      </c>
      <c r="B1074" s="6">
        <f t="shared" si="300"/>
        <v>26</v>
      </c>
      <c r="C1074" s="7" t="s">
        <v>1165</v>
      </c>
      <c r="D1074" s="10" t="s">
        <v>759</v>
      </c>
      <c r="E1074" s="10" t="s">
        <v>485</v>
      </c>
      <c r="F1074" s="10"/>
      <c r="G1074" s="10" t="s">
        <v>194</v>
      </c>
      <c r="H1074" s="10" t="s">
        <v>39</v>
      </c>
      <c r="I1074" s="10" t="s">
        <v>30</v>
      </c>
      <c r="J1074" s="11">
        <v>3274.9</v>
      </c>
      <c r="K1074" s="11">
        <v>2676.9</v>
      </c>
      <c r="L1074" s="11">
        <v>0</v>
      </c>
      <c r="M1074" s="26">
        <v>107</v>
      </c>
      <c r="N1074" s="11">
        <f t="shared" si="297"/>
        <v>2946617.4458552832</v>
      </c>
      <c r="O1074" s="11">
        <v>0</v>
      </c>
      <c r="P1074" s="11">
        <v>0</v>
      </c>
      <c r="Q1074" s="11">
        <v>0</v>
      </c>
      <c r="R1074" s="11">
        <v>0</v>
      </c>
      <c r="S1074" s="11">
        <v>2946617.4458552832</v>
      </c>
      <c r="T1074" s="11"/>
      <c r="U1074" s="8">
        <v>1671.69</v>
      </c>
      <c r="V1074" s="8">
        <v>1671.69</v>
      </c>
      <c r="W1074" s="3" t="s">
        <v>1132</v>
      </c>
      <c r="X1074" s="17">
        <f>+N1074-'Приложение № 2'!E1074</f>
        <v>0</v>
      </c>
      <c r="Y1074" s="1">
        <v>1698612.75</v>
      </c>
      <c r="Z1074" s="1">
        <f t="shared" si="302"/>
        <v>388043.424</v>
      </c>
      <c r="AB1074" s="17">
        <f>+N1074-'Приложение № 2'!E1074</f>
        <v>0</v>
      </c>
      <c r="AE1074" s="25">
        <f>+N1074-'Приложение № 2'!E1074</f>
        <v>0</v>
      </c>
    </row>
    <row r="1075" spans="1:31" ht="25.5" x14ac:dyDescent="0.2">
      <c r="A1075" s="9">
        <f t="shared" si="299"/>
        <v>1001</v>
      </c>
      <c r="B1075" s="6">
        <f t="shared" si="300"/>
        <v>27</v>
      </c>
      <c r="C1075" s="7" t="s">
        <v>1165</v>
      </c>
      <c r="D1075" s="10" t="s">
        <v>1083</v>
      </c>
      <c r="E1075" s="10" t="s">
        <v>154</v>
      </c>
      <c r="F1075" s="10"/>
      <c r="G1075" s="10" t="s">
        <v>194</v>
      </c>
      <c r="H1075" s="10" t="s">
        <v>34</v>
      </c>
      <c r="I1075" s="10" t="s">
        <v>32</v>
      </c>
      <c r="J1075" s="11">
        <v>5132.1000000000004</v>
      </c>
      <c r="K1075" s="11">
        <v>4326.6000000000004</v>
      </c>
      <c r="L1075" s="11">
        <v>0</v>
      </c>
      <c r="M1075" s="26">
        <v>197</v>
      </c>
      <c r="N1075" s="11">
        <f t="shared" si="297"/>
        <v>7441769.3063999992</v>
      </c>
      <c r="O1075" s="11">
        <v>0</v>
      </c>
      <c r="P1075" s="11">
        <v>5101025.416399993</v>
      </c>
      <c r="Q1075" s="11">
        <v>0</v>
      </c>
      <c r="R1075" s="11">
        <v>487228.4487999999</v>
      </c>
      <c r="S1075" s="11">
        <v>1853515.4412000068</v>
      </c>
      <c r="T1075" s="11"/>
      <c r="U1075" s="8">
        <v>2195.64</v>
      </c>
      <c r="V1075" s="8">
        <v>2195.64</v>
      </c>
      <c r="W1075" s="3" t="s">
        <v>1132</v>
      </c>
      <c r="X1075" s="17">
        <f>+N1075-'Приложение № 2'!E1075</f>
        <v>0</v>
      </c>
      <c r="Y1075" s="1">
        <v>1621374.57</v>
      </c>
      <c r="Z1075" s="1">
        <f t="shared" ref="Z1075:Z1093" si="303">+(K1075*9.1+L1075*18.19)*12</f>
        <v>472464.72000000009</v>
      </c>
      <c r="AB1075" s="17">
        <f>+N1075-'Приложение № 2'!E1075</f>
        <v>0</v>
      </c>
      <c r="AE1075" s="25">
        <f>+N1075-'Приложение № 2'!E1075</f>
        <v>0</v>
      </c>
    </row>
    <row r="1076" spans="1:31" ht="25.5" x14ac:dyDescent="0.2">
      <c r="A1076" s="9">
        <f t="shared" si="299"/>
        <v>1002</v>
      </c>
      <c r="B1076" s="6">
        <f t="shared" si="300"/>
        <v>28</v>
      </c>
      <c r="C1076" s="7" t="s">
        <v>1165</v>
      </c>
      <c r="D1076" s="10" t="s">
        <v>1084</v>
      </c>
      <c r="E1076" s="10" t="s">
        <v>150</v>
      </c>
      <c r="F1076" s="10"/>
      <c r="G1076" s="10" t="s">
        <v>194</v>
      </c>
      <c r="H1076" s="10" t="s">
        <v>34</v>
      </c>
      <c r="I1076" s="10" t="s">
        <v>37</v>
      </c>
      <c r="J1076" s="11">
        <v>7611.3</v>
      </c>
      <c r="K1076" s="11">
        <v>6246.2</v>
      </c>
      <c r="L1076" s="11">
        <v>158</v>
      </c>
      <c r="M1076" s="26">
        <v>252</v>
      </c>
      <c r="N1076" s="11">
        <f t="shared" si="297"/>
        <v>31382076.617069229</v>
      </c>
      <c r="O1076" s="11">
        <v>0</v>
      </c>
      <c r="P1076" s="11">
        <v>6654354.0270692315</v>
      </c>
      <c r="Q1076" s="11">
        <v>0</v>
      </c>
      <c r="R1076" s="11">
        <v>3230524.19</v>
      </c>
      <c r="S1076" s="11">
        <v>21497198.399999999</v>
      </c>
      <c r="T1076" s="11"/>
      <c r="U1076" s="8">
        <v>6776.94</v>
      </c>
      <c r="V1076" s="8">
        <v>6776.94</v>
      </c>
      <c r="W1076" s="3" t="s">
        <v>1132</v>
      </c>
      <c r="X1076" s="17">
        <f>+N1076-'Приложение № 2'!E1076</f>
        <v>0</v>
      </c>
      <c r="Y1076" s="1">
        <v>2513950.91</v>
      </c>
      <c r="Z1076" s="1">
        <f t="shared" si="303"/>
        <v>716573.27999999991</v>
      </c>
      <c r="AB1076" s="17">
        <f>+N1076-'Приложение № 2'!E1076</f>
        <v>0</v>
      </c>
      <c r="AE1076" s="25">
        <f>+N1076-'Приложение № 2'!E1076</f>
        <v>0</v>
      </c>
    </row>
    <row r="1077" spans="1:31" ht="25.5" x14ac:dyDescent="0.2">
      <c r="A1077" s="9">
        <f t="shared" si="299"/>
        <v>1003</v>
      </c>
      <c r="B1077" s="6">
        <f t="shared" si="300"/>
        <v>29</v>
      </c>
      <c r="C1077" s="7" t="s">
        <v>1165</v>
      </c>
      <c r="D1077" s="10" t="s">
        <v>469</v>
      </c>
      <c r="E1077" s="10" t="s">
        <v>154</v>
      </c>
      <c r="F1077" s="10"/>
      <c r="G1077" s="10" t="s">
        <v>194</v>
      </c>
      <c r="H1077" s="10" t="s">
        <v>34</v>
      </c>
      <c r="I1077" s="10" t="s">
        <v>32</v>
      </c>
      <c r="J1077" s="11">
        <v>5092</v>
      </c>
      <c r="K1077" s="11">
        <v>4292.8999999999996</v>
      </c>
      <c r="L1077" s="11">
        <v>0</v>
      </c>
      <c r="M1077" s="26">
        <v>170</v>
      </c>
      <c r="N1077" s="11">
        <f t="shared" si="297"/>
        <v>25115288.756347381</v>
      </c>
      <c r="O1077" s="11">
        <v>0</v>
      </c>
      <c r="P1077" s="11">
        <v>8881816.4063473828</v>
      </c>
      <c r="Q1077" s="11">
        <v>0</v>
      </c>
      <c r="R1077" s="11">
        <v>2169931.9500000002</v>
      </c>
      <c r="S1077" s="11">
        <v>14063540.399999999</v>
      </c>
      <c r="T1077" s="11"/>
      <c r="U1077" s="8">
        <v>7545.79</v>
      </c>
      <c r="V1077" s="8">
        <v>7545.79</v>
      </c>
      <c r="W1077" s="3" t="s">
        <v>1132</v>
      </c>
      <c r="X1077" s="17">
        <f>+N1077-'Приложение № 2'!E1077</f>
        <v>0</v>
      </c>
      <c r="Y1077" s="1">
        <v>1701147.27</v>
      </c>
      <c r="Z1077" s="1">
        <f t="shared" si="303"/>
        <v>468784.67999999993</v>
      </c>
      <c r="AB1077" s="17">
        <f>+N1077-'Приложение № 2'!E1077</f>
        <v>0</v>
      </c>
      <c r="AE1077" s="25">
        <f>+N1077-'Приложение № 2'!E1077</f>
        <v>0</v>
      </c>
    </row>
    <row r="1078" spans="1:31" ht="25.5" x14ac:dyDescent="0.2">
      <c r="A1078" s="9">
        <f t="shared" si="299"/>
        <v>1004</v>
      </c>
      <c r="B1078" s="6">
        <f t="shared" si="300"/>
        <v>30</v>
      </c>
      <c r="C1078" s="7" t="s">
        <v>1165</v>
      </c>
      <c r="D1078" s="10" t="s">
        <v>1085</v>
      </c>
      <c r="E1078" s="10" t="s">
        <v>154</v>
      </c>
      <c r="F1078" s="10"/>
      <c r="G1078" s="10" t="s">
        <v>194</v>
      </c>
      <c r="H1078" s="10" t="s">
        <v>34</v>
      </c>
      <c r="I1078" s="10" t="s">
        <v>35</v>
      </c>
      <c r="J1078" s="11">
        <v>5458.3</v>
      </c>
      <c r="K1078" s="11">
        <v>4414.6000000000004</v>
      </c>
      <c r="L1078" s="11">
        <v>249.2</v>
      </c>
      <c r="M1078" s="26">
        <v>189</v>
      </c>
      <c r="N1078" s="11">
        <f t="shared" si="297"/>
        <v>27285211.326108903</v>
      </c>
      <c r="O1078" s="11">
        <v>0</v>
      </c>
      <c r="P1078" s="11">
        <f>+'Приложение № 2'!E1078-'Приложение №1'!S1078-'Приложение №1'!R1078-'Приложение №1'!Q1078</f>
        <v>8893109.2001089044</v>
      </c>
      <c r="Q1078" s="11">
        <v>0</v>
      </c>
      <c r="R1078" s="11">
        <v>2298011.2460000003</v>
      </c>
      <c r="S1078" s="11">
        <v>16094090.879999999</v>
      </c>
      <c r="T1078" s="11"/>
      <c r="U1078" s="8">
        <v>8530.2900000000009</v>
      </c>
      <c r="V1078" s="8">
        <v>8530.2900000000009</v>
      </c>
      <c r="W1078" s="3" t="s">
        <v>1132</v>
      </c>
      <c r="X1078" s="17">
        <f>+N1078-'Приложение № 2'!E1078</f>
        <v>0</v>
      </c>
      <c r="Y1078" s="1">
        <v>1761541.55</v>
      </c>
      <c r="Z1078" s="1">
        <f t="shared" si="303"/>
        <v>536469.696</v>
      </c>
      <c r="AB1078" s="17">
        <f>+N1078-'Приложение № 2'!E1078</f>
        <v>0</v>
      </c>
      <c r="AE1078" s="25">
        <f>+N1078-'Приложение № 2'!E1078</f>
        <v>0</v>
      </c>
    </row>
    <row r="1079" spans="1:31" ht="25.5" x14ac:dyDescent="0.2">
      <c r="A1079" s="9">
        <f t="shared" si="299"/>
        <v>1005</v>
      </c>
      <c r="B1079" s="6">
        <f t="shared" si="300"/>
        <v>31</v>
      </c>
      <c r="C1079" s="7" t="s">
        <v>1165</v>
      </c>
      <c r="D1079" s="10" t="s">
        <v>1086</v>
      </c>
      <c r="E1079" s="10" t="s">
        <v>152</v>
      </c>
      <c r="F1079" s="10"/>
      <c r="G1079" s="10" t="s">
        <v>194</v>
      </c>
      <c r="H1079" s="10" t="s">
        <v>34</v>
      </c>
      <c r="I1079" s="10" t="s">
        <v>32</v>
      </c>
      <c r="J1079" s="11">
        <v>5037</v>
      </c>
      <c r="K1079" s="11">
        <v>4183.7</v>
      </c>
      <c r="L1079" s="11">
        <v>69.3</v>
      </c>
      <c r="M1079" s="26">
        <v>198</v>
      </c>
      <c r="N1079" s="11">
        <f t="shared" si="297"/>
        <v>49290312.83826457</v>
      </c>
      <c r="O1079" s="11">
        <v>0</v>
      </c>
      <c r="P1079" s="11">
        <v>33007678.854264569</v>
      </c>
      <c r="Q1079" s="11">
        <v>0</v>
      </c>
      <c r="R1079" s="11">
        <v>2123028.6639999999</v>
      </c>
      <c r="S1079" s="11">
        <v>14159605.32</v>
      </c>
      <c r="T1079" s="11"/>
      <c r="U1079" s="8">
        <v>12042.67</v>
      </c>
      <c r="V1079" s="8">
        <v>12042.67</v>
      </c>
      <c r="W1079" s="3" t="s">
        <v>1132</v>
      </c>
      <c r="X1079" s="17">
        <f>+N1079-'Приложение № 2'!E1079</f>
        <v>0</v>
      </c>
      <c r="Y1079" s="1">
        <v>1651041.82</v>
      </c>
      <c r="Z1079" s="1">
        <f t="shared" si="303"/>
        <v>471986.84400000004</v>
      </c>
      <c r="AB1079" s="17">
        <f>+N1079-'Приложение № 2'!E1079</f>
        <v>0</v>
      </c>
      <c r="AE1079" s="25">
        <f>+N1079-'Приложение № 2'!E1079</f>
        <v>0</v>
      </c>
    </row>
    <row r="1080" spans="1:31" ht="25.5" x14ac:dyDescent="0.2">
      <c r="A1080" s="9">
        <f t="shared" si="299"/>
        <v>1006</v>
      </c>
      <c r="B1080" s="6">
        <f t="shared" si="300"/>
        <v>32</v>
      </c>
      <c r="C1080" s="7" t="s">
        <v>1165</v>
      </c>
      <c r="D1080" s="10" t="s">
        <v>1087</v>
      </c>
      <c r="E1080" s="10" t="s">
        <v>152</v>
      </c>
      <c r="F1080" s="10"/>
      <c r="G1080" s="10" t="s">
        <v>194</v>
      </c>
      <c r="H1080" s="10" t="s">
        <v>34</v>
      </c>
      <c r="I1080" s="10" t="s">
        <v>32</v>
      </c>
      <c r="J1080" s="11">
        <v>5035</v>
      </c>
      <c r="K1080" s="11">
        <v>4095.8</v>
      </c>
      <c r="L1080" s="11">
        <v>160.1</v>
      </c>
      <c r="M1080" s="26">
        <v>192</v>
      </c>
      <c r="N1080" s="11">
        <f t="shared" si="297"/>
        <v>49323922.503731526</v>
      </c>
      <c r="O1080" s="11">
        <v>0</v>
      </c>
      <c r="P1080" s="11">
        <v>32853165.905731525</v>
      </c>
      <c r="Q1080" s="11">
        <v>0</v>
      </c>
      <c r="R1080" s="11">
        <v>2004516.9579999999</v>
      </c>
      <c r="S1080" s="11">
        <v>14466239.639999999</v>
      </c>
      <c r="T1080" s="11"/>
      <c r="U1080" s="8">
        <v>12042.67</v>
      </c>
      <c r="V1080" s="8">
        <v>12042.67</v>
      </c>
      <c r="W1080" s="3" t="s">
        <v>1132</v>
      </c>
      <c r="X1080" s="17">
        <f>+N1080-'Приложение № 2'!E1080</f>
        <v>0</v>
      </c>
      <c r="Y1080" s="1">
        <v>1522308.97</v>
      </c>
      <c r="Z1080" s="1">
        <f t="shared" si="303"/>
        <v>482207.98799999995</v>
      </c>
      <c r="AB1080" s="17">
        <f>+N1080-'Приложение № 2'!E1080</f>
        <v>0</v>
      </c>
      <c r="AE1080" s="25">
        <f>+N1080-'Приложение № 2'!E1080</f>
        <v>0</v>
      </c>
    </row>
    <row r="1081" spans="1:31" ht="25.5" x14ac:dyDescent="0.2">
      <c r="A1081" s="9">
        <f t="shared" si="299"/>
        <v>1007</v>
      </c>
      <c r="B1081" s="6">
        <f t="shared" si="300"/>
        <v>33</v>
      </c>
      <c r="C1081" s="7" t="s">
        <v>1165</v>
      </c>
      <c r="D1081" s="10" t="s">
        <v>1088</v>
      </c>
      <c r="E1081" s="10" t="s">
        <v>152</v>
      </c>
      <c r="F1081" s="10"/>
      <c r="G1081" s="10" t="s">
        <v>194</v>
      </c>
      <c r="H1081" s="10" t="s">
        <v>34</v>
      </c>
      <c r="I1081" s="10" t="s">
        <v>32</v>
      </c>
      <c r="J1081" s="11">
        <v>5162</v>
      </c>
      <c r="K1081" s="11">
        <v>4351.2</v>
      </c>
      <c r="L1081" s="11">
        <v>0</v>
      </c>
      <c r="M1081" s="26">
        <v>209</v>
      </c>
      <c r="N1081" s="11">
        <f t="shared" si="297"/>
        <v>50428405.648214638</v>
      </c>
      <c r="O1081" s="11">
        <v>0</v>
      </c>
      <c r="P1081" s="11">
        <v>34162064.298214637</v>
      </c>
      <c r="Q1081" s="11">
        <v>0</v>
      </c>
      <c r="R1081" s="11">
        <v>2011810.1500000001</v>
      </c>
      <c r="S1081" s="11">
        <v>14254531.199999999</v>
      </c>
      <c r="T1081" s="11"/>
      <c r="U1081" s="8">
        <v>12042.67</v>
      </c>
      <c r="V1081" s="8">
        <v>12042.67</v>
      </c>
      <c r="W1081" s="3" t="s">
        <v>1132</v>
      </c>
      <c r="X1081" s="17">
        <f>+N1081-'Приложение № 2'!E1081</f>
        <v>0</v>
      </c>
      <c r="Y1081" s="1">
        <v>1536659.11</v>
      </c>
      <c r="Z1081" s="1">
        <f t="shared" si="303"/>
        <v>475151.04</v>
      </c>
      <c r="AB1081" s="17">
        <f>+N1081-'Приложение № 2'!E1081</f>
        <v>0</v>
      </c>
      <c r="AE1081" s="25">
        <f>+N1081-'Приложение № 2'!E1081</f>
        <v>0</v>
      </c>
    </row>
    <row r="1082" spans="1:31" ht="25.5" x14ac:dyDescent="0.2">
      <c r="A1082" s="9">
        <f t="shared" si="299"/>
        <v>1008</v>
      </c>
      <c r="B1082" s="6">
        <f t="shared" si="300"/>
        <v>34</v>
      </c>
      <c r="C1082" s="7" t="s">
        <v>1165</v>
      </c>
      <c r="D1082" s="10" t="s">
        <v>1089</v>
      </c>
      <c r="E1082" s="10" t="s">
        <v>152</v>
      </c>
      <c r="F1082" s="10"/>
      <c r="G1082" s="10" t="s">
        <v>194</v>
      </c>
      <c r="H1082" s="10" t="s">
        <v>34</v>
      </c>
      <c r="I1082" s="10" t="s">
        <v>32</v>
      </c>
      <c r="J1082" s="11">
        <v>5173</v>
      </c>
      <c r="K1082" s="11">
        <v>4282.8</v>
      </c>
      <c r="L1082" s="11">
        <v>89.4</v>
      </c>
      <c r="M1082" s="26">
        <v>193</v>
      </c>
      <c r="N1082" s="11">
        <f t="shared" si="297"/>
        <v>50671785.984354667</v>
      </c>
      <c r="O1082" s="11">
        <v>0</v>
      </c>
      <c r="P1082" s="11">
        <v>50184589.992354669</v>
      </c>
      <c r="Q1082" s="11">
        <v>0</v>
      </c>
      <c r="R1082" s="11">
        <v>487195.99200000009</v>
      </c>
      <c r="S1082" s="11"/>
      <c r="T1082" s="11"/>
      <c r="U1082" s="8">
        <v>12042.67</v>
      </c>
      <c r="V1082" s="8">
        <v>12042.67</v>
      </c>
      <c r="W1082" s="3" t="s">
        <v>1132</v>
      </c>
      <c r="X1082" s="17">
        <f>+N1082-'Приложение № 2'!E1082</f>
        <v>0</v>
      </c>
      <c r="Z1082" s="1">
        <f t="shared" si="303"/>
        <v>487195.99200000009</v>
      </c>
      <c r="AB1082" s="17">
        <f>+N1082-'Приложение № 2'!E1082</f>
        <v>0</v>
      </c>
      <c r="AE1082" s="25">
        <f>+N1082-'Приложение № 2'!E1082</f>
        <v>0</v>
      </c>
    </row>
    <row r="1083" spans="1:31" ht="25.5" x14ac:dyDescent="0.2">
      <c r="A1083" s="9">
        <f t="shared" si="299"/>
        <v>1009</v>
      </c>
      <c r="B1083" s="6">
        <f t="shared" si="300"/>
        <v>35</v>
      </c>
      <c r="C1083" s="7" t="s">
        <v>1165</v>
      </c>
      <c r="D1083" s="10" t="s">
        <v>1090</v>
      </c>
      <c r="E1083" s="10" t="s">
        <v>148</v>
      </c>
      <c r="F1083" s="10"/>
      <c r="G1083" s="10" t="s">
        <v>194</v>
      </c>
      <c r="H1083" s="10" t="s">
        <v>33</v>
      </c>
      <c r="I1083" s="10" t="s">
        <v>35</v>
      </c>
      <c r="J1083" s="11">
        <v>4017.6</v>
      </c>
      <c r="K1083" s="11">
        <v>2815.6</v>
      </c>
      <c r="L1083" s="11">
        <v>720.8</v>
      </c>
      <c r="M1083" s="26">
        <v>116</v>
      </c>
      <c r="N1083" s="11">
        <f t="shared" si="297"/>
        <v>6082622.1456000004</v>
      </c>
      <c r="O1083" s="11">
        <v>0</v>
      </c>
      <c r="P1083" s="11">
        <v>4.6566128730773926E-10</v>
      </c>
      <c r="Q1083" s="11">
        <v>0</v>
      </c>
      <c r="R1083" s="11">
        <v>383021.37360000005</v>
      </c>
      <c r="S1083" s="11">
        <f>+'Приложение № 2'!E1083-'Приложение №1'!R1083-'Приложение №1'!Q1083</f>
        <v>5699600.7719999999</v>
      </c>
      <c r="T1083" s="11"/>
      <c r="U1083" s="8">
        <v>3180.14</v>
      </c>
      <c r="V1083" s="8">
        <v>3180.14</v>
      </c>
      <c r="W1083" s="3" t="s">
        <v>1132</v>
      </c>
      <c r="X1083" s="17">
        <f>+N1083-'Приложение № 2'!E1083</f>
        <v>0</v>
      </c>
      <c r="Y1083" s="1">
        <v>1339682.77</v>
      </c>
      <c r="Z1083" s="1">
        <f t="shared" si="303"/>
        <v>464799.74399999995</v>
      </c>
      <c r="AB1083" s="17">
        <f>+N1083-'Приложение № 2'!E1083</f>
        <v>0</v>
      </c>
      <c r="AE1083" s="25">
        <f>+N1083-'Приложение № 2'!E1083</f>
        <v>0</v>
      </c>
    </row>
    <row r="1084" spans="1:31" x14ac:dyDescent="0.2">
      <c r="A1084" s="9">
        <f t="shared" si="299"/>
        <v>1010</v>
      </c>
      <c r="B1084" s="6">
        <f t="shared" si="300"/>
        <v>36</v>
      </c>
      <c r="C1084" s="7" t="s">
        <v>1165</v>
      </c>
      <c r="D1084" s="10" t="s">
        <v>1091</v>
      </c>
      <c r="E1084" s="10" t="s">
        <v>156</v>
      </c>
      <c r="F1084" s="10"/>
      <c r="G1084" s="10" t="s">
        <v>55</v>
      </c>
      <c r="H1084" s="10" t="s">
        <v>33</v>
      </c>
      <c r="I1084" s="10" t="s">
        <v>32</v>
      </c>
      <c r="J1084" s="11">
        <v>5058.3</v>
      </c>
      <c r="K1084" s="11">
        <v>3316.7</v>
      </c>
      <c r="L1084" s="11">
        <v>0</v>
      </c>
      <c r="M1084" s="26">
        <v>260</v>
      </c>
      <c r="N1084" s="11">
        <f t="shared" si="297"/>
        <v>27716652.630536642</v>
      </c>
      <c r="O1084" s="11">
        <v>0</v>
      </c>
      <c r="P1084" s="11">
        <f>+'Приложение № 2'!E1084-'Приложение №1'!S1084-'Приложение №1'!R1084-'Приложение №1'!Q1084</f>
        <v>17630533.030536644</v>
      </c>
      <c r="Q1084" s="11">
        <v>0</v>
      </c>
      <c r="R1084" s="11">
        <v>419868.54059999972</v>
      </c>
      <c r="S1084" s="11">
        <v>9666251.0593999997</v>
      </c>
      <c r="T1084" s="11"/>
      <c r="U1084" s="8">
        <v>10288.93</v>
      </c>
      <c r="V1084" s="8">
        <v>10288.93</v>
      </c>
      <c r="W1084" s="3" t="s">
        <v>1132</v>
      </c>
      <c r="X1084" s="17">
        <f>+N1084-'Приложение № 2'!E1084</f>
        <v>0</v>
      </c>
      <c r="Y1084" s="1">
        <v>1431233.67</v>
      </c>
      <c r="Z1084" s="1">
        <f t="shared" si="303"/>
        <v>362183.63999999996</v>
      </c>
      <c r="AB1084" s="17">
        <f>+N1084-'Приложение № 2'!E1084</f>
        <v>0</v>
      </c>
      <c r="AE1084" s="25">
        <f>+N1084-'Приложение № 2'!E1084</f>
        <v>0</v>
      </c>
    </row>
    <row r="1085" spans="1:31" ht="25.5" x14ac:dyDescent="0.2">
      <c r="A1085" s="9">
        <f t="shared" si="299"/>
        <v>1011</v>
      </c>
      <c r="B1085" s="6">
        <f t="shared" si="300"/>
        <v>37</v>
      </c>
      <c r="C1085" s="7" t="s">
        <v>1165</v>
      </c>
      <c r="D1085" s="10" t="s">
        <v>762</v>
      </c>
      <c r="E1085" s="10" t="s">
        <v>140</v>
      </c>
      <c r="F1085" s="10"/>
      <c r="G1085" s="10" t="s">
        <v>194</v>
      </c>
      <c r="H1085" s="10" t="s">
        <v>34</v>
      </c>
      <c r="I1085" s="10" t="s">
        <v>33</v>
      </c>
      <c r="J1085" s="11">
        <v>5735.9</v>
      </c>
      <c r="K1085" s="11">
        <v>4521.8999999999996</v>
      </c>
      <c r="L1085" s="11">
        <v>320</v>
      </c>
      <c r="M1085" s="26">
        <v>186</v>
      </c>
      <c r="N1085" s="11">
        <f t="shared" si="297"/>
        <v>18021848.527126081</v>
      </c>
      <c r="O1085" s="11">
        <v>0</v>
      </c>
      <c r="P1085" s="11">
        <v>13569346.372926082</v>
      </c>
      <c r="Q1085" s="11">
        <v>0</v>
      </c>
      <c r="R1085" s="11">
        <v>0</v>
      </c>
      <c r="S1085" s="11">
        <v>4452502.1541999988</v>
      </c>
      <c r="T1085" s="11"/>
      <c r="U1085" s="8">
        <v>5169.2299999999996</v>
      </c>
      <c r="V1085" s="8">
        <v>5169.2299999999996</v>
      </c>
      <c r="W1085" s="3" t="s">
        <v>1132</v>
      </c>
      <c r="X1085" s="17">
        <f>+N1085-'Приложение № 2'!E1085</f>
        <v>0</v>
      </c>
      <c r="Y1085" s="1">
        <v>1955361.97</v>
      </c>
      <c r="Z1085" s="1">
        <f t="shared" si="303"/>
        <v>563641.07999999996</v>
      </c>
      <c r="AB1085" s="17">
        <f>+N1085-'Приложение № 2'!E1085</f>
        <v>0</v>
      </c>
      <c r="AE1085" s="25">
        <f>+N1085-'Приложение № 2'!E1085</f>
        <v>0</v>
      </c>
    </row>
    <row r="1086" spans="1:31" ht="25.5" x14ac:dyDescent="0.2">
      <c r="A1086" s="9">
        <f t="shared" si="299"/>
        <v>1012</v>
      </c>
      <c r="B1086" s="6">
        <f t="shared" si="300"/>
        <v>38</v>
      </c>
      <c r="C1086" s="7" t="s">
        <v>1165</v>
      </c>
      <c r="D1086" s="10" t="s">
        <v>1092</v>
      </c>
      <c r="E1086" s="10" t="s">
        <v>152</v>
      </c>
      <c r="F1086" s="10"/>
      <c r="G1086" s="10" t="s">
        <v>194</v>
      </c>
      <c r="H1086" s="10" t="s">
        <v>34</v>
      </c>
      <c r="I1086" s="10" t="s">
        <v>36</v>
      </c>
      <c r="J1086" s="11">
        <v>6399.1</v>
      </c>
      <c r="K1086" s="11">
        <v>4910.1000000000004</v>
      </c>
      <c r="L1086" s="11">
        <v>250.5</v>
      </c>
      <c r="M1086" s="26">
        <v>218</v>
      </c>
      <c r="N1086" s="11">
        <f t="shared" si="297"/>
        <v>8876252.6424000002</v>
      </c>
      <c r="O1086" s="11">
        <v>0</v>
      </c>
      <c r="P1086" s="11">
        <v>1938982.4023999984</v>
      </c>
      <c r="Q1086" s="11">
        <v>0</v>
      </c>
      <c r="R1086" s="11">
        <v>975720.73000000021</v>
      </c>
      <c r="S1086" s="11">
        <v>5961549.5100000016</v>
      </c>
      <c r="T1086" s="11"/>
      <c r="U1086" s="8">
        <v>2195.64</v>
      </c>
      <c r="V1086" s="8">
        <v>2195.64</v>
      </c>
      <c r="W1086" s="3" t="s">
        <v>1132</v>
      </c>
      <c r="X1086" s="17">
        <f>+N1086-'Приложение № 2'!E1086</f>
        <v>0</v>
      </c>
      <c r="Y1086" s="1">
        <v>1748276.35</v>
      </c>
      <c r="Z1086" s="1">
        <f t="shared" si="303"/>
        <v>590862.06000000006</v>
      </c>
      <c r="AB1086" s="17">
        <f>+N1086-'Приложение № 2'!E1086</f>
        <v>0</v>
      </c>
      <c r="AE1086" s="25">
        <f>+N1086-'Приложение № 2'!E1086</f>
        <v>0</v>
      </c>
    </row>
    <row r="1087" spans="1:31" ht="25.5" x14ac:dyDescent="0.2">
      <c r="A1087" s="9">
        <f t="shared" si="299"/>
        <v>1013</v>
      </c>
      <c r="B1087" s="6">
        <f t="shared" si="300"/>
        <v>39</v>
      </c>
      <c r="C1087" s="7" t="s">
        <v>1165</v>
      </c>
      <c r="D1087" s="10" t="s">
        <v>1093</v>
      </c>
      <c r="E1087" s="10" t="s">
        <v>156</v>
      </c>
      <c r="F1087" s="10"/>
      <c r="G1087" s="10" t="s">
        <v>194</v>
      </c>
      <c r="H1087" s="10" t="s">
        <v>34</v>
      </c>
      <c r="I1087" s="10" t="s">
        <v>40</v>
      </c>
      <c r="J1087" s="11">
        <v>10068</v>
      </c>
      <c r="K1087" s="11">
        <v>8797.2999999999993</v>
      </c>
      <c r="L1087" s="11">
        <v>216.4</v>
      </c>
      <c r="M1087" s="26">
        <v>423</v>
      </c>
      <c r="N1087" s="11">
        <f t="shared" si="297"/>
        <v>15503600.054799996</v>
      </c>
      <c r="O1087" s="11">
        <v>0</v>
      </c>
      <c r="P1087" s="11">
        <v>0</v>
      </c>
      <c r="Q1087" s="11">
        <v>0</v>
      </c>
      <c r="R1087" s="11">
        <v>0</v>
      </c>
      <c r="S1087" s="11">
        <f>+'Приложение № 2'!E1087-'Приложение №1'!R1087-'Приложение №1'!Q1087</f>
        <v>15503600.054799996</v>
      </c>
      <c r="T1087" s="11"/>
      <c r="U1087" s="8">
        <v>3180.14</v>
      </c>
      <c r="V1087" s="8">
        <v>3180.14</v>
      </c>
      <c r="W1087" s="3" t="s">
        <v>1132</v>
      </c>
      <c r="X1087" s="17">
        <f>+N1087-'Приложение № 2'!E1087</f>
        <v>0</v>
      </c>
      <c r="Y1087" s="1">
        <v>3496214.21</v>
      </c>
      <c r="Z1087" s="1">
        <f t="shared" si="303"/>
        <v>1007900.952</v>
      </c>
      <c r="AB1087" s="17">
        <f>+N1087-'Приложение № 2'!E1087</f>
        <v>0</v>
      </c>
      <c r="AE1087" s="25">
        <f>+N1087-'Приложение № 2'!E1087</f>
        <v>0</v>
      </c>
    </row>
    <row r="1088" spans="1:31" ht="25.5" x14ac:dyDescent="0.2">
      <c r="A1088" s="9">
        <f t="shared" si="299"/>
        <v>1014</v>
      </c>
      <c r="B1088" s="6">
        <f t="shared" si="300"/>
        <v>40</v>
      </c>
      <c r="C1088" s="7" t="s">
        <v>1165</v>
      </c>
      <c r="D1088" s="10" t="s">
        <v>476</v>
      </c>
      <c r="E1088" s="10" t="s">
        <v>154</v>
      </c>
      <c r="F1088" s="10"/>
      <c r="G1088" s="10" t="s">
        <v>194</v>
      </c>
      <c r="H1088" s="10" t="s">
        <v>34</v>
      </c>
      <c r="I1088" s="10" t="s">
        <v>32</v>
      </c>
      <c r="J1088" s="11">
        <v>5101.8</v>
      </c>
      <c r="K1088" s="11">
        <v>4168</v>
      </c>
      <c r="L1088" s="11">
        <v>159.30000000000001</v>
      </c>
      <c r="M1088" s="26">
        <v>188</v>
      </c>
      <c r="N1088" s="11">
        <f t="shared" si="297"/>
        <v>36727371.123431042</v>
      </c>
      <c r="O1088" s="11">
        <v>0</v>
      </c>
      <c r="P1088" s="11">
        <f>+'Приложение № 2'!E1088-'Приложение №1'!S1088-'Приложение №1'!R1088-'Приложение №1'!Q1088</f>
        <v>29317046.693831045</v>
      </c>
      <c r="Q1088" s="11">
        <v>0</v>
      </c>
      <c r="R1088" s="11">
        <v>77884.809400000144</v>
      </c>
      <c r="S1088" s="11">
        <v>7332439.620199997</v>
      </c>
      <c r="T1088" s="11"/>
      <c r="U1088" s="8">
        <v>7907.46</v>
      </c>
      <c r="V1088" s="8">
        <v>7907.46</v>
      </c>
      <c r="W1088" s="3" t="s">
        <v>1132</v>
      </c>
      <c r="X1088" s="17">
        <f>+N1088-'Приложение № 2'!E1088</f>
        <v>0</v>
      </c>
      <c r="Y1088" s="1">
        <v>1684943.45</v>
      </c>
      <c r="Z1088" s="1">
        <f t="shared" si="303"/>
        <v>489917.60399999993</v>
      </c>
      <c r="AB1088" s="17">
        <f>+N1088-'Приложение № 2'!E1088</f>
        <v>0</v>
      </c>
      <c r="AE1088" s="25">
        <f>+N1088-'Приложение № 2'!E1088</f>
        <v>0</v>
      </c>
    </row>
    <row r="1089" spans="1:31" ht="25.5" x14ac:dyDescent="0.2">
      <c r="A1089" s="9">
        <f t="shared" si="299"/>
        <v>1015</v>
      </c>
      <c r="B1089" s="6">
        <f t="shared" si="300"/>
        <v>41</v>
      </c>
      <c r="C1089" s="7" t="s">
        <v>1165</v>
      </c>
      <c r="D1089" s="10" t="s">
        <v>477</v>
      </c>
      <c r="E1089" s="10" t="s">
        <v>154</v>
      </c>
      <c r="F1089" s="10"/>
      <c r="G1089" s="10" t="s">
        <v>194</v>
      </c>
      <c r="H1089" s="10" t="s">
        <v>34</v>
      </c>
      <c r="I1089" s="10" t="s">
        <v>33</v>
      </c>
      <c r="J1089" s="11">
        <v>4470.7</v>
      </c>
      <c r="K1089" s="11">
        <v>3913.1</v>
      </c>
      <c r="L1089" s="11">
        <v>0</v>
      </c>
      <c r="M1089" s="26">
        <v>167</v>
      </c>
      <c r="N1089" s="11">
        <f t="shared" si="297"/>
        <v>3875695.18423776</v>
      </c>
      <c r="O1089" s="11">
        <v>0</v>
      </c>
      <c r="P1089" s="11">
        <v>1802319.6926377611</v>
      </c>
      <c r="Q1089" s="11">
        <v>0</v>
      </c>
      <c r="R1089" s="11">
        <v>429981.54579999996</v>
      </c>
      <c r="S1089" s="11">
        <v>1643393.9457999989</v>
      </c>
      <c r="T1089" s="11"/>
      <c r="U1089" s="8">
        <v>984.5</v>
      </c>
      <c r="V1089" s="8">
        <v>984.5</v>
      </c>
      <c r="W1089" s="3" t="s">
        <v>1132</v>
      </c>
      <c r="X1089" s="17">
        <f>+N1089-'Приложение № 2'!E1089</f>
        <v>0</v>
      </c>
      <c r="Y1089" s="1">
        <v>1394719.15</v>
      </c>
      <c r="Z1089" s="1">
        <f t="shared" si="303"/>
        <v>427310.52</v>
      </c>
      <c r="AB1089" s="17">
        <f>+N1089-'Приложение № 2'!E1089</f>
        <v>0</v>
      </c>
      <c r="AE1089" s="25">
        <f>+N1089-'Приложение № 2'!E1089</f>
        <v>0</v>
      </c>
    </row>
    <row r="1090" spans="1:31" ht="25.5" x14ac:dyDescent="0.2">
      <c r="A1090" s="9">
        <f t="shared" si="299"/>
        <v>1016</v>
      </c>
      <c r="B1090" s="6">
        <f t="shared" si="300"/>
        <v>42</v>
      </c>
      <c r="C1090" s="7" t="s">
        <v>1165</v>
      </c>
      <c r="D1090" s="10" t="s">
        <v>481</v>
      </c>
      <c r="E1090" s="10" t="s">
        <v>148</v>
      </c>
      <c r="F1090" s="10"/>
      <c r="G1090" s="10" t="s">
        <v>194</v>
      </c>
      <c r="H1090" s="10" t="s">
        <v>33</v>
      </c>
      <c r="I1090" s="10" t="s">
        <v>35</v>
      </c>
      <c r="J1090" s="11">
        <v>4099.3999999999996</v>
      </c>
      <c r="K1090" s="11">
        <v>3644.9</v>
      </c>
      <c r="L1090" s="11">
        <v>0</v>
      </c>
      <c r="M1090" s="26">
        <v>159</v>
      </c>
      <c r="N1090" s="11">
        <f t="shared" si="297"/>
        <v>27248354.071818884</v>
      </c>
      <c r="O1090" s="11">
        <v>0</v>
      </c>
      <c r="P1090" s="11">
        <v>15856351.671818886</v>
      </c>
      <c r="Q1090" s="11">
        <v>0</v>
      </c>
      <c r="R1090" s="11">
        <v>0</v>
      </c>
      <c r="S1090" s="11">
        <v>11392002.399999999</v>
      </c>
      <c r="T1090" s="11"/>
      <c r="U1090" s="8">
        <v>5918.38</v>
      </c>
      <c r="V1090" s="8">
        <v>5918.38</v>
      </c>
      <c r="W1090" s="3" t="s">
        <v>1132</v>
      </c>
      <c r="X1090" s="17">
        <f>+N1090-'Приложение № 2'!E1090</f>
        <v>0</v>
      </c>
      <c r="Y1090" s="1">
        <v>1466210.72</v>
      </c>
      <c r="Z1090" s="1">
        <f t="shared" si="303"/>
        <v>398023.07999999996</v>
      </c>
      <c r="AB1090" s="17">
        <f>+N1090-'Приложение № 2'!E1090</f>
        <v>0</v>
      </c>
      <c r="AE1090" s="25">
        <f>+N1090-'Приложение № 2'!E1090</f>
        <v>0</v>
      </c>
    </row>
    <row r="1091" spans="1:31" ht="25.5" x14ac:dyDescent="0.2">
      <c r="A1091" s="9">
        <f t="shared" si="299"/>
        <v>1017</v>
      </c>
      <c r="B1091" s="6">
        <f t="shared" si="300"/>
        <v>43</v>
      </c>
      <c r="C1091" s="7" t="s">
        <v>1165</v>
      </c>
      <c r="D1091" s="10" t="s">
        <v>1094</v>
      </c>
      <c r="E1091" s="10" t="s">
        <v>154</v>
      </c>
      <c r="F1091" s="10"/>
      <c r="G1091" s="10" t="s">
        <v>194</v>
      </c>
      <c r="H1091" s="10" t="s">
        <v>34</v>
      </c>
      <c r="I1091" s="10" t="s">
        <v>32</v>
      </c>
      <c r="J1091" s="11">
        <v>5113.2</v>
      </c>
      <c r="K1091" s="11">
        <v>5433.7</v>
      </c>
      <c r="L1091" s="11">
        <v>0</v>
      </c>
      <c r="M1091" s="26">
        <v>187</v>
      </c>
      <c r="N1091" s="11">
        <f t="shared" si="297"/>
        <v>35239212.219897911</v>
      </c>
      <c r="O1091" s="11">
        <v>0</v>
      </c>
      <c r="P1091" s="11">
        <v>25442384.269897908</v>
      </c>
      <c r="Q1091" s="11">
        <v>0</v>
      </c>
      <c r="R1091" s="11">
        <v>1658839.21</v>
      </c>
      <c r="S1091" s="11">
        <v>8137988.740000003</v>
      </c>
      <c r="T1091" s="11"/>
      <c r="U1091" s="8">
        <v>4933.88</v>
      </c>
      <c r="V1091" s="8">
        <v>4933.88</v>
      </c>
      <c r="W1091" s="3" t="s">
        <v>1132</v>
      </c>
      <c r="X1091" s="17">
        <f>+N1091-'Приложение № 2'!E1091</f>
        <v>0</v>
      </c>
      <c r="Y1091" s="1">
        <v>1580963.23</v>
      </c>
      <c r="Z1091" s="1">
        <f t="shared" si="303"/>
        <v>593360.04</v>
      </c>
      <c r="AB1091" s="17">
        <f>+N1091-'Приложение № 2'!E1091</f>
        <v>0</v>
      </c>
      <c r="AE1091" s="25">
        <f>+N1091-'Приложение № 2'!E1091</f>
        <v>0</v>
      </c>
    </row>
    <row r="1092" spans="1:31" ht="25.5" x14ac:dyDescent="0.2">
      <c r="A1092" s="9">
        <f t="shared" si="299"/>
        <v>1018</v>
      </c>
      <c r="B1092" s="6">
        <f t="shared" si="300"/>
        <v>44</v>
      </c>
      <c r="C1092" s="7" t="s">
        <v>1165</v>
      </c>
      <c r="D1092" s="10" t="s">
        <v>1095</v>
      </c>
      <c r="E1092" s="10" t="s">
        <v>156</v>
      </c>
      <c r="F1092" s="10"/>
      <c r="G1092" s="10" t="s">
        <v>194</v>
      </c>
      <c r="H1092" s="10" t="s">
        <v>34</v>
      </c>
      <c r="I1092" s="10" t="s">
        <v>35</v>
      </c>
      <c r="J1092" s="11">
        <v>6841.9</v>
      </c>
      <c r="K1092" s="11">
        <v>6078</v>
      </c>
      <c r="L1092" s="11">
        <v>0</v>
      </c>
      <c r="M1092" s="26">
        <v>273</v>
      </c>
      <c r="N1092" s="11">
        <f t="shared" si="297"/>
        <v>29783620.386394367</v>
      </c>
      <c r="O1092" s="11">
        <v>0</v>
      </c>
      <c r="P1092" s="11">
        <f>+'Приложение № 2'!E1092-'Приложение №1'!S1092-'Приложение №1'!R1092-'Приложение №1'!Q1092</f>
        <v>11615104.036394365</v>
      </c>
      <c r="Q1092" s="11">
        <v>0</v>
      </c>
      <c r="R1092" s="11">
        <v>640093.09400000004</v>
      </c>
      <c r="S1092" s="11">
        <v>17528423.256000001</v>
      </c>
      <c r="T1092" s="11"/>
      <c r="U1092" s="8">
        <v>7761.44</v>
      </c>
      <c r="V1092" s="8">
        <v>7761.44</v>
      </c>
      <c r="W1092" s="3" t="s">
        <v>1132</v>
      </c>
      <c r="X1092" s="17">
        <f>+N1092-'Приложение № 2'!E1092</f>
        <v>0</v>
      </c>
      <c r="Y1092" s="1">
        <v>2308053.63</v>
      </c>
      <c r="Z1092" s="1">
        <f t="shared" si="303"/>
        <v>663717.6</v>
      </c>
      <c r="AB1092" s="17">
        <f>+N1092-'Приложение № 2'!E1092</f>
        <v>0</v>
      </c>
      <c r="AE1092" s="25">
        <f>+N1092-'Приложение № 2'!E1092</f>
        <v>0</v>
      </c>
    </row>
    <row r="1093" spans="1:31" ht="25.5" x14ac:dyDescent="0.2">
      <c r="A1093" s="9">
        <f t="shared" si="299"/>
        <v>1019</v>
      </c>
      <c r="B1093" s="6">
        <f t="shared" si="300"/>
        <v>45</v>
      </c>
      <c r="C1093" s="7" t="s">
        <v>1165</v>
      </c>
      <c r="D1093" s="10" t="s">
        <v>1096</v>
      </c>
      <c r="E1093" s="10" t="s">
        <v>148</v>
      </c>
      <c r="F1093" s="10"/>
      <c r="G1093" s="10" t="s">
        <v>194</v>
      </c>
      <c r="H1093" s="10" t="s">
        <v>34</v>
      </c>
      <c r="I1093" s="10" t="s">
        <v>35</v>
      </c>
      <c r="J1093" s="11">
        <v>6831.91</v>
      </c>
      <c r="K1093" s="11">
        <v>6068.01</v>
      </c>
      <c r="L1093" s="11">
        <v>0</v>
      </c>
      <c r="M1093" s="26">
        <v>264</v>
      </c>
      <c r="N1093" s="11">
        <f t="shared" si="297"/>
        <v>53375634.225394689</v>
      </c>
      <c r="O1093" s="11">
        <v>0</v>
      </c>
      <c r="P1093" s="11">
        <f>+'Приложение № 2'!E1093-'Приложение №1'!S1093-'Приложение №1'!R1093-'Приложение №1'!Q1093</f>
        <v>30496475.743394688</v>
      </c>
      <c r="Q1093" s="11">
        <v>0</v>
      </c>
      <c r="R1093" s="11">
        <v>3000357.7220000001</v>
      </c>
      <c r="S1093" s="11">
        <v>19878800.760000002</v>
      </c>
      <c r="T1093" s="11"/>
      <c r="U1093" s="8">
        <v>9425.68</v>
      </c>
      <c r="V1093" s="8">
        <v>9425.68</v>
      </c>
      <c r="W1093" s="3" t="s">
        <v>1132</v>
      </c>
      <c r="X1093" s="17">
        <f>+N1093-'Приложение № 2'!E1093</f>
        <v>0</v>
      </c>
      <c r="Y1093" s="1">
        <v>2337731.0299999998</v>
      </c>
      <c r="Z1093" s="1">
        <f t="shared" si="303"/>
        <v>662626.69200000004</v>
      </c>
      <c r="AB1093" s="17">
        <f>+N1093-'Приложение № 2'!E1093</f>
        <v>0</v>
      </c>
      <c r="AE1093" s="25">
        <f>+N1093-'Приложение № 2'!E1093</f>
        <v>0</v>
      </c>
    </row>
    <row r="1094" spans="1:31" ht="25.5" x14ac:dyDescent="0.2">
      <c r="A1094" s="9">
        <f t="shared" si="299"/>
        <v>1020</v>
      </c>
      <c r="B1094" s="6">
        <f t="shared" si="300"/>
        <v>46</v>
      </c>
      <c r="C1094" s="7" t="s">
        <v>1165</v>
      </c>
      <c r="D1094" s="10" t="s">
        <v>491</v>
      </c>
      <c r="E1094" s="10" t="s">
        <v>108</v>
      </c>
      <c r="F1094" s="10"/>
      <c r="G1094" s="10" t="s">
        <v>194</v>
      </c>
      <c r="H1094" s="10" t="s">
        <v>38</v>
      </c>
      <c r="I1094" s="10" t="s">
        <v>30</v>
      </c>
      <c r="J1094" s="11">
        <v>4523.2</v>
      </c>
      <c r="K1094" s="11">
        <v>3829.6</v>
      </c>
      <c r="L1094" s="11">
        <v>51.1</v>
      </c>
      <c r="M1094" s="26">
        <v>160</v>
      </c>
      <c r="N1094" s="11">
        <f t="shared" si="297"/>
        <v>4620637.8588393498</v>
      </c>
      <c r="O1094" s="11">
        <v>0</v>
      </c>
      <c r="P1094" s="11">
        <v>0</v>
      </c>
      <c r="Q1094" s="11">
        <v>0</v>
      </c>
      <c r="R1094" s="11">
        <v>1678169.2300000004</v>
      </c>
      <c r="S1094" s="11">
        <f>+'Приложение № 2'!E1094-'Приложение №1'!R1094-'Приложение №1'!Q1094</f>
        <v>2942468.6288393494</v>
      </c>
      <c r="T1094" s="11"/>
      <c r="U1094" s="8">
        <v>3337.06</v>
      </c>
      <c r="V1094" s="8">
        <v>3337.06</v>
      </c>
      <c r="W1094" s="3" t="s">
        <v>1132</v>
      </c>
      <c r="X1094" s="17">
        <f>+N1094-'Приложение № 2'!E1094</f>
        <v>0</v>
      </c>
      <c r="Y1094" s="1">
        <v>1838984.34</v>
      </c>
      <c r="Z1094" s="1">
        <f>+(K1094*12.08+L1094*20.47)*12</f>
        <v>567691.02</v>
      </c>
      <c r="AB1094" s="17">
        <f>+N1094-'Приложение № 2'!E1094</f>
        <v>0</v>
      </c>
      <c r="AE1094" s="25">
        <f>+N1094-'Приложение № 2'!E1094</f>
        <v>0</v>
      </c>
    </row>
    <row r="1095" spans="1:31" ht="25.5" x14ac:dyDescent="0.2">
      <c r="A1095" s="9">
        <f t="shared" si="299"/>
        <v>1021</v>
      </c>
      <c r="B1095" s="6">
        <f t="shared" si="300"/>
        <v>47</v>
      </c>
      <c r="C1095" s="7" t="s">
        <v>1165</v>
      </c>
      <c r="D1095" s="10" t="s">
        <v>1097</v>
      </c>
      <c r="E1095" s="10" t="s">
        <v>152</v>
      </c>
      <c r="F1095" s="10"/>
      <c r="G1095" s="10" t="s">
        <v>194</v>
      </c>
      <c r="H1095" s="10" t="s">
        <v>34</v>
      </c>
      <c r="I1095" s="10" t="s">
        <v>33</v>
      </c>
      <c r="J1095" s="11">
        <v>6626.4</v>
      </c>
      <c r="K1095" s="11">
        <v>4865.3999999999996</v>
      </c>
      <c r="L1095" s="11">
        <v>819.6</v>
      </c>
      <c r="M1095" s="26">
        <v>218</v>
      </c>
      <c r="N1095" s="11">
        <f t="shared" si="297"/>
        <v>18079605.805023361</v>
      </c>
      <c r="O1095" s="11">
        <v>0</v>
      </c>
      <c r="P1095" s="11">
        <v>0</v>
      </c>
      <c r="Q1095" s="11">
        <v>0</v>
      </c>
      <c r="R1095" s="11">
        <v>2728603.5779999997</v>
      </c>
      <c r="S1095" s="11">
        <v>15351002.227023361</v>
      </c>
      <c r="T1095" s="11"/>
      <c r="U1095" s="8">
        <v>4581.3</v>
      </c>
      <c r="V1095" s="8">
        <v>4581.3</v>
      </c>
      <c r="W1095" s="3" t="s">
        <v>1132</v>
      </c>
      <c r="X1095" s="17">
        <f>+N1095-'Приложение № 2'!E1095</f>
        <v>0</v>
      </c>
      <c r="Y1095" s="1">
        <v>2018399.61</v>
      </c>
      <c r="Z1095" s="1">
        <f t="shared" ref="Z1095:Z1097" si="304">+(K1095*9.1+L1095*18.19)*12</f>
        <v>710203.96799999988</v>
      </c>
      <c r="AB1095" s="17">
        <f>+N1095-'Приложение № 2'!E1095</f>
        <v>0</v>
      </c>
      <c r="AE1095" s="25">
        <f>+N1095-'Приложение № 2'!E1095</f>
        <v>0</v>
      </c>
    </row>
    <row r="1096" spans="1:31" ht="25.5" x14ac:dyDescent="0.2">
      <c r="A1096" s="9">
        <f t="shared" si="299"/>
        <v>1022</v>
      </c>
      <c r="B1096" s="6">
        <f t="shared" si="300"/>
        <v>48</v>
      </c>
      <c r="C1096" s="7" t="s">
        <v>1165</v>
      </c>
      <c r="D1096" s="10" t="s">
        <v>1098</v>
      </c>
      <c r="E1096" s="10" t="s">
        <v>152</v>
      </c>
      <c r="F1096" s="10"/>
      <c r="G1096" s="10" t="s">
        <v>194</v>
      </c>
      <c r="H1096" s="10" t="s">
        <v>34</v>
      </c>
      <c r="I1096" s="10" t="s">
        <v>33</v>
      </c>
      <c r="J1096" s="11">
        <v>6832.2</v>
      </c>
      <c r="K1096" s="11">
        <v>5582.4</v>
      </c>
      <c r="L1096" s="11">
        <v>194.8</v>
      </c>
      <c r="M1096" s="26">
        <v>245</v>
      </c>
      <c r="N1096" s="11">
        <f t="shared" si="297"/>
        <v>18372822.982723124</v>
      </c>
      <c r="O1096" s="11">
        <v>0</v>
      </c>
      <c r="P1096" s="11">
        <v>9.3132257461547852E-10</v>
      </c>
      <c r="Q1096" s="11">
        <v>0</v>
      </c>
      <c r="R1096" s="11">
        <v>2856260.2539999997</v>
      </c>
      <c r="S1096" s="11">
        <v>15516562.728723124</v>
      </c>
      <c r="T1096" s="11"/>
      <c r="U1096" s="8">
        <v>4581.3</v>
      </c>
      <c r="V1096" s="8">
        <v>4581.3</v>
      </c>
      <c r="W1096" s="3" t="s">
        <v>1132</v>
      </c>
      <c r="X1096" s="17">
        <f>+N1096-'Приложение № 2'!E1096</f>
        <v>0</v>
      </c>
      <c r="Y1096" s="1">
        <v>2204141.23</v>
      </c>
      <c r="Z1096" s="1">
        <f t="shared" si="304"/>
        <v>652119.02399999998</v>
      </c>
      <c r="AB1096" s="17">
        <f>+N1096-'Приложение № 2'!E1096</f>
        <v>0</v>
      </c>
      <c r="AE1096" s="25">
        <f>+N1096-'Приложение № 2'!E1096</f>
        <v>0</v>
      </c>
    </row>
    <row r="1097" spans="1:31" ht="25.5" x14ac:dyDescent="0.2">
      <c r="A1097" s="9">
        <f t="shared" si="299"/>
        <v>1023</v>
      </c>
      <c r="B1097" s="6">
        <f t="shared" si="300"/>
        <v>49</v>
      </c>
      <c r="C1097" s="7" t="s">
        <v>1165</v>
      </c>
      <c r="D1097" s="10" t="s">
        <v>1099</v>
      </c>
      <c r="E1097" s="10" t="s">
        <v>152</v>
      </c>
      <c r="F1097" s="10"/>
      <c r="G1097" s="10" t="s">
        <v>194</v>
      </c>
      <c r="H1097" s="10" t="s">
        <v>34</v>
      </c>
      <c r="I1097" s="10" t="s">
        <v>32</v>
      </c>
      <c r="J1097" s="11">
        <v>4947.1000000000004</v>
      </c>
      <c r="K1097" s="11">
        <v>4082.9</v>
      </c>
      <c r="L1097" s="11">
        <v>156.9</v>
      </c>
      <c r="M1097" s="26">
        <v>178</v>
      </c>
      <c r="N1097" s="11">
        <f t="shared" si="297"/>
        <v>13483537.85261883</v>
      </c>
      <c r="O1097" s="11">
        <v>0</v>
      </c>
      <c r="P1097" s="11">
        <v>9.3132257461547852E-10</v>
      </c>
      <c r="Q1097" s="11">
        <v>0</v>
      </c>
      <c r="R1097" s="11">
        <v>2123390.9720000001</v>
      </c>
      <c r="S1097" s="11">
        <v>11360146.880618829</v>
      </c>
      <c r="T1097" s="11"/>
      <c r="U1097" s="8">
        <v>4581.3</v>
      </c>
      <c r="V1097" s="8">
        <v>4581.3</v>
      </c>
      <c r="W1097" s="3" t="s">
        <v>1132</v>
      </c>
      <c r="X1097" s="17">
        <f>+N1097-'Приложение № 2'!E1097</f>
        <v>0</v>
      </c>
      <c r="Y1097" s="1">
        <v>1643290.16</v>
      </c>
      <c r="Z1097" s="1">
        <f t="shared" si="304"/>
        <v>480100.81199999998</v>
      </c>
      <c r="AB1097" s="17">
        <f>+N1097-'Приложение № 2'!E1097</f>
        <v>0</v>
      </c>
      <c r="AE1097" s="25">
        <f>+N1097-'Приложение № 2'!E1097</f>
        <v>0</v>
      </c>
    </row>
    <row r="1098" spans="1:31" ht="25.5" x14ac:dyDescent="0.2">
      <c r="A1098" s="9">
        <f t="shared" si="299"/>
        <v>1024</v>
      </c>
      <c r="B1098" s="6">
        <f t="shared" si="300"/>
        <v>50</v>
      </c>
      <c r="C1098" s="7" t="s">
        <v>1192</v>
      </c>
      <c r="D1098" s="10" t="s">
        <v>1100</v>
      </c>
      <c r="E1098" s="10" t="s">
        <v>324</v>
      </c>
      <c r="F1098" s="10"/>
      <c r="G1098" s="10" t="s">
        <v>194</v>
      </c>
      <c r="H1098" s="10" t="s">
        <v>38</v>
      </c>
      <c r="I1098" s="10" t="s">
        <v>32</v>
      </c>
      <c r="J1098" s="11">
        <v>11221.5</v>
      </c>
      <c r="K1098" s="11">
        <v>7479.4</v>
      </c>
      <c r="L1098" s="11">
        <v>56.5</v>
      </c>
      <c r="M1098" s="26">
        <v>285</v>
      </c>
      <c r="N1098" s="11">
        <f t="shared" si="297"/>
        <v>10774080</v>
      </c>
      <c r="O1098" s="11">
        <v>0</v>
      </c>
      <c r="P1098" s="11">
        <v>0</v>
      </c>
      <c r="Q1098" s="11">
        <v>0</v>
      </c>
      <c r="R1098" s="11">
        <v>4592551.6239999998</v>
      </c>
      <c r="S1098" s="11">
        <v>6181528.3760000002</v>
      </c>
      <c r="T1098" s="11"/>
      <c r="U1098" s="8">
        <f>N1098/K1098</f>
        <v>1440.5005749124261</v>
      </c>
      <c r="V1098" s="8">
        <v>1172.2830200640003</v>
      </c>
      <c r="W1098" s="3" t="s">
        <v>1132</v>
      </c>
      <c r="X1098" s="17">
        <f>+N1098-'Приложение № 2'!E1098</f>
        <v>0</v>
      </c>
      <c r="Y1098" s="1">
        <v>3494459.14</v>
      </c>
      <c r="Z1098" s="1">
        <f>+(K1098*12.08+L1098*20.47)*12</f>
        <v>1098092.4839999999</v>
      </c>
      <c r="AB1098" s="17">
        <f>+N1098-'Приложение № 2'!E1098</f>
        <v>0</v>
      </c>
      <c r="AE1098" s="25">
        <f>+N1098-'Приложение № 2'!E1098</f>
        <v>0</v>
      </c>
    </row>
    <row r="1099" spans="1:31" x14ac:dyDescent="0.2">
      <c r="A1099" s="9">
        <f t="shared" si="299"/>
        <v>1025</v>
      </c>
      <c r="B1099" s="6">
        <f t="shared" si="300"/>
        <v>51</v>
      </c>
      <c r="C1099" s="7" t="s">
        <v>1192</v>
      </c>
      <c r="D1099" s="10" t="s">
        <v>1101</v>
      </c>
      <c r="E1099" s="10" t="s">
        <v>156</v>
      </c>
      <c r="F1099" s="10"/>
      <c r="G1099" s="10" t="s">
        <v>55</v>
      </c>
      <c r="H1099" s="10" t="s">
        <v>33</v>
      </c>
      <c r="I1099" s="10" t="s">
        <v>35</v>
      </c>
      <c r="J1099" s="11">
        <v>7338</v>
      </c>
      <c r="K1099" s="11">
        <v>3624.9</v>
      </c>
      <c r="L1099" s="11">
        <v>0</v>
      </c>
      <c r="M1099" s="26">
        <v>173</v>
      </c>
      <c r="N1099" s="11">
        <f t="shared" si="297"/>
        <v>55774653.265030079</v>
      </c>
      <c r="O1099" s="11">
        <v>0</v>
      </c>
      <c r="P1099" s="11">
        <v>42137953.555030078</v>
      </c>
      <c r="Q1099" s="11">
        <v>0</v>
      </c>
      <c r="R1099" s="11">
        <v>1761527.31</v>
      </c>
      <c r="S1099" s="11">
        <v>11875172.399999999</v>
      </c>
      <c r="T1099" s="11"/>
      <c r="U1099" s="8">
        <v>17211.89</v>
      </c>
      <c r="V1099" s="8">
        <v>17211.89</v>
      </c>
      <c r="W1099" s="3" t="s">
        <v>1132</v>
      </c>
      <c r="X1099" s="17">
        <f>+N1099-'Приложение № 2'!E1099</f>
        <v>0</v>
      </c>
      <c r="Y1099" s="1">
        <v>1365688.23</v>
      </c>
      <c r="Z1099" s="1">
        <f t="shared" ref="Z1099:Z1107" si="305">+(K1099*9.1+L1099*18.19)*12</f>
        <v>395839.07999999996</v>
      </c>
      <c r="AB1099" s="17">
        <f>+N1099-'Приложение № 2'!E1099</f>
        <v>0</v>
      </c>
      <c r="AE1099" s="25">
        <f>+N1099-'Приложение № 2'!E1099</f>
        <v>0</v>
      </c>
    </row>
    <row r="1100" spans="1:31" x14ac:dyDescent="0.2">
      <c r="A1100" s="9">
        <f t="shared" si="299"/>
        <v>1026</v>
      </c>
      <c r="B1100" s="6">
        <f t="shared" si="300"/>
        <v>52</v>
      </c>
      <c r="C1100" s="7" t="s">
        <v>1192</v>
      </c>
      <c r="D1100" s="10" t="s">
        <v>1102</v>
      </c>
      <c r="E1100" s="10" t="s">
        <v>148</v>
      </c>
      <c r="F1100" s="10"/>
      <c r="G1100" s="10" t="s">
        <v>55</v>
      </c>
      <c r="H1100" s="10" t="s">
        <v>33</v>
      </c>
      <c r="I1100" s="10" t="s">
        <v>33</v>
      </c>
      <c r="J1100" s="11">
        <v>4094.2</v>
      </c>
      <c r="K1100" s="11">
        <v>2426.4</v>
      </c>
      <c r="L1100" s="11">
        <v>0</v>
      </c>
      <c r="M1100" s="26">
        <v>103</v>
      </c>
      <c r="N1100" s="11">
        <f t="shared" si="297"/>
        <v>37333890.234538883</v>
      </c>
      <c r="O1100" s="11">
        <v>0</v>
      </c>
      <c r="P1100" s="11">
        <v>28129411.684538886</v>
      </c>
      <c r="Q1100" s="11">
        <v>0</v>
      </c>
      <c r="R1100" s="11">
        <v>1255592.1499999999</v>
      </c>
      <c r="S1100" s="11">
        <v>7948886.4000000004</v>
      </c>
      <c r="T1100" s="11"/>
      <c r="U1100" s="8">
        <v>17211.89</v>
      </c>
      <c r="V1100" s="8">
        <v>17211.89</v>
      </c>
      <c r="W1100" s="3" t="s">
        <v>1132</v>
      </c>
      <c r="X1100" s="17">
        <f>+N1100-'Приложение № 2'!E1100</f>
        <v>0</v>
      </c>
      <c r="Y1100" s="1">
        <v>990629.27</v>
      </c>
      <c r="Z1100" s="1">
        <f t="shared" si="305"/>
        <v>264962.88</v>
      </c>
      <c r="AB1100" s="17">
        <f>+N1100-'Приложение № 2'!E1100</f>
        <v>0</v>
      </c>
      <c r="AE1100" s="25">
        <f>+N1100-'Приложение № 2'!E1100</f>
        <v>0</v>
      </c>
    </row>
    <row r="1101" spans="1:31" x14ac:dyDescent="0.2">
      <c r="A1101" s="9">
        <f t="shared" si="299"/>
        <v>1027</v>
      </c>
      <c r="B1101" s="6">
        <f t="shared" si="300"/>
        <v>53</v>
      </c>
      <c r="C1101" s="7" t="s">
        <v>1192</v>
      </c>
      <c r="D1101" s="10" t="s">
        <v>1103</v>
      </c>
      <c r="E1101" s="10" t="s">
        <v>156</v>
      </c>
      <c r="F1101" s="10"/>
      <c r="G1101" s="10" t="s">
        <v>55</v>
      </c>
      <c r="H1101" s="10" t="s">
        <v>33</v>
      </c>
      <c r="I1101" s="10" t="s">
        <v>33</v>
      </c>
      <c r="J1101" s="11">
        <v>4084.7</v>
      </c>
      <c r="K1101" s="11">
        <v>2427.5</v>
      </c>
      <c r="L1101" s="11">
        <v>0</v>
      </c>
      <c r="M1101" s="26">
        <v>120</v>
      </c>
      <c r="N1101" s="11">
        <f t="shared" si="297"/>
        <v>37350815.424808003</v>
      </c>
      <c r="O1101" s="11">
        <v>0</v>
      </c>
      <c r="P1101" s="11">
        <v>28194965.494808003</v>
      </c>
      <c r="Q1101" s="11">
        <v>0</v>
      </c>
      <c r="R1101" s="11">
        <v>1203359.9300000002</v>
      </c>
      <c r="S1101" s="11">
        <v>7952490</v>
      </c>
      <c r="T1101" s="11"/>
      <c r="U1101" s="8">
        <v>17211.89</v>
      </c>
      <c r="V1101" s="8">
        <v>17211.89</v>
      </c>
      <c r="W1101" s="3" t="s">
        <v>1132</v>
      </c>
      <c r="X1101" s="17">
        <f>+N1101-'Приложение № 2'!E1101</f>
        <v>0</v>
      </c>
      <c r="Y1101" s="1">
        <v>938276.93</v>
      </c>
      <c r="Z1101" s="1">
        <f t="shared" si="305"/>
        <v>265083</v>
      </c>
      <c r="AB1101" s="17">
        <f>+N1101-'Приложение № 2'!E1101</f>
        <v>0</v>
      </c>
      <c r="AE1101" s="25">
        <f>+N1101-'Приложение № 2'!E1101</f>
        <v>0</v>
      </c>
    </row>
    <row r="1102" spans="1:31" x14ac:dyDescent="0.2">
      <c r="A1102" s="9">
        <f t="shared" si="299"/>
        <v>1028</v>
      </c>
      <c r="B1102" s="6">
        <f t="shared" si="300"/>
        <v>54</v>
      </c>
      <c r="C1102" s="7" t="s">
        <v>1192</v>
      </c>
      <c r="D1102" s="10" t="s">
        <v>1104</v>
      </c>
      <c r="E1102" s="10" t="s">
        <v>156</v>
      </c>
      <c r="F1102" s="10"/>
      <c r="G1102" s="10" t="s">
        <v>55</v>
      </c>
      <c r="H1102" s="10" t="s">
        <v>33</v>
      </c>
      <c r="I1102" s="10" t="s">
        <v>33</v>
      </c>
      <c r="J1102" s="11">
        <v>4001.1</v>
      </c>
      <c r="K1102" s="11">
        <v>2445.1999999999998</v>
      </c>
      <c r="L1102" s="11">
        <v>0</v>
      </c>
      <c r="M1102" s="26">
        <v>102</v>
      </c>
      <c r="N1102" s="11">
        <f t="shared" si="297"/>
        <v>37623157.083683841</v>
      </c>
      <c r="O1102" s="11">
        <v>0</v>
      </c>
      <c r="P1102" s="11">
        <v>28371596.03368384</v>
      </c>
      <c r="Q1102" s="11">
        <v>0</v>
      </c>
      <c r="R1102" s="11">
        <v>1241085.8500000001</v>
      </c>
      <c r="S1102" s="11">
        <v>8010475.1999999993</v>
      </c>
      <c r="T1102" s="11"/>
      <c r="U1102" s="8">
        <v>17211.89</v>
      </c>
      <c r="V1102" s="8">
        <v>17211.89</v>
      </c>
      <c r="W1102" s="3" t="s">
        <v>1132</v>
      </c>
      <c r="X1102" s="17">
        <f>+N1102-'Приложение № 2'!E1102</f>
        <v>0</v>
      </c>
      <c r="Y1102" s="1">
        <v>974070.01</v>
      </c>
      <c r="Z1102" s="1">
        <f t="shared" si="305"/>
        <v>267015.83999999997</v>
      </c>
      <c r="AB1102" s="17">
        <f>+N1102-'Приложение № 2'!E1102</f>
        <v>0</v>
      </c>
      <c r="AE1102" s="25">
        <f>+N1102-'Приложение № 2'!E1102</f>
        <v>0</v>
      </c>
    </row>
    <row r="1103" spans="1:31" x14ac:dyDescent="0.2">
      <c r="A1103" s="9">
        <f t="shared" si="299"/>
        <v>1029</v>
      </c>
      <c r="B1103" s="6">
        <f t="shared" si="300"/>
        <v>55</v>
      </c>
      <c r="C1103" s="7" t="s">
        <v>1192</v>
      </c>
      <c r="D1103" s="10" t="s">
        <v>1105</v>
      </c>
      <c r="E1103" s="10" t="s">
        <v>156</v>
      </c>
      <c r="F1103" s="10"/>
      <c r="G1103" s="10" t="s">
        <v>55</v>
      </c>
      <c r="H1103" s="10" t="s">
        <v>33</v>
      </c>
      <c r="I1103" s="10" t="s">
        <v>33</v>
      </c>
      <c r="J1103" s="11">
        <v>4119.1000000000004</v>
      </c>
      <c r="K1103" s="11">
        <v>2316.3000000000002</v>
      </c>
      <c r="L1103" s="11">
        <v>144.19999999999999</v>
      </c>
      <c r="M1103" s="26">
        <v>96</v>
      </c>
      <c r="N1103" s="11">
        <f t="shared" si="297"/>
        <v>37858571.102881603</v>
      </c>
      <c r="O1103" s="11">
        <v>0</v>
      </c>
      <c r="P1103" s="11">
        <v>28121343.936881606</v>
      </c>
      <c r="Q1103" s="11">
        <v>0</v>
      </c>
      <c r="R1103" s="11">
        <v>1204749.0860000001</v>
      </c>
      <c r="S1103" s="11">
        <v>8532478.0800000001</v>
      </c>
      <c r="T1103" s="11"/>
      <c r="U1103" s="8">
        <v>17211.89</v>
      </c>
      <c r="V1103" s="8">
        <v>17211.89</v>
      </c>
      <c r="W1103" s="3" t="s">
        <v>1132</v>
      </c>
      <c r="X1103" s="17">
        <f>+N1103-'Приложение № 2'!E1103</f>
        <v>0</v>
      </c>
      <c r="Y1103" s="1">
        <v>920333.15</v>
      </c>
      <c r="Z1103" s="1">
        <f t="shared" si="305"/>
        <v>284415.93599999999</v>
      </c>
      <c r="AB1103" s="17">
        <f>+N1103-'Приложение № 2'!E1103</f>
        <v>0</v>
      </c>
      <c r="AE1103" s="25">
        <f>+N1103-'Приложение № 2'!E1103</f>
        <v>0</v>
      </c>
    </row>
    <row r="1104" spans="1:31" x14ac:dyDescent="0.2">
      <c r="A1104" s="9">
        <f t="shared" si="299"/>
        <v>1030</v>
      </c>
      <c r="B1104" s="6">
        <f t="shared" si="300"/>
        <v>56</v>
      </c>
      <c r="C1104" s="7" t="s">
        <v>1192</v>
      </c>
      <c r="D1104" s="10" t="s">
        <v>1106</v>
      </c>
      <c r="E1104" s="10" t="s">
        <v>148</v>
      </c>
      <c r="F1104" s="10"/>
      <c r="G1104" s="10" t="s">
        <v>55</v>
      </c>
      <c r="H1104" s="10" t="s">
        <v>33</v>
      </c>
      <c r="I1104" s="10" t="s">
        <v>33</v>
      </c>
      <c r="J1104" s="11">
        <v>4133.8999999999996</v>
      </c>
      <c r="K1104" s="11">
        <v>2425.1999999999998</v>
      </c>
      <c r="L1104" s="11">
        <v>0</v>
      </c>
      <c r="M1104" s="26">
        <v>117</v>
      </c>
      <c r="N1104" s="11">
        <f t="shared" si="297"/>
        <v>37315426.369699836</v>
      </c>
      <c r="O1104" s="11">
        <v>0</v>
      </c>
      <c r="P1104" s="11">
        <v>28206551.829699837</v>
      </c>
      <c r="Q1104" s="11">
        <v>0</v>
      </c>
      <c r="R1104" s="11">
        <v>1163919.3399999999</v>
      </c>
      <c r="S1104" s="11">
        <v>7944955.1999999993</v>
      </c>
      <c r="T1104" s="11"/>
      <c r="U1104" s="8">
        <v>17211.89</v>
      </c>
      <c r="V1104" s="8">
        <v>17211.89</v>
      </c>
      <c r="W1104" s="3" t="s">
        <v>1132</v>
      </c>
      <c r="X1104" s="17">
        <f>+N1104-'Приложение № 2'!E1104</f>
        <v>0</v>
      </c>
      <c r="Y1104" s="1">
        <v>899087.5</v>
      </c>
      <c r="Z1104" s="1">
        <f t="shared" si="305"/>
        <v>264831.83999999997</v>
      </c>
      <c r="AB1104" s="17">
        <f>+N1104-'Приложение № 2'!E1104</f>
        <v>0</v>
      </c>
      <c r="AE1104" s="25">
        <f>+N1104-'Приложение № 2'!E1104</f>
        <v>0</v>
      </c>
    </row>
    <row r="1105" spans="1:32" x14ac:dyDescent="0.2">
      <c r="A1105" s="9">
        <f t="shared" si="299"/>
        <v>1031</v>
      </c>
      <c r="B1105" s="6">
        <f t="shared" si="300"/>
        <v>57</v>
      </c>
      <c r="C1105" s="7" t="s">
        <v>1192</v>
      </c>
      <c r="D1105" s="10" t="s">
        <v>1107</v>
      </c>
      <c r="E1105" s="10" t="s">
        <v>148</v>
      </c>
      <c r="F1105" s="10"/>
      <c r="G1105" s="10" t="s">
        <v>55</v>
      </c>
      <c r="H1105" s="10" t="s">
        <v>33</v>
      </c>
      <c r="I1105" s="10" t="s">
        <v>33</v>
      </c>
      <c r="J1105" s="11">
        <v>4120.2</v>
      </c>
      <c r="K1105" s="11">
        <v>2438.4</v>
      </c>
      <c r="L1105" s="11">
        <v>0</v>
      </c>
      <c r="M1105" s="26">
        <v>94</v>
      </c>
      <c r="N1105" s="11">
        <f t="shared" si="297"/>
        <v>37518528.662929282</v>
      </c>
      <c r="O1105" s="11">
        <v>0</v>
      </c>
      <c r="P1105" s="11">
        <v>28304188.422929283</v>
      </c>
      <c r="Q1105" s="11">
        <v>0</v>
      </c>
      <c r="R1105" s="11">
        <v>1226141.8400000001</v>
      </c>
      <c r="S1105" s="11">
        <v>7988198.3999999994</v>
      </c>
      <c r="T1105" s="11"/>
      <c r="U1105" s="8">
        <v>17211.89</v>
      </c>
      <c r="V1105" s="8">
        <v>17211.89</v>
      </c>
      <c r="W1105" s="3" t="s">
        <v>1132</v>
      </c>
      <c r="X1105" s="17">
        <f>+N1105-'Приложение № 2'!E1105</f>
        <v>0</v>
      </c>
      <c r="Y1105" s="1">
        <v>959868.56</v>
      </c>
      <c r="Z1105" s="1">
        <f t="shared" si="305"/>
        <v>266273.27999999997</v>
      </c>
      <c r="AB1105" s="17">
        <f>+N1105-'Приложение № 2'!E1105</f>
        <v>0</v>
      </c>
      <c r="AE1105" s="25">
        <f>+N1105-'Приложение № 2'!E1105</f>
        <v>0</v>
      </c>
    </row>
    <row r="1106" spans="1:32" x14ac:dyDescent="0.2">
      <c r="A1106" s="9">
        <f t="shared" si="299"/>
        <v>1032</v>
      </c>
      <c r="B1106" s="6">
        <f t="shared" si="300"/>
        <v>58</v>
      </c>
      <c r="C1106" s="7" t="s">
        <v>1192</v>
      </c>
      <c r="D1106" s="10" t="s">
        <v>1108</v>
      </c>
      <c r="E1106" s="10" t="s">
        <v>156</v>
      </c>
      <c r="F1106" s="10"/>
      <c r="G1106" s="10" t="s">
        <v>55</v>
      </c>
      <c r="H1106" s="10" t="s">
        <v>33</v>
      </c>
      <c r="I1106" s="10" t="s">
        <v>33</v>
      </c>
      <c r="J1106" s="11">
        <v>4170.5</v>
      </c>
      <c r="K1106" s="11">
        <v>2451.1999999999998</v>
      </c>
      <c r="L1106" s="11">
        <v>0</v>
      </c>
      <c r="M1106" s="26">
        <v>90</v>
      </c>
      <c r="N1106" s="11">
        <f t="shared" si="297"/>
        <v>32958579.527879041</v>
      </c>
      <c r="O1106" s="11">
        <v>0</v>
      </c>
      <c r="P1106" s="11">
        <v>23765152.217879042</v>
      </c>
      <c r="Q1106" s="11">
        <v>0</v>
      </c>
      <c r="R1106" s="11">
        <v>1163296.1099999999</v>
      </c>
      <c r="S1106" s="11">
        <v>8030131.1999999993</v>
      </c>
      <c r="T1106" s="11"/>
      <c r="U1106" s="8">
        <v>15016.25</v>
      </c>
      <c r="V1106" s="8">
        <v>15016.25</v>
      </c>
      <c r="W1106" s="3" t="s">
        <v>1132</v>
      </c>
      <c r="X1106" s="17">
        <f>+N1106-'Приложение № 2'!E1106</f>
        <v>0</v>
      </c>
      <c r="Y1106" s="1">
        <v>895625.07</v>
      </c>
      <c r="Z1106" s="1">
        <f t="shared" si="305"/>
        <v>267671.03999999998</v>
      </c>
      <c r="AB1106" s="17">
        <f>+N1106-'Приложение № 2'!E1106</f>
        <v>0</v>
      </c>
      <c r="AE1106" s="25">
        <f>+N1106-'Приложение № 2'!E1106</f>
        <v>0</v>
      </c>
    </row>
    <row r="1107" spans="1:32" x14ac:dyDescent="0.2">
      <c r="A1107" s="9">
        <f t="shared" si="299"/>
        <v>1033</v>
      </c>
      <c r="B1107" s="6">
        <f t="shared" si="300"/>
        <v>59</v>
      </c>
      <c r="C1107" s="7" t="s">
        <v>1169</v>
      </c>
      <c r="D1107" s="10" t="s">
        <v>780</v>
      </c>
      <c r="E1107" s="10" t="s">
        <v>148</v>
      </c>
      <c r="F1107" s="10"/>
      <c r="G1107" s="10" t="s">
        <v>55</v>
      </c>
      <c r="H1107" s="10" t="s">
        <v>31</v>
      </c>
      <c r="I1107" s="10" t="s">
        <v>31</v>
      </c>
      <c r="J1107" s="11">
        <v>622.4</v>
      </c>
      <c r="K1107" s="11">
        <v>577</v>
      </c>
      <c r="L1107" s="11">
        <v>0</v>
      </c>
      <c r="M1107" s="26">
        <v>28</v>
      </c>
      <c r="N1107" s="11">
        <f t="shared" ref="N1107" si="306">+P1107+Q1107+R1107+S1107+T1107</f>
        <v>6545626.4800000004</v>
      </c>
      <c r="O1107" s="11">
        <v>0</v>
      </c>
      <c r="P1107" s="11">
        <v>5220116.3600000013</v>
      </c>
      <c r="Q1107" s="11">
        <v>0</v>
      </c>
      <c r="R1107" s="11">
        <v>0</v>
      </c>
      <c r="S1107" s="11">
        <v>1325510.1199999996</v>
      </c>
      <c r="T1107" s="11"/>
      <c r="U1107" s="8">
        <v>12834.87</v>
      </c>
      <c r="V1107" s="8">
        <v>12834.87</v>
      </c>
      <c r="W1107" s="3" t="s">
        <v>1132</v>
      </c>
      <c r="X1107" s="17">
        <f>+N1107-'Приложение № 2'!E1107</f>
        <v>0</v>
      </c>
      <c r="Y1107" s="1">
        <v>205108.83</v>
      </c>
      <c r="Z1107" s="1">
        <f t="shared" si="305"/>
        <v>63008.399999999994</v>
      </c>
      <c r="AB1107" s="17">
        <f>+N1107-'Приложение № 2'!E1107</f>
        <v>0</v>
      </c>
      <c r="AE1107" s="25">
        <f>+N1107-'Приложение № 2'!E1107</f>
        <v>0</v>
      </c>
    </row>
    <row r="1108" spans="1:32" s="12" customFormat="1" x14ac:dyDescent="0.2">
      <c r="A1108" s="9"/>
      <c r="B1108" s="35" t="s">
        <v>521</v>
      </c>
      <c r="C1108" s="35"/>
      <c r="D1108" s="35"/>
      <c r="E1108" s="29"/>
      <c r="F1108" s="29"/>
      <c r="G1108" s="29"/>
      <c r="H1108" s="29"/>
      <c r="I1108" s="29"/>
      <c r="J1108" s="30">
        <f>SUM(J1049:J1107)</f>
        <v>324726.46000000002</v>
      </c>
      <c r="K1108" s="30">
        <f>SUM(K1049:K1107)</f>
        <v>255223.81</v>
      </c>
      <c r="L1108" s="30">
        <f>SUM(L1049:L1107)</f>
        <v>8981.5499999999993</v>
      </c>
      <c r="M1108" s="30">
        <f>SUM(M1049:M1107)</f>
        <v>11371</v>
      </c>
      <c r="N1108" s="30">
        <f>SUM(N1049:N1107)</f>
        <v>1332864225.3803458</v>
      </c>
      <c r="O1108" s="30">
        <v>0</v>
      </c>
      <c r="P1108" s="30">
        <f t="shared" ref="P1108:S1108" si="307">SUM(P1049:P1107)</f>
        <v>784245317.48012435</v>
      </c>
      <c r="Q1108" s="30">
        <f t="shared" si="307"/>
        <v>0</v>
      </c>
      <c r="R1108" s="30">
        <f t="shared" si="307"/>
        <v>64783089.674989417</v>
      </c>
      <c r="S1108" s="30">
        <f t="shared" si="307"/>
        <v>483835818.22523248</v>
      </c>
      <c r="T1108" s="30">
        <v>0</v>
      </c>
      <c r="U1108" s="30"/>
      <c r="V1108" s="30"/>
      <c r="W1108" s="29"/>
      <c r="X1108" s="17">
        <f>+N1108-'Приложение № 2'!E1108</f>
        <v>0</v>
      </c>
      <c r="Y1108" s="14"/>
      <c r="Z1108" s="14"/>
      <c r="AA1108" s="14"/>
      <c r="AB1108" s="17">
        <f>+N1108-'Приложение № 2'!E1108</f>
        <v>0</v>
      </c>
      <c r="AD1108" s="14"/>
      <c r="AE1108" s="25">
        <f>+N1108-'Приложение № 2'!E1108</f>
        <v>0</v>
      </c>
      <c r="AF1108" s="14"/>
    </row>
    <row r="1109" spans="1:32" x14ac:dyDescent="0.2">
      <c r="A1109" s="9">
        <f>+A1107+1</f>
        <v>1034</v>
      </c>
      <c r="B1109" s="6">
        <v>1</v>
      </c>
      <c r="C1109" s="7" t="s">
        <v>1170</v>
      </c>
      <c r="D1109" s="7" t="s">
        <v>1109</v>
      </c>
      <c r="E1109" s="7" t="s">
        <v>138</v>
      </c>
      <c r="F1109" s="7"/>
      <c r="G1109" s="7" t="s">
        <v>55</v>
      </c>
      <c r="H1109" s="7" t="s">
        <v>34</v>
      </c>
      <c r="I1109" s="7" t="s">
        <v>31</v>
      </c>
      <c r="J1109" s="8">
        <v>1920.2</v>
      </c>
      <c r="K1109" s="8">
        <v>1886.3</v>
      </c>
      <c r="L1109" s="8">
        <v>0</v>
      </c>
      <c r="M1109" s="33">
        <v>62</v>
      </c>
      <c r="N1109" s="8">
        <f t="shared" ref="N1109:N1121" si="308">+P1109+Q1109+R1109+S1109+T1109</f>
        <v>22737101.806654483</v>
      </c>
      <c r="O1109" s="8">
        <v>0</v>
      </c>
      <c r="P1109" s="8">
        <v>15728580.946654484</v>
      </c>
      <c r="Q1109" s="8">
        <v>0</v>
      </c>
      <c r="R1109" s="8">
        <v>829002.05999999994</v>
      </c>
      <c r="S1109" s="8">
        <v>6179518.7999999989</v>
      </c>
      <c r="T1109" s="8"/>
      <c r="U1109" s="8">
        <v>13582.9</v>
      </c>
      <c r="V1109" s="8">
        <v>13582.9</v>
      </c>
      <c r="W1109" s="3" t="s">
        <v>1132</v>
      </c>
      <c r="X1109" s="17">
        <f>+N1109-'Приложение № 2'!E1109</f>
        <v>0</v>
      </c>
      <c r="Y1109" s="1">
        <v>623018.1</v>
      </c>
      <c r="Z1109" s="1">
        <f t="shared" ref="Z1109:Z1121" si="309">+(K1109*9.1+L1109*18.19)*12</f>
        <v>205983.95999999996</v>
      </c>
      <c r="AB1109" s="17">
        <f>+N1109-'Приложение № 2'!E1109</f>
        <v>0</v>
      </c>
      <c r="AE1109" s="25">
        <f>+N1109-'Приложение № 2'!E1109</f>
        <v>0</v>
      </c>
    </row>
    <row r="1110" spans="1:32" x14ac:dyDescent="0.2">
      <c r="A1110" s="9">
        <f>+A1109+1</f>
        <v>1035</v>
      </c>
      <c r="B1110" s="6">
        <f>+B1109+1</f>
        <v>2</v>
      </c>
      <c r="C1110" s="7" t="s">
        <v>1170</v>
      </c>
      <c r="D1110" s="10" t="s">
        <v>784</v>
      </c>
      <c r="E1110" s="10" t="s">
        <v>108</v>
      </c>
      <c r="F1110" s="10"/>
      <c r="G1110" s="10" t="s">
        <v>55</v>
      </c>
      <c r="H1110" s="10" t="s">
        <v>34</v>
      </c>
      <c r="I1110" s="10" t="s">
        <v>32</v>
      </c>
      <c r="J1110" s="11">
        <v>2865.8</v>
      </c>
      <c r="K1110" s="11">
        <v>2862</v>
      </c>
      <c r="L1110" s="11">
        <v>0</v>
      </c>
      <c r="M1110" s="26">
        <v>95</v>
      </c>
      <c r="N1110" s="11">
        <f t="shared" si="308"/>
        <v>57401674.379021399</v>
      </c>
      <c r="O1110" s="11">
        <v>0</v>
      </c>
      <c r="P1110" s="11">
        <v>57401674.379021399</v>
      </c>
      <c r="Q1110" s="11">
        <v>0</v>
      </c>
      <c r="R1110" s="11">
        <v>0</v>
      </c>
      <c r="S1110" s="11">
        <v>0</v>
      </c>
      <c r="T1110" s="8"/>
      <c r="U1110" s="8">
        <v>22601.16</v>
      </c>
      <c r="V1110" s="8">
        <v>22601.16</v>
      </c>
      <c r="W1110" s="3" t="s">
        <v>1132</v>
      </c>
      <c r="X1110" s="17">
        <f>+N1110-'Приложение № 2'!E1110</f>
        <v>0</v>
      </c>
      <c r="Y1110" s="1">
        <v>830530.88</v>
      </c>
      <c r="Z1110" s="1">
        <f t="shared" si="309"/>
        <v>312530.40000000002</v>
      </c>
      <c r="AB1110" s="17">
        <f>+N1110-'Приложение № 2'!E1110</f>
        <v>0</v>
      </c>
      <c r="AE1110" s="25">
        <f>+N1110-'Приложение № 2'!E1110</f>
        <v>0</v>
      </c>
    </row>
    <row r="1111" spans="1:32" x14ac:dyDescent="0.2">
      <c r="A1111" s="9">
        <f t="shared" ref="A1111:A1121" si="310">+A1110+1</f>
        <v>1036</v>
      </c>
      <c r="B1111" s="6">
        <f t="shared" ref="B1111:B1121" si="311">+B1110+1</f>
        <v>3</v>
      </c>
      <c r="C1111" s="7" t="s">
        <v>1170</v>
      </c>
      <c r="D1111" s="10" t="s">
        <v>1110</v>
      </c>
      <c r="E1111" s="10" t="s">
        <v>129</v>
      </c>
      <c r="F1111" s="10"/>
      <c r="G1111" s="10" t="s">
        <v>55</v>
      </c>
      <c r="H1111" s="10" t="s">
        <v>34</v>
      </c>
      <c r="I1111" s="10" t="s">
        <v>31</v>
      </c>
      <c r="J1111" s="11">
        <v>1542.3</v>
      </c>
      <c r="K1111" s="11">
        <v>1542.3</v>
      </c>
      <c r="L1111" s="11">
        <v>0</v>
      </c>
      <c r="M1111" s="26">
        <v>24</v>
      </c>
      <c r="N1111" s="11">
        <f t="shared" si="308"/>
        <v>18590591.155694161</v>
      </c>
      <c r="O1111" s="11">
        <v>0</v>
      </c>
      <c r="P1111" s="11">
        <v>12809776.155694162</v>
      </c>
      <c r="Q1111" s="11">
        <v>0</v>
      </c>
      <c r="R1111" s="11">
        <v>728240.2</v>
      </c>
      <c r="S1111" s="11">
        <v>5052574.7999999989</v>
      </c>
      <c r="T1111" s="8"/>
      <c r="U1111" s="8">
        <v>13582.9</v>
      </c>
      <c r="V1111" s="8">
        <v>13582.9</v>
      </c>
      <c r="W1111" s="3" t="s">
        <v>1132</v>
      </c>
      <c r="X1111" s="17">
        <f>+N1111-'Приложение № 2'!E1111</f>
        <v>0</v>
      </c>
      <c r="Y1111" s="1">
        <v>559821.04</v>
      </c>
      <c r="Z1111" s="1">
        <f t="shared" si="309"/>
        <v>168419.15999999997</v>
      </c>
      <c r="AB1111" s="17">
        <f>+N1111-'Приложение № 2'!E1111</f>
        <v>0</v>
      </c>
      <c r="AE1111" s="25">
        <f>+N1111-'Приложение № 2'!E1111</f>
        <v>0</v>
      </c>
    </row>
    <row r="1112" spans="1:32" x14ac:dyDescent="0.2">
      <c r="A1112" s="9">
        <f t="shared" si="310"/>
        <v>1037</v>
      </c>
      <c r="B1112" s="6">
        <f t="shared" si="311"/>
        <v>4</v>
      </c>
      <c r="C1112" s="7" t="s">
        <v>1170</v>
      </c>
      <c r="D1112" s="10" t="s">
        <v>1111</v>
      </c>
      <c r="E1112" s="10" t="s">
        <v>131</v>
      </c>
      <c r="F1112" s="10"/>
      <c r="G1112" s="10" t="s">
        <v>55</v>
      </c>
      <c r="H1112" s="10" t="s">
        <v>34</v>
      </c>
      <c r="I1112" s="10" t="s">
        <v>32</v>
      </c>
      <c r="J1112" s="11">
        <v>2877.6</v>
      </c>
      <c r="K1112" s="11">
        <v>2877.6</v>
      </c>
      <c r="L1112" s="11">
        <v>0</v>
      </c>
      <c r="M1112" s="26">
        <v>91</v>
      </c>
      <c r="N1112" s="11">
        <f t="shared" si="308"/>
        <v>34686043.654990852</v>
      </c>
      <c r="O1112" s="11">
        <v>0</v>
      </c>
      <c r="P1112" s="11">
        <v>24018164.224990852</v>
      </c>
      <c r="Q1112" s="11">
        <v>0</v>
      </c>
      <c r="R1112" s="11">
        <v>1240861.83</v>
      </c>
      <c r="S1112" s="11">
        <v>9427017.5999999996</v>
      </c>
      <c r="T1112" s="8"/>
      <c r="U1112" s="8">
        <v>13582.9</v>
      </c>
      <c r="V1112" s="8">
        <v>13582.9</v>
      </c>
      <c r="W1112" s="3" t="s">
        <v>1132</v>
      </c>
      <c r="X1112" s="17">
        <f>+N1112-'Приложение № 2'!E1112</f>
        <v>0</v>
      </c>
      <c r="Y1112" s="1">
        <v>926627.91</v>
      </c>
      <c r="Z1112" s="1">
        <f t="shared" si="309"/>
        <v>314233.92</v>
      </c>
      <c r="AB1112" s="17">
        <f>+N1112-'Приложение № 2'!E1112</f>
        <v>0</v>
      </c>
      <c r="AE1112" s="25">
        <f>+N1112-'Приложение № 2'!E1112</f>
        <v>0</v>
      </c>
    </row>
    <row r="1113" spans="1:32" x14ac:dyDescent="0.2">
      <c r="A1113" s="9">
        <f t="shared" si="310"/>
        <v>1038</v>
      </c>
      <c r="B1113" s="6">
        <f t="shared" si="311"/>
        <v>5</v>
      </c>
      <c r="C1113" s="7" t="s">
        <v>1170</v>
      </c>
      <c r="D1113" s="10" t="s">
        <v>1112</v>
      </c>
      <c r="E1113" s="10" t="s">
        <v>140</v>
      </c>
      <c r="F1113" s="10"/>
      <c r="G1113" s="10" t="s">
        <v>55</v>
      </c>
      <c r="H1113" s="10" t="s">
        <v>34</v>
      </c>
      <c r="I1113" s="10" t="s">
        <v>32</v>
      </c>
      <c r="J1113" s="11">
        <v>2924.4</v>
      </c>
      <c r="K1113" s="11">
        <v>2861.8</v>
      </c>
      <c r="L1113" s="11">
        <v>0</v>
      </c>
      <c r="M1113" s="26">
        <v>76</v>
      </c>
      <c r="N1113" s="11">
        <f t="shared" si="308"/>
        <v>34495593.459902145</v>
      </c>
      <c r="O1113" s="11">
        <v>0</v>
      </c>
      <c r="P1113" s="11">
        <v>23874716.849902146</v>
      </c>
      <c r="Q1113" s="11">
        <v>0</v>
      </c>
      <c r="R1113" s="11">
        <v>1245619.81</v>
      </c>
      <c r="S1113" s="11">
        <v>9375256.8000000007</v>
      </c>
      <c r="T1113" s="8"/>
      <c r="U1113" s="8">
        <v>13582.9</v>
      </c>
      <c r="V1113" s="8">
        <v>13582.9</v>
      </c>
      <c r="W1113" s="3" t="s">
        <v>1132</v>
      </c>
      <c r="X1113" s="17">
        <f>+N1113-'Приложение № 2'!E1113</f>
        <v>0</v>
      </c>
      <c r="Y1113" s="1">
        <v>933111.25</v>
      </c>
      <c r="Z1113" s="1">
        <f t="shared" si="309"/>
        <v>312508.56</v>
      </c>
      <c r="AB1113" s="17">
        <f>+N1113-'Приложение № 2'!E1113</f>
        <v>0</v>
      </c>
      <c r="AE1113" s="25">
        <f>+N1113-'Приложение № 2'!E1113</f>
        <v>0</v>
      </c>
    </row>
    <row r="1114" spans="1:32" x14ac:dyDescent="0.2">
      <c r="A1114" s="9">
        <f t="shared" si="310"/>
        <v>1039</v>
      </c>
      <c r="B1114" s="6">
        <f t="shared" si="311"/>
        <v>6</v>
      </c>
      <c r="C1114" s="7" t="s">
        <v>1170</v>
      </c>
      <c r="D1114" s="7" t="s">
        <v>1113</v>
      </c>
      <c r="E1114" s="7" t="s">
        <v>129</v>
      </c>
      <c r="F1114" s="7"/>
      <c r="G1114" s="7" t="s">
        <v>55</v>
      </c>
      <c r="H1114" s="7" t="s">
        <v>34</v>
      </c>
      <c r="I1114" s="7" t="s">
        <v>31</v>
      </c>
      <c r="J1114" s="8">
        <v>1565</v>
      </c>
      <c r="K1114" s="8">
        <v>1565</v>
      </c>
      <c r="L1114" s="8">
        <v>0</v>
      </c>
      <c r="M1114" s="33">
        <v>50</v>
      </c>
      <c r="N1114" s="8">
        <f t="shared" si="308"/>
        <v>18864212.6495107</v>
      </c>
      <c r="O1114" s="8">
        <v>0</v>
      </c>
      <c r="P1114" s="8">
        <v>13085710.209510701</v>
      </c>
      <c r="Q1114" s="8">
        <v>0</v>
      </c>
      <c r="R1114" s="8">
        <v>651562.43999999994</v>
      </c>
      <c r="S1114" s="8">
        <v>5126940</v>
      </c>
      <c r="T1114" s="8"/>
      <c r="U1114" s="8">
        <v>13582.9</v>
      </c>
      <c r="V1114" s="8">
        <v>13582.9</v>
      </c>
      <c r="W1114" s="3" t="s">
        <v>1132</v>
      </c>
      <c r="X1114" s="17">
        <f>+N1114-'Приложение № 2'!E1114</f>
        <v>0</v>
      </c>
      <c r="Y1114" s="1">
        <v>480664.44</v>
      </c>
      <c r="Z1114" s="1">
        <f t="shared" si="309"/>
        <v>170898</v>
      </c>
      <c r="AB1114" s="17">
        <f>+N1114-'Приложение № 2'!E1114</f>
        <v>0</v>
      </c>
      <c r="AE1114" s="25">
        <f>+N1114-'Приложение № 2'!E1114</f>
        <v>0</v>
      </c>
    </row>
    <row r="1115" spans="1:32" x14ac:dyDescent="0.2">
      <c r="A1115" s="9">
        <f t="shared" si="310"/>
        <v>1040</v>
      </c>
      <c r="B1115" s="6">
        <f t="shared" si="311"/>
        <v>7</v>
      </c>
      <c r="C1115" s="7" t="s">
        <v>1170</v>
      </c>
      <c r="D1115" s="7" t="s">
        <v>1114</v>
      </c>
      <c r="E1115" s="7" t="s">
        <v>129</v>
      </c>
      <c r="F1115" s="7"/>
      <c r="G1115" s="7" t="s">
        <v>55</v>
      </c>
      <c r="H1115" s="7" t="s">
        <v>32</v>
      </c>
      <c r="I1115" s="7" t="s">
        <v>32</v>
      </c>
      <c r="J1115" s="8">
        <v>1359.3</v>
      </c>
      <c r="K1115" s="8">
        <v>1359.3</v>
      </c>
      <c r="L1115" s="8">
        <v>0</v>
      </c>
      <c r="M1115" s="33">
        <v>44</v>
      </c>
      <c r="N1115" s="8">
        <f t="shared" si="308"/>
        <v>34337114.199804284</v>
      </c>
      <c r="O1115" s="8">
        <v>0</v>
      </c>
      <c r="P1115" s="8">
        <v>29376761.209804282</v>
      </c>
      <c r="Q1115" s="8">
        <v>0</v>
      </c>
      <c r="R1115" s="8">
        <v>507286.19</v>
      </c>
      <c r="S1115" s="8">
        <v>4453066.8</v>
      </c>
      <c r="T1115" s="8"/>
      <c r="U1115" s="8">
        <v>28445.18</v>
      </c>
      <c r="V1115" s="8">
        <v>28445.18</v>
      </c>
      <c r="W1115" s="3" t="s">
        <v>1132</v>
      </c>
      <c r="X1115" s="17">
        <f>+N1115-'Приложение № 2'!E1115</f>
        <v>0</v>
      </c>
      <c r="Y1115" s="1">
        <v>358850.63</v>
      </c>
      <c r="Z1115" s="1">
        <f t="shared" si="309"/>
        <v>148435.56</v>
      </c>
      <c r="AB1115" s="17">
        <f>+N1115-'Приложение № 2'!E1115</f>
        <v>0</v>
      </c>
      <c r="AE1115" s="25">
        <f>+N1115-'Приложение № 2'!E1115</f>
        <v>0</v>
      </c>
    </row>
    <row r="1116" spans="1:32" x14ac:dyDescent="0.2">
      <c r="A1116" s="9">
        <f t="shared" si="310"/>
        <v>1041</v>
      </c>
      <c r="B1116" s="6">
        <f t="shared" si="311"/>
        <v>8</v>
      </c>
      <c r="C1116" s="7" t="s">
        <v>1170</v>
      </c>
      <c r="D1116" s="7" t="s">
        <v>1115</v>
      </c>
      <c r="E1116" s="7" t="s">
        <v>138</v>
      </c>
      <c r="F1116" s="7"/>
      <c r="G1116" s="7" t="s">
        <v>55</v>
      </c>
      <c r="H1116" s="7" t="s">
        <v>34</v>
      </c>
      <c r="I1116" s="7" t="s">
        <v>32</v>
      </c>
      <c r="J1116" s="8">
        <v>2872.9</v>
      </c>
      <c r="K1116" s="8">
        <v>2872.9</v>
      </c>
      <c r="L1116" s="8">
        <v>0</v>
      </c>
      <c r="M1116" s="33">
        <v>91</v>
      </c>
      <c r="N1116" s="8">
        <f t="shared" si="308"/>
        <v>34629390.751565762</v>
      </c>
      <c r="O1116" s="8">
        <v>0</v>
      </c>
      <c r="P1116" s="8">
        <v>24025931.771565765</v>
      </c>
      <c r="Q1116" s="8">
        <v>0</v>
      </c>
      <c r="R1116" s="8">
        <v>1191838.58</v>
      </c>
      <c r="S1116" s="8">
        <v>9411620.4000000004</v>
      </c>
      <c r="T1116" s="8"/>
      <c r="U1116" s="8">
        <v>13582.9</v>
      </c>
      <c r="V1116" s="8">
        <v>13582.9</v>
      </c>
      <c r="W1116" s="3" t="s">
        <v>1132</v>
      </c>
      <c r="X1116" s="17">
        <f>+N1116-'Приложение № 2'!E1116</f>
        <v>0</v>
      </c>
      <c r="Y1116" s="1">
        <v>878117.9</v>
      </c>
      <c r="Z1116" s="1">
        <f t="shared" si="309"/>
        <v>313720.68</v>
      </c>
      <c r="AB1116" s="17">
        <f>+N1116-'Приложение № 2'!E1116</f>
        <v>0</v>
      </c>
      <c r="AE1116" s="25">
        <f>+N1116-'Приложение № 2'!E1116</f>
        <v>0</v>
      </c>
    </row>
    <row r="1117" spans="1:32" x14ac:dyDescent="0.2">
      <c r="A1117" s="9">
        <f t="shared" si="310"/>
        <v>1042</v>
      </c>
      <c r="B1117" s="6">
        <f t="shared" si="311"/>
        <v>9</v>
      </c>
      <c r="C1117" s="7" t="s">
        <v>1170</v>
      </c>
      <c r="D1117" s="7" t="s">
        <v>1116</v>
      </c>
      <c r="E1117" s="7" t="s">
        <v>131</v>
      </c>
      <c r="F1117" s="7"/>
      <c r="G1117" s="7" t="s">
        <v>55</v>
      </c>
      <c r="H1117" s="7" t="s">
        <v>34</v>
      </c>
      <c r="I1117" s="7" t="s">
        <v>31</v>
      </c>
      <c r="J1117" s="8">
        <v>1903.13</v>
      </c>
      <c r="K1117" s="8">
        <v>1903.13</v>
      </c>
      <c r="L1117" s="8">
        <v>0</v>
      </c>
      <c r="M1117" s="33">
        <v>59</v>
      </c>
      <c r="N1117" s="8">
        <f t="shared" si="308"/>
        <v>22939967.428434242</v>
      </c>
      <c r="O1117" s="8">
        <v>0</v>
      </c>
      <c r="P1117" s="8">
        <v>15909219.892434243</v>
      </c>
      <c r="Q1117" s="8">
        <v>0</v>
      </c>
      <c r="R1117" s="8">
        <v>796093.65599999996</v>
      </c>
      <c r="S1117" s="8">
        <v>6234653.8799999999</v>
      </c>
      <c r="T1117" s="8"/>
      <c r="U1117" s="8">
        <v>13582.9</v>
      </c>
      <c r="V1117" s="8">
        <v>13582.9</v>
      </c>
      <c r="W1117" s="3" t="s">
        <v>1132</v>
      </c>
      <c r="X1117" s="17">
        <f>+N1117-'Приложение № 2'!E1117</f>
        <v>0</v>
      </c>
      <c r="Y1117" s="1">
        <v>588271.86</v>
      </c>
      <c r="Z1117" s="1">
        <f t="shared" si="309"/>
        <v>207821.796</v>
      </c>
      <c r="AB1117" s="17">
        <f>+N1117-'Приложение № 2'!E1117</f>
        <v>0</v>
      </c>
      <c r="AE1117" s="25">
        <f>+N1117-'Приложение № 2'!E1117</f>
        <v>0</v>
      </c>
    </row>
    <row r="1118" spans="1:32" x14ac:dyDescent="0.2">
      <c r="A1118" s="9">
        <f t="shared" si="310"/>
        <v>1043</v>
      </c>
      <c r="B1118" s="6">
        <f t="shared" si="311"/>
        <v>10</v>
      </c>
      <c r="C1118" s="7" t="s">
        <v>1170</v>
      </c>
      <c r="D1118" s="7" t="s">
        <v>1117</v>
      </c>
      <c r="E1118" s="7" t="s">
        <v>129</v>
      </c>
      <c r="F1118" s="7"/>
      <c r="G1118" s="7" t="s">
        <v>55</v>
      </c>
      <c r="H1118" s="7" t="s">
        <v>34</v>
      </c>
      <c r="I1118" s="7" t="s">
        <v>31</v>
      </c>
      <c r="J1118" s="8">
        <v>1599.6</v>
      </c>
      <c r="K1118" s="8">
        <v>1277.2</v>
      </c>
      <c r="L1118" s="8">
        <v>292</v>
      </c>
      <c r="M1118" s="33">
        <v>49</v>
      </c>
      <c r="N1118" s="8">
        <f t="shared" si="308"/>
        <v>18914838.651370041</v>
      </c>
      <c r="O1118" s="8">
        <v>0</v>
      </c>
      <c r="P1118" s="8">
        <v>12232290.621370042</v>
      </c>
      <c r="Q1118" s="8">
        <v>0</v>
      </c>
      <c r="R1118" s="8">
        <v>586308.03</v>
      </c>
      <c r="S1118" s="8">
        <v>6096240</v>
      </c>
      <c r="T1118" s="8"/>
      <c r="U1118" s="8">
        <v>13582.9</v>
      </c>
      <c r="V1118" s="8">
        <v>13582.9</v>
      </c>
      <c r="W1118" s="3" t="s">
        <v>1132</v>
      </c>
      <c r="X1118" s="17">
        <f>+N1118-'Приложение № 2'!E1118</f>
        <v>0</v>
      </c>
      <c r="Y1118" s="1">
        <v>383100.03</v>
      </c>
      <c r="Z1118" s="1">
        <f t="shared" si="309"/>
        <v>203208</v>
      </c>
      <c r="AB1118" s="17">
        <f>+N1118-'Приложение № 2'!E1118</f>
        <v>0</v>
      </c>
      <c r="AE1118" s="25">
        <f>+N1118-'Приложение № 2'!E1118</f>
        <v>0</v>
      </c>
    </row>
    <row r="1119" spans="1:32" x14ac:dyDescent="0.2">
      <c r="A1119" s="9">
        <f t="shared" si="310"/>
        <v>1044</v>
      </c>
      <c r="B1119" s="6">
        <f t="shared" si="311"/>
        <v>11</v>
      </c>
      <c r="C1119" s="7" t="s">
        <v>1170</v>
      </c>
      <c r="D1119" s="7" t="s">
        <v>1118</v>
      </c>
      <c r="E1119" s="7" t="s">
        <v>138</v>
      </c>
      <c r="F1119" s="7"/>
      <c r="G1119" s="7" t="s">
        <v>55</v>
      </c>
      <c r="H1119" s="7" t="s">
        <v>34</v>
      </c>
      <c r="I1119" s="7" t="s">
        <v>31</v>
      </c>
      <c r="J1119" s="8">
        <v>1826.2</v>
      </c>
      <c r="K1119" s="8">
        <v>1679.1</v>
      </c>
      <c r="L1119" s="8">
        <v>0</v>
      </c>
      <c r="M1119" s="33">
        <v>34</v>
      </c>
      <c r="N1119" s="8">
        <f t="shared" si="308"/>
        <v>20239552.368042797</v>
      </c>
      <c r="O1119" s="8">
        <v>0</v>
      </c>
      <c r="P1119" s="8">
        <v>13944647.678042797</v>
      </c>
      <c r="Q1119" s="8">
        <v>0</v>
      </c>
      <c r="R1119" s="8">
        <v>794173.09</v>
      </c>
      <c r="S1119" s="8">
        <v>5500731.5999999996</v>
      </c>
      <c r="T1119" s="8"/>
      <c r="U1119" s="8">
        <v>13582.9</v>
      </c>
      <c r="V1119" s="8">
        <v>13582.9</v>
      </c>
      <c r="W1119" s="3" t="s">
        <v>1132</v>
      </c>
      <c r="X1119" s="17">
        <f>+N1119-'Приложение № 2'!E1119</f>
        <v>0</v>
      </c>
      <c r="Y1119" s="1">
        <v>610815.37</v>
      </c>
      <c r="Z1119" s="1">
        <f t="shared" si="309"/>
        <v>183357.71999999997</v>
      </c>
      <c r="AB1119" s="17">
        <f>+N1119-'Приложение № 2'!E1119</f>
        <v>0</v>
      </c>
      <c r="AE1119" s="25">
        <f>+N1119-'Приложение № 2'!E1119</f>
        <v>0</v>
      </c>
    </row>
    <row r="1120" spans="1:32" x14ac:dyDescent="0.2">
      <c r="A1120" s="9">
        <f t="shared" si="310"/>
        <v>1045</v>
      </c>
      <c r="B1120" s="6">
        <f t="shared" si="311"/>
        <v>12</v>
      </c>
      <c r="C1120" s="7" t="s">
        <v>1170</v>
      </c>
      <c r="D1120" s="7" t="s">
        <v>1119</v>
      </c>
      <c r="E1120" s="7" t="s">
        <v>129</v>
      </c>
      <c r="F1120" s="7"/>
      <c r="G1120" s="7" t="s">
        <v>55</v>
      </c>
      <c r="H1120" s="7" t="s">
        <v>34</v>
      </c>
      <c r="I1120" s="7" t="s">
        <v>32</v>
      </c>
      <c r="J1120" s="8">
        <v>2364.3000000000002</v>
      </c>
      <c r="K1120" s="8">
        <v>2147.5</v>
      </c>
      <c r="L1120" s="8">
        <v>216.8</v>
      </c>
      <c r="M1120" s="33">
        <v>64</v>
      </c>
      <c r="N1120" s="8">
        <f t="shared" si="308"/>
        <v>28498822.976281315</v>
      </c>
      <c r="O1120" s="8">
        <v>0</v>
      </c>
      <c r="P1120" s="8">
        <v>19079560.542281318</v>
      </c>
      <c r="Q1120" s="8">
        <v>0</v>
      </c>
      <c r="R1120" s="8">
        <v>964359.31400000001</v>
      </c>
      <c r="S1120" s="8">
        <v>8454903.1199999992</v>
      </c>
      <c r="T1120" s="8"/>
      <c r="U1120" s="8">
        <v>13582.9</v>
      </c>
      <c r="V1120" s="8">
        <v>13582.9</v>
      </c>
      <c r="W1120" s="3" t="s">
        <v>1132</v>
      </c>
      <c r="X1120" s="17">
        <f>+N1120-'Приложение № 2'!E1120</f>
        <v>0</v>
      </c>
      <c r="Y1120" s="1">
        <v>682529.21</v>
      </c>
      <c r="Z1120" s="1">
        <f t="shared" si="309"/>
        <v>281830.10399999999</v>
      </c>
      <c r="AB1120" s="17">
        <f>+N1120-'Приложение № 2'!E1120</f>
        <v>0</v>
      </c>
      <c r="AE1120" s="25">
        <f>+N1120-'Приложение № 2'!E1120</f>
        <v>0</v>
      </c>
    </row>
    <row r="1121" spans="1:32" x14ac:dyDescent="0.2">
      <c r="A1121" s="9">
        <f t="shared" si="310"/>
        <v>1046</v>
      </c>
      <c r="B1121" s="6">
        <f t="shared" si="311"/>
        <v>13</v>
      </c>
      <c r="C1121" s="7" t="s">
        <v>1170</v>
      </c>
      <c r="D1121" s="7" t="s">
        <v>1120</v>
      </c>
      <c r="E1121" s="7" t="s">
        <v>128</v>
      </c>
      <c r="F1121" s="7"/>
      <c r="G1121" s="7" t="s">
        <v>55</v>
      </c>
      <c r="H1121" s="7" t="s">
        <v>34</v>
      </c>
      <c r="I1121" s="7" t="s">
        <v>32</v>
      </c>
      <c r="J1121" s="8">
        <v>2870</v>
      </c>
      <c r="K1121" s="8">
        <v>2762.3</v>
      </c>
      <c r="L1121" s="8">
        <v>0</v>
      </c>
      <c r="M1121" s="33">
        <v>100</v>
      </c>
      <c r="N1121" s="8">
        <f t="shared" si="308"/>
        <v>33296239.351779763</v>
      </c>
      <c r="O1121" s="8">
        <v>0</v>
      </c>
      <c r="P1121" s="8">
        <v>23031393.161779761</v>
      </c>
      <c r="Q1121" s="8">
        <v>0</v>
      </c>
      <c r="R1121" s="8">
        <v>1215551.3900000001</v>
      </c>
      <c r="S1121" s="8">
        <v>9049294.8000000007</v>
      </c>
      <c r="T1121" s="8"/>
      <c r="U1121" s="8">
        <v>13582.9</v>
      </c>
      <c r="V1121" s="8">
        <v>13582.9</v>
      </c>
      <c r="W1121" s="3" t="s">
        <v>1132</v>
      </c>
      <c r="X1121" s="17">
        <f>+N1121-'Приложение № 2'!E1121</f>
        <v>0</v>
      </c>
      <c r="Y1121" s="1">
        <v>913908.23</v>
      </c>
      <c r="Z1121" s="1">
        <f t="shared" si="309"/>
        <v>301643.16000000003</v>
      </c>
      <c r="AB1121" s="17">
        <f>+N1121-'Приложение № 2'!E1121</f>
        <v>0</v>
      </c>
      <c r="AE1121" s="25">
        <f>+N1121-'Приложение № 2'!E1121</f>
        <v>0</v>
      </c>
    </row>
    <row r="1122" spans="1:32" s="12" customFormat="1" x14ac:dyDescent="0.2">
      <c r="A1122" s="9"/>
      <c r="B1122" s="35" t="s">
        <v>529</v>
      </c>
      <c r="C1122" s="35"/>
      <c r="D1122" s="35"/>
      <c r="E1122" s="29"/>
      <c r="F1122" s="29"/>
      <c r="G1122" s="29"/>
      <c r="H1122" s="29"/>
      <c r="I1122" s="29"/>
      <c r="J1122" s="30">
        <f t="shared" ref="J1122:N1122" si="312">SUM(J1109:J1121)</f>
        <v>28490.73</v>
      </c>
      <c r="K1122" s="30">
        <f t="shared" si="312"/>
        <v>27596.43</v>
      </c>
      <c r="L1122" s="30">
        <f t="shared" si="312"/>
        <v>508.8</v>
      </c>
      <c r="M1122" s="30">
        <f t="shared" si="312"/>
        <v>839</v>
      </c>
      <c r="N1122" s="30">
        <f t="shared" si="312"/>
        <v>379631142.83305186</v>
      </c>
      <c r="O1122" s="30">
        <v>0</v>
      </c>
      <c r="P1122" s="30">
        <v>284518427.64305198</v>
      </c>
      <c r="Q1122" s="30">
        <v>0</v>
      </c>
      <c r="R1122" s="30">
        <v>10750896.590000002</v>
      </c>
      <c r="S1122" s="30">
        <v>84361818.599999994</v>
      </c>
      <c r="T1122" s="30">
        <v>0</v>
      </c>
      <c r="U1122" s="30"/>
      <c r="V1122" s="30"/>
      <c r="W1122" s="29"/>
      <c r="X1122" s="17">
        <f>+N1122-'Приложение № 2'!E1122</f>
        <v>0</v>
      </c>
      <c r="Y1122" s="14"/>
      <c r="Z1122" s="14"/>
      <c r="AA1122" s="14"/>
      <c r="AB1122" s="17">
        <f>+N1122-'Приложение № 2'!E1122</f>
        <v>0</v>
      </c>
      <c r="AD1122" s="14"/>
      <c r="AE1122" s="25">
        <f>+N1122-'Приложение № 2'!E1122</f>
        <v>0</v>
      </c>
      <c r="AF1122" s="14"/>
    </row>
    <row r="1123" spans="1:32" x14ac:dyDescent="0.2">
      <c r="A1123" s="9">
        <f>+A1121+1</f>
        <v>1047</v>
      </c>
      <c r="B1123" s="6">
        <v>1</v>
      </c>
      <c r="C1123" s="7" t="s">
        <v>1196</v>
      </c>
      <c r="D1123" s="7" t="s">
        <v>1121</v>
      </c>
      <c r="E1123" s="7" t="s">
        <v>184</v>
      </c>
      <c r="F1123" s="7"/>
      <c r="G1123" s="7" t="s">
        <v>55</v>
      </c>
      <c r="H1123" s="7" t="s">
        <v>33</v>
      </c>
      <c r="I1123" s="7" t="s">
        <v>31</v>
      </c>
      <c r="J1123" s="8">
        <v>1487.9</v>
      </c>
      <c r="K1123" s="8">
        <v>1415.4</v>
      </c>
      <c r="L1123" s="8">
        <v>0</v>
      </c>
      <c r="M1123" s="33">
        <v>54</v>
      </c>
      <c r="N1123" s="8">
        <f>+P1123+Q1123+R1123+S1123+T1123</f>
        <v>23602695.728855044</v>
      </c>
      <c r="O1123" s="8">
        <v>0</v>
      </c>
      <c r="P1123" s="8">
        <v>18272737.898855045</v>
      </c>
      <c r="Q1123" s="8">
        <v>0</v>
      </c>
      <c r="R1123" s="8">
        <v>693107.42999999993</v>
      </c>
      <c r="S1123" s="8">
        <v>4636850.3999999994</v>
      </c>
      <c r="T1123" s="8"/>
      <c r="U1123" s="8">
        <v>18677.86</v>
      </c>
      <c r="V1123" s="8">
        <v>18677.86</v>
      </c>
      <c r="W1123" s="3" t="s">
        <v>1132</v>
      </c>
      <c r="X1123" s="17">
        <f>+N1123-'Приложение № 2'!E1123</f>
        <v>0</v>
      </c>
      <c r="Y1123" s="1">
        <v>538545.75</v>
      </c>
      <c r="Z1123" s="1">
        <f t="shared" ref="Z1123" si="313">+(K1123*9.1+L1123*18.19)*12</f>
        <v>154561.68</v>
      </c>
      <c r="AB1123" s="17">
        <f>+N1123-'Приложение № 2'!E1123</f>
        <v>0</v>
      </c>
      <c r="AE1123" s="25">
        <f>+N1123-'Приложение № 2'!E1123</f>
        <v>0</v>
      </c>
    </row>
    <row r="1124" spans="1:32" s="12" customFormat="1" x14ac:dyDescent="0.2">
      <c r="A1124" s="9"/>
      <c r="B1124" s="35" t="s">
        <v>795</v>
      </c>
      <c r="C1124" s="35"/>
      <c r="D1124" s="35"/>
      <c r="E1124" s="29"/>
      <c r="F1124" s="29"/>
      <c r="G1124" s="29"/>
      <c r="H1124" s="29"/>
      <c r="I1124" s="29"/>
      <c r="J1124" s="30">
        <f t="shared" ref="J1124:N1124" si="314">SUBTOTAL(9,J1123:J1123)</f>
        <v>1487.9</v>
      </c>
      <c r="K1124" s="30">
        <f t="shared" si="314"/>
        <v>1415.4</v>
      </c>
      <c r="L1124" s="30">
        <f t="shared" si="314"/>
        <v>0</v>
      </c>
      <c r="M1124" s="30">
        <f t="shared" si="314"/>
        <v>54</v>
      </c>
      <c r="N1124" s="30">
        <f t="shared" si="314"/>
        <v>23602695.728855044</v>
      </c>
      <c r="O1124" s="30">
        <v>0</v>
      </c>
      <c r="P1124" s="30">
        <v>18272737.898855045</v>
      </c>
      <c r="Q1124" s="30">
        <v>0</v>
      </c>
      <c r="R1124" s="30">
        <v>693107.42999999993</v>
      </c>
      <c r="S1124" s="30">
        <v>4636850.3999999994</v>
      </c>
      <c r="T1124" s="30">
        <v>0</v>
      </c>
      <c r="U1124" s="30"/>
      <c r="V1124" s="30"/>
      <c r="W1124" s="29"/>
      <c r="X1124" s="17">
        <f>+N1124-'Приложение № 2'!E1124</f>
        <v>0</v>
      </c>
      <c r="Y1124" s="14"/>
      <c r="Z1124" s="14"/>
      <c r="AA1124" s="14"/>
      <c r="AB1124" s="17">
        <f>+N1124-'Приложение № 2'!E1124</f>
        <v>0</v>
      </c>
      <c r="AD1124" s="14"/>
      <c r="AE1124" s="25">
        <f>+N1124-'Приложение № 2'!E1124</f>
        <v>0</v>
      </c>
      <c r="AF1124" s="14"/>
    </row>
    <row r="1125" spans="1:32" x14ac:dyDescent="0.2">
      <c r="A1125" s="9">
        <f>+A1123+1</f>
        <v>1048</v>
      </c>
      <c r="B1125" s="6">
        <v>1</v>
      </c>
      <c r="C1125" s="7" t="s">
        <v>1212</v>
      </c>
      <c r="D1125" s="7" t="s">
        <v>1122</v>
      </c>
      <c r="E1125" s="7" t="s">
        <v>424</v>
      </c>
      <c r="F1125" s="7"/>
      <c r="G1125" s="7" t="s">
        <v>59</v>
      </c>
      <c r="H1125" s="7" t="s">
        <v>31</v>
      </c>
      <c r="I1125" s="7" t="s">
        <v>31</v>
      </c>
      <c r="J1125" s="8">
        <v>948.6</v>
      </c>
      <c r="K1125" s="8">
        <v>838.8</v>
      </c>
      <c r="L1125" s="8">
        <v>0</v>
      </c>
      <c r="M1125" s="33">
        <v>23</v>
      </c>
      <c r="N1125" s="8">
        <f>+P1125+Q1125+R1125+S1125+T1125</f>
        <v>4177249.1623486402</v>
      </c>
      <c r="O1125" s="8">
        <v>0</v>
      </c>
      <c r="P1125" s="8">
        <v>3311049.1123486399</v>
      </c>
      <c r="Q1125" s="8">
        <v>0</v>
      </c>
      <c r="R1125" s="8">
        <v>216968.85</v>
      </c>
      <c r="S1125" s="8">
        <v>649231.20000000007</v>
      </c>
      <c r="T1125" s="8"/>
      <c r="U1125" s="8">
        <v>5634.41</v>
      </c>
      <c r="V1125" s="8">
        <v>5634.41</v>
      </c>
      <c r="W1125" s="3" t="s">
        <v>1132</v>
      </c>
      <c r="X1125" s="17">
        <f>+N1125-'Приложение № 2'!E1125</f>
        <v>0</v>
      </c>
      <c r="Y1125" s="1">
        <v>152045.73000000001</v>
      </c>
      <c r="Z1125" s="1">
        <f>+(K1125*6.45+L1125*17.73)*12</f>
        <v>64923.12</v>
      </c>
      <c r="AB1125" s="17">
        <f>+N1125-'Приложение № 2'!E1125</f>
        <v>0</v>
      </c>
      <c r="AE1125" s="25">
        <f>+N1125-'Приложение № 2'!E1125</f>
        <v>0</v>
      </c>
    </row>
    <row r="1126" spans="1:32" s="12" customFormat="1" x14ac:dyDescent="0.2">
      <c r="A1126" s="9"/>
      <c r="B1126" s="35" t="s">
        <v>803</v>
      </c>
      <c r="C1126" s="35"/>
      <c r="D1126" s="35"/>
      <c r="E1126" s="29"/>
      <c r="F1126" s="29"/>
      <c r="G1126" s="29"/>
      <c r="H1126" s="29"/>
      <c r="I1126" s="29"/>
      <c r="J1126" s="30">
        <f>SUM(J1125)</f>
        <v>948.6</v>
      </c>
      <c r="K1126" s="30">
        <f t="shared" ref="K1126:N1126" si="315">SUM(K1125)</f>
        <v>838.8</v>
      </c>
      <c r="L1126" s="30">
        <f t="shared" si="315"/>
        <v>0</v>
      </c>
      <c r="M1126" s="30">
        <f t="shared" si="315"/>
        <v>23</v>
      </c>
      <c r="N1126" s="30">
        <f t="shared" si="315"/>
        <v>4177249.1623486402</v>
      </c>
      <c r="O1126" s="30">
        <v>0</v>
      </c>
      <c r="P1126" s="30">
        <v>3311049.1123486399</v>
      </c>
      <c r="Q1126" s="30">
        <v>0</v>
      </c>
      <c r="R1126" s="30">
        <v>216968.85</v>
      </c>
      <c r="S1126" s="30">
        <v>649231.20000000007</v>
      </c>
      <c r="T1126" s="30">
        <v>0</v>
      </c>
      <c r="U1126" s="30"/>
      <c r="V1126" s="30"/>
      <c r="W1126" s="29"/>
      <c r="X1126" s="17">
        <f>+N1126-'Приложение № 2'!E1126</f>
        <v>0</v>
      </c>
      <c r="Y1126" s="14"/>
      <c r="Z1126" s="14"/>
      <c r="AA1126" s="14"/>
      <c r="AB1126" s="17">
        <f>+N1126-'Приложение № 2'!E1126</f>
        <v>0</v>
      </c>
      <c r="AD1126" s="14"/>
      <c r="AE1126" s="25">
        <f>+N1126-'Приложение № 2'!E1126</f>
        <v>0</v>
      </c>
      <c r="AF1126" s="14"/>
    </row>
    <row r="1127" spans="1:32" x14ac:dyDescent="0.2">
      <c r="A1127" s="9">
        <f>+A1125+1</f>
        <v>1049</v>
      </c>
      <c r="B1127" s="6">
        <v>1</v>
      </c>
      <c r="C1127" s="7" t="s">
        <v>1213</v>
      </c>
      <c r="D1127" s="7" t="s">
        <v>1123</v>
      </c>
      <c r="E1127" s="7" t="s">
        <v>228</v>
      </c>
      <c r="F1127" s="7"/>
      <c r="G1127" s="7" t="s">
        <v>59</v>
      </c>
      <c r="H1127" s="7" t="s">
        <v>31</v>
      </c>
      <c r="I1127" s="7" t="s">
        <v>30</v>
      </c>
      <c r="J1127" s="8">
        <v>362.9</v>
      </c>
      <c r="K1127" s="8">
        <v>342</v>
      </c>
      <c r="L1127" s="8">
        <v>0</v>
      </c>
      <c r="M1127" s="33">
        <v>20</v>
      </c>
      <c r="N1127" s="8">
        <f>+P1127+Q1127+R1127+S1127+T1127</f>
        <v>6655624.3537344001</v>
      </c>
      <c r="O1127" s="8">
        <v>0</v>
      </c>
      <c r="P1127" s="8">
        <v>6304504.4137343997</v>
      </c>
      <c r="Q1127" s="8">
        <v>0</v>
      </c>
      <c r="R1127" s="8">
        <v>86411.94</v>
      </c>
      <c r="S1127" s="8">
        <v>264708</v>
      </c>
      <c r="T1127" s="8"/>
      <c r="U1127" s="8">
        <v>21335.94</v>
      </c>
      <c r="V1127" s="8">
        <v>21335.94</v>
      </c>
      <c r="W1127" s="3" t="s">
        <v>1132</v>
      </c>
      <c r="X1127" s="17">
        <f>+N1127-'Приложение № 2'!E1127</f>
        <v>0</v>
      </c>
      <c r="Y1127" s="1">
        <v>59941.14</v>
      </c>
      <c r="Z1127" s="1">
        <f>+(K1127*6.45+L1127*17.73)*12</f>
        <v>26470.800000000003</v>
      </c>
      <c r="AB1127" s="17">
        <f>+N1127-'Приложение № 2'!E1127</f>
        <v>0</v>
      </c>
      <c r="AE1127" s="25">
        <f>+N1127-'Приложение № 2'!E1127</f>
        <v>0</v>
      </c>
    </row>
    <row r="1128" spans="1:32" s="12" customFormat="1" x14ac:dyDescent="0.2">
      <c r="A1128" s="9"/>
      <c r="B1128" s="35" t="s">
        <v>545</v>
      </c>
      <c r="C1128" s="35"/>
      <c r="D1128" s="35"/>
      <c r="E1128" s="29"/>
      <c r="F1128" s="29"/>
      <c r="G1128" s="29"/>
      <c r="H1128" s="29"/>
      <c r="I1128" s="29"/>
      <c r="J1128" s="30">
        <f>SUM(J1127)</f>
        <v>362.9</v>
      </c>
      <c r="K1128" s="30">
        <f t="shared" ref="K1128:N1128" si="316">SUM(K1127)</f>
        <v>342</v>
      </c>
      <c r="L1128" s="30">
        <f t="shared" si="316"/>
        <v>0</v>
      </c>
      <c r="M1128" s="30">
        <f t="shared" si="316"/>
        <v>20</v>
      </c>
      <c r="N1128" s="30">
        <f t="shared" si="316"/>
        <v>6655624.3537344001</v>
      </c>
      <c r="O1128" s="30">
        <v>0</v>
      </c>
      <c r="P1128" s="30">
        <v>6304504.4137343997</v>
      </c>
      <c r="Q1128" s="30">
        <v>0</v>
      </c>
      <c r="R1128" s="30">
        <v>86411.94</v>
      </c>
      <c r="S1128" s="30">
        <v>264708</v>
      </c>
      <c r="T1128" s="30">
        <v>0</v>
      </c>
      <c r="U1128" s="30"/>
      <c r="V1128" s="30"/>
      <c r="W1128" s="29"/>
      <c r="X1128" s="17">
        <f>+N1128-'Приложение № 2'!E1128</f>
        <v>0</v>
      </c>
      <c r="Y1128" s="14"/>
      <c r="Z1128" s="14"/>
      <c r="AA1128" s="14"/>
      <c r="AB1128" s="17">
        <f>+N1128-'Приложение № 2'!E1128</f>
        <v>0</v>
      </c>
      <c r="AD1128" s="14"/>
      <c r="AE1128" s="25">
        <f>+N1128-'Приложение № 2'!E1128</f>
        <v>0</v>
      </c>
      <c r="AF1128" s="14"/>
    </row>
    <row r="1129" spans="1:32" x14ac:dyDescent="0.2">
      <c r="A1129" s="9">
        <f>+A1127+1</f>
        <v>1050</v>
      </c>
      <c r="B1129" s="6">
        <v>1</v>
      </c>
      <c r="C1129" s="7" t="s">
        <v>1174</v>
      </c>
      <c r="D1129" s="7" t="s">
        <v>1124</v>
      </c>
      <c r="E1129" s="7" t="s">
        <v>648</v>
      </c>
      <c r="F1129" s="7"/>
      <c r="G1129" s="7" t="s">
        <v>59</v>
      </c>
      <c r="H1129" s="7" t="s">
        <v>31</v>
      </c>
      <c r="I1129" s="7" t="s">
        <v>31</v>
      </c>
      <c r="J1129" s="8">
        <v>564.57000000000005</v>
      </c>
      <c r="K1129" s="8">
        <v>451.66</v>
      </c>
      <c r="L1129" s="8">
        <v>0</v>
      </c>
      <c r="M1129" s="33">
        <v>34</v>
      </c>
      <c r="N1129" s="8">
        <f t="shared" ref="N1129:N1130" si="317">+P1129+Q1129+R1129+S1129+T1129</f>
        <v>2224140.9553823001</v>
      </c>
      <c r="O1129" s="8">
        <v>0</v>
      </c>
      <c r="P1129" s="8">
        <v>1730871.0913823</v>
      </c>
      <c r="Q1129" s="8">
        <v>0</v>
      </c>
      <c r="R1129" s="8">
        <v>143685.024</v>
      </c>
      <c r="S1129" s="8">
        <v>349584.84</v>
      </c>
      <c r="T1129" s="8"/>
      <c r="U1129" s="8">
        <v>5571.43</v>
      </c>
      <c r="V1129" s="8">
        <v>5571.43</v>
      </c>
      <c r="W1129" s="3" t="s">
        <v>1132</v>
      </c>
      <c r="X1129" s="17">
        <f>+N1129-'Приложение № 2'!E1129</f>
        <v>0</v>
      </c>
      <c r="Y1129" s="1">
        <v>108726.54</v>
      </c>
      <c r="Z1129" s="1">
        <f t="shared" ref="Z1129:Z1130" si="318">+(K1129*6.45+L1129*17.73)*12</f>
        <v>34958.484000000004</v>
      </c>
      <c r="AB1129" s="17">
        <f>+N1129-'Приложение № 2'!E1129</f>
        <v>0</v>
      </c>
      <c r="AE1129" s="25">
        <f>+N1129-'Приложение № 2'!E1129</f>
        <v>0</v>
      </c>
    </row>
    <row r="1130" spans="1:32" x14ac:dyDescent="0.2">
      <c r="A1130" s="9">
        <f>+A1129+1</f>
        <v>1051</v>
      </c>
      <c r="B1130" s="6">
        <f>+B1129+1</f>
        <v>2</v>
      </c>
      <c r="C1130" s="7" t="s">
        <v>1175</v>
      </c>
      <c r="D1130" s="7" t="s">
        <v>1125</v>
      </c>
      <c r="E1130" s="7" t="s">
        <v>154</v>
      </c>
      <c r="F1130" s="7"/>
      <c r="G1130" s="7" t="s">
        <v>59</v>
      </c>
      <c r="H1130" s="7" t="s">
        <v>31</v>
      </c>
      <c r="I1130" s="7" t="s">
        <v>33</v>
      </c>
      <c r="J1130" s="8">
        <v>684.8</v>
      </c>
      <c r="K1130" s="8">
        <v>607.5</v>
      </c>
      <c r="L1130" s="8">
        <v>0</v>
      </c>
      <c r="M1130" s="33">
        <v>37</v>
      </c>
      <c r="N1130" s="8">
        <f t="shared" si="317"/>
        <v>6219651.828727819</v>
      </c>
      <c r="O1130" s="8">
        <v>0</v>
      </c>
      <c r="P1130" s="8">
        <v>5540810.578727819</v>
      </c>
      <c r="Q1130" s="8">
        <v>0</v>
      </c>
      <c r="R1130" s="8">
        <v>208636.25</v>
      </c>
      <c r="S1130" s="8">
        <v>470205</v>
      </c>
      <c r="T1130" s="8"/>
      <c r="U1130" s="8">
        <v>11583.4</v>
      </c>
      <c r="V1130" s="8">
        <v>11583.4</v>
      </c>
      <c r="W1130" s="3" t="s">
        <v>1132</v>
      </c>
      <c r="X1130" s="17">
        <f>+N1130-'Приложение № 2'!E1130</f>
        <v>0</v>
      </c>
      <c r="Y1130" s="1">
        <v>161615.75</v>
      </c>
      <c r="Z1130" s="1">
        <f t="shared" si="318"/>
        <v>47020.5</v>
      </c>
      <c r="AB1130" s="17">
        <f>+N1130-'Приложение № 2'!E1130</f>
        <v>0</v>
      </c>
      <c r="AE1130" s="25">
        <f>+N1130-'Приложение № 2'!E1130</f>
        <v>0</v>
      </c>
    </row>
    <row r="1131" spans="1:32" s="12" customFormat="1" x14ac:dyDescent="0.2">
      <c r="A1131" s="9"/>
      <c r="B1131" s="35" t="s">
        <v>549</v>
      </c>
      <c r="C1131" s="35"/>
      <c r="D1131" s="35"/>
      <c r="E1131" s="29"/>
      <c r="F1131" s="29"/>
      <c r="G1131" s="29"/>
      <c r="H1131" s="29"/>
      <c r="I1131" s="29"/>
      <c r="J1131" s="30">
        <f>SUM(J1129:J1130)</f>
        <v>1249.3699999999999</v>
      </c>
      <c r="K1131" s="30">
        <f t="shared" ref="K1131:N1131" si="319">SUM(K1129:K1130)</f>
        <v>1059.1600000000001</v>
      </c>
      <c r="L1131" s="30">
        <f t="shared" si="319"/>
        <v>0</v>
      </c>
      <c r="M1131" s="30">
        <f t="shared" si="319"/>
        <v>71</v>
      </c>
      <c r="N1131" s="30">
        <f t="shared" si="319"/>
        <v>8443792.7841101196</v>
      </c>
      <c r="O1131" s="30">
        <v>0</v>
      </c>
      <c r="P1131" s="30">
        <v>7271681.6701101195</v>
      </c>
      <c r="Q1131" s="30">
        <v>0</v>
      </c>
      <c r="R1131" s="30">
        <v>352321.27399999998</v>
      </c>
      <c r="S1131" s="30">
        <v>819789.84000000008</v>
      </c>
      <c r="T1131" s="30">
        <v>0</v>
      </c>
      <c r="U1131" s="30"/>
      <c r="V1131" s="30"/>
      <c r="W1131" s="29"/>
      <c r="X1131" s="17">
        <f>+N1131-'Приложение № 2'!E1131</f>
        <v>0</v>
      </c>
      <c r="Y1131" s="14"/>
      <c r="Z1131" s="14"/>
      <c r="AA1131" s="14"/>
      <c r="AB1131" s="17">
        <f>+N1131-'Приложение № 2'!E1131</f>
        <v>0</v>
      </c>
      <c r="AD1131" s="14"/>
      <c r="AE1131" s="25">
        <f>+N1131-'Приложение № 2'!E1131</f>
        <v>0</v>
      </c>
      <c r="AF1131" s="14"/>
    </row>
    <row r="1132" spans="1:32" x14ac:dyDescent="0.2">
      <c r="A1132" s="9">
        <f>+A1130+1</f>
        <v>1052</v>
      </c>
      <c r="B1132" s="6">
        <v>1</v>
      </c>
      <c r="C1132" s="7" t="s">
        <v>1202</v>
      </c>
      <c r="D1132" s="10" t="s">
        <v>816</v>
      </c>
      <c r="E1132" s="10" t="s">
        <v>111</v>
      </c>
      <c r="F1132" s="10"/>
      <c r="G1132" s="10" t="s">
        <v>59</v>
      </c>
      <c r="H1132" s="10" t="s">
        <v>31</v>
      </c>
      <c r="I1132" s="10" t="s">
        <v>31</v>
      </c>
      <c r="J1132" s="11">
        <v>902.8</v>
      </c>
      <c r="K1132" s="11">
        <v>825.2</v>
      </c>
      <c r="L1132" s="11">
        <v>77.599999999999994</v>
      </c>
      <c r="M1132" s="26">
        <v>22</v>
      </c>
      <c r="N1132" s="11">
        <f>+P1132+Q1132+R1132+S1132+T1132</f>
        <v>14206514.97322938</v>
      </c>
      <c r="O1132" s="11">
        <v>0</v>
      </c>
      <c r="P1132" s="11">
        <v>14064637.61897886</v>
      </c>
      <c r="Q1132" s="11">
        <v>0</v>
      </c>
      <c r="R1132" s="11">
        <v>37186.473200000037</v>
      </c>
      <c r="S1132" s="11">
        <v>104690.88105052023</v>
      </c>
      <c r="T1132" s="11"/>
      <c r="U1132" s="8">
        <v>17803.78</v>
      </c>
      <c r="V1132" s="8">
        <v>17803.78</v>
      </c>
      <c r="W1132" s="3" t="s">
        <v>1132</v>
      </c>
      <c r="X1132" s="17">
        <f>+N1132-'Приложение № 2'!E1132</f>
        <v>0</v>
      </c>
      <c r="Y1132" s="1">
        <v>129723.94</v>
      </c>
      <c r="Z1132" s="1">
        <f>+(K1132*6.45+L1132*17.73)*12</f>
        <v>80380.656000000017</v>
      </c>
      <c r="AB1132" s="17">
        <f>+N1132-'Приложение № 2'!E1132</f>
        <v>0</v>
      </c>
      <c r="AE1132" s="25">
        <f>+N1132-'Приложение № 2'!E1132</f>
        <v>0</v>
      </c>
    </row>
    <row r="1133" spans="1:32" s="12" customFormat="1" x14ac:dyDescent="0.2">
      <c r="A1133" s="9"/>
      <c r="B1133" s="35" t="s">
        <v>817</v>
      </c>
      <c r="C1133" s="35"/>
      <c r="D1133" s="35"/>
      <c r="E1133" s="29"/>
      <c r="F1133" s="29"/>
      <c r="G1133" s="29"/>
      <c r="H1133" s="29"/>
      <c r="I1133" s="29"/>
      <c r="J1133" s="30">
        <f>SUM(J1132)</f>
        <v>902.8</v>
      </c>
      <c r="K1133" s="30">
        <f t="shared" ref="K1133:N1133" si="320">SUM(K1132)</f>
        <v>825.2</v>
      </c>
      <c r="L1133" s="30">
        <f t="shared" si="320"/>
        <v>77.599999999999994</v>
      </c>
      <c r="M1133" s="30">
        <f t="shared" si="320"/>
        <v>22</v>
      </c>
      <c r="N1133" s="30">
        <f t="shared" si="320"/>
        <v>14206514.97322938</v>
      </c>
      <c r="O1133" s="30">
        <v>0</v>
      </c>
      <c r="P1133" s="30">
        <v>14064637.61897886</v>
      </c>
      <c r="Q1133" s="30">
        <v>0</v>
      </c>
      <c r="R1133" s="30">
        <v>37186.473200000037</v>
      </c>
      <c r="S1133" s="30">
        <v>104690.88105052023</v>
      </c>
      <c r="T1133" s="30">
        <v>0</v>
      </c>
      <c r="U1133" s="30"/>
      <c r="V1133" s="30"/>
      <c r="W1133" s="29"/>
      <c r="X1133" s="17">
        <f>+N1133-'Приложение № 2'!E1133</f>
        <v>0</v>
      </c>
      <c r="Y1133" s="14"/>
      <c r="Z1133" s="14"/>
      <c r="AA1133" s="14"/>
      <c r="AB1133" s="17">
        <f>+N1133-'Приложение № 2'!E1133</f>
        <v>0</v>
      </c>
      <c r="AD1133" s="14"/>
      <c r="AE1133" s="25">
        <f>+N1133-'Приложение № 2'!E1133</f>
        <v>0</v>
      </c>
      <c r="AF1133" s="14"/>
    </row>
    <row r="1134" spans="1:32" x14ac:dyDescent="0.2">
      <c r="A1134" s="9">
        <f>+A1132+1</f>
        <v>1053</v>
      </c>
      <c r="B1134" s="6">
        <v>1</v>
      </c>
      <c r="C1134" s="7" t="s">
        <v>1179</v>
      </c>
      <c r="D1134" s="10" t="s">
        <v>1126</v>
      </c>
      <c r="E1134" s="10" t="s">
        <v>188</v>
      </c>
      <c r="F1134" s="10"/>
      <c r="G1134" s="10" t="s">
        <v>55</v>
      </c>
      <c r="H1134" s="10" t="s">
        <v>34</v>
      </c>
      <c r="I1134" s="10" t="s">
        <v>31</v>
      </c>
      <c r="J1134" s="11">
        <v>1774.2</v>
      </c>
      <c r="K1134" s="11">
        <v>1489</v>
      </c>
      <c r="L1134" s="11">
        <v>39</v>
      </c>
      <c r="M1134" s="26">
        <v>55</v>
      </c>
      <c r="N1134" s="11">
        <f t="shared" ref="N1134:N1139" si="321">+P1134+Q1134+R1134+S1134+T1134</f>
        <v>3788034.2337369602</v>
      </c>
      <c r="O1134" s="11">
        <v>0</v>
      </c>
      <c r="P1134" s="11">
        <v>0</v>
      </c>
      <c r="Q1134" s="11">
        <v>0</v>
      </c>
      <c r="R1134" s="11">
        <v>304999.20999999996</v>
      </c>
      <c r="S1134" s="11">
        <v>3483035.0237369603</v>
      </c>
      <c r="T1134" s="8"/>
      <c r="U1134" s="8">
        <v>2804.83</v>
      </c>
      <c r="V1134" s="8">
        <v>2804.83</v>
      </c>
      <c r="W1134" s="3" t="s">
        <v>1132</v>
      </c>
      <c r="X1134" s="17">
        <f>+N1134-'Приложение № 2'!E1134</f>
        <v>0</v>
      </c>
      <c r="Y1134" s="1">
        <v>583507.26</v>
      </c>
      <c r="Z1134" s="1">
        <f t="shared" ref="Z1134:Z1139" si="322">+(K1134*9.1+L1134*18.19)*12</f>
        <v>171111.72</v>
      </c>
      <c r="AB1134" s="17">
        <f>+N1134-'Приложение № 2'!E1134</f>
        <v>0</v>
      </c>
      <c r="AE1134" s="25">
        <f>+N1134-'Приложение № 2'!E1134</f>
        <v>0</v>
      </c>
    </row>
    <row r="1135" spans="1:32" x14ac:dyDescent="0.2">
      <c r="A1135" s="9">
        <f>+A1134+1</f>
        <v>1054</v>
      </c>
      <c r="B1135" s="6">
        <f>+B1134+1</f>
        <v>2</v>
      </c>
      <c r="C1135" s="7" t="s">
        <v>1180</v>
      </c>
      <c r="D1135" s="10" t="s">
        <v>1127</v>
      </c>
      <c r="E1135" s="10" t="s">
        <v>188</v>
      </c>
      <c r="F1135" s="10"/>
      <c r="G1135" s="10" t="s">
        <v>55</v>
      </c>
      <c r="H1135" s="10" t="s">
        <v>34</v>
      </c>
      <c r="I1135" s="10" t="s">
        <v>35</v>
      </c>
      <c r="J1135" s="11">
        <v>2975.8</v>
      </c>
      <c r="K1135" s="11">
        <v>2689.2</v>
      </c>
      <c r="L1135" s="11">
        <v>0</v>
      </c>
      <c r="M1135" s="26">
        <v>110</v>
      </c>
      <c r="N1135" s="11">
        <f t="shared" si="321"/>
        <v>8203270.1425443599</v>
      </c>
      <c r="O1135" s="11">
        <v>0</v>
      </c>
      <c r="P1135" s="11">
        <v>2.3283064365386963E-10</v>
      </c>
      <c r="Q1135" s="11">
        <v>0</v>
      </c>
      <c r="R1135" s="11">
        <v>1354521.74</v>
      </c>
      <c r="S1135" s="11">
        <v>6848748.4025443597</v>
      </c>
      <c r="T1135" s="8"/>
      <c r="U1135" s="8">
        <v>3549.66</v>
      </c>
      <c r="V1135" s="8">
        <v>3549.66</v>
      </c>
      <c r="W1135" s="3" t="s">
        <v>1132</v>
      </c>
      <c r="X1135" s="17">
        <f>+N1135-'Приложение № 2'!E1135</f>
        <v>0</v>
      </c>
      <c r="Y1135" s="1">
        <v>1060861.1000000001</v>
      </c>
      <c r="Z1135" s="1">
        <f t="shared" si="322"/>
        <v>293660.63999999996</v>
      </c>
      <c r="AB1135" s="17">
        <f>+N1135-'Приложение № 2'!E1135</f>
        <v>0</v>
      </c>
      <c r="AE1135" s="25">
        <f>+N1135-'Приложение № 2'!E1135</f>
        <v>0</v>
      </c>
    </row>
    <row r="1136" spans="1:32" x14ac:dyDescent="0.2">
      <c r="A1136" s="9">
        <f t="shared" ref="A1136:A1139" si="323">+A1135+1</f>
        <v>1055</v>
      </c>
      <c r="B1136" s="6">
        <f t="shared" ref="B1136:B1139" si="324">+B1135+1</f>
        <v>3</v>
      </c>
      <c r="C1136" s="7" t="s">
        <v>1180</v>
      </c>
      <c r="D1136" s="10" t="s">
        <v>1128</v>
      </c>
      <c r="E1136" s="10" t="s">
        <v>184</v>
      </c>
      <c r="F1136" s="10"/>
      <c r="G1136" s="10" t="s">
        <v>55</v>
      </c>
      <c r="H1136" s="10" t="s">
        <v>33</v>
      </c>
      <c r="I1136" s="10" t="s">
        <v>33</v>
      </c>
      <c r="J1136" s="11">
        <v>3928.1</v>
      </c>
      <c r="K1136" s="11">
        <v>3069.4</v>
      </c>
      <c r="L1136" s="11">
        <v>412.7</v>
      </c>
      <c r="M1136" s="26">
        <v>110</v>
      </c>
      <c r="N1136" s="11">
        <f t="shared" si="321"/>
        <v>1712914.6309785999</v>
      </c>
      <c r="O1136" s="11">
        <v>0</v>
      </c>
      <c r="P1136" s="11">
        <v>0</v>
      </c>
      <c r="Q1136" s="11">
        <v>0</v>
      </c>
      <c r="R1136" s="11">
        <v>51787.811800000025</v>
      </c>
      <c r="S1136" s="11">
        <v>1661126.8191785999</v>
      </c>
      <c r="T1136" s="8"/>
      <c r="U1136" s="8">
        <v>656.92</v>
      </c>
      <c r="V1136" s="8">
        <v>656.92</v>
      </c>
      <c r="W1136" s="3" t="s">
        <v>1132</v>
      </c>
      <c r="X1136" s="17">
        <f>+N1136-'Приложение № 2'!E1136</f>
        <v>0</v>
      </c>
      <c r="Y1136" s="1">
        <v>1435247.21</v>
      </c>
      <c r="Z1136" s="1">
        <f t="shared" si="322"/>
        <v>425262.636</v>
      </c>
      <c r="AB1136" s="17">
        <f>+N1136-'Приложение № 2'!E1136</f>
        <v>0</v>
      </c>
      <c r="AE1136" s="25">
        <f>+N1136-'Приложение № 2'!E1136</f>
        <v>0</v>
      </c>
    </row>
    <row r="1137" spans="1:32" x14ac:dyDescent="0.2">
      <c r="A1137" s="9">
        <f t="shared" si="323"/>
        <v>1056</v>
      </c>
      <c r="B1137" s="6">
        <f t="shared" si="324"/>
        <v>4</v>
      </c>
      <c r="C1137" s="7" t="s">
        <v>1180</v>
      </c>
      <c r="D1137" s="10" t="s">
        <v>1129</v>
      </c>
      <c r="E1137" s="10" t="s">
        <v>119</v>
      </c>
      <c r="F1137" s="10"/>
      <c r="G1137" s="10" t="s">
        <v>55</v>
      </c>
      <c r="H1137" s="10" t="s">
        <v>31</v>
      </c>
      <c r="I1137" s="10" t="s">
        <v>31</v>
      </c>
      <c r="J1137" s="11">
        <v>869.3</v>
      </c>
      <c r="K1137" s="11">
        <v>524.6</v>
      </c>
      <c r="L1137" s="11">
        <v>263.3</v>
      </c>
      <c r="M1137" s="26">
        <v>31</v>
      </c>
      <c r="N1137" s="11">
        <f t="shared" si="321"/>
        <v>6363844.6672416395</v>
      </c>
      <c r="O1137" s="11">
        <v>0</v>
      </c>
      <c r="P1137" s="11">
        <v>4493592.3516416391</v>
      </c>
      <c r="Q1137" s="11">
        <v>0</v>
      </c>
      <c r="R1137" s="11">
        <v>211707.64559999999</v>
      </c>
      <c r="S1137" s="11">
        <v>1658544.6700000002</v>
      </c>
      <c r="T1137" s="8"/>
      <c r="U1137" s="8">
        <v>9138.2800000000007</v>
      </c>
      <c r="V1137" s="8">
        <v>9138.2800000000007</v>
      </c>
      <c r="W1137" s="3" t="s">
        <v>1132</v>
      </c>
      <c r="X1137" s="17">
        <f>+N1137-'Приложение № 2'!E1137</f>
        <v>0</v>
      </c>
      <c r="Y1137" s="1">
        <v>362753</v>
      </c>
      <c r="Z1137" s="1">
        <f t="shared" si="322"/>
        <v>114759.444</v>
      </c>
      <c r="AB1137" s="17">
        <f>+N1137-'Приложение № 2'!E1137</f>
        <v>0</v>
      </c>
      <c r="AE1137" s="25">
        <f>+N1137-'Приложение № 2'!E1137</f>
        <v>0</v>
      </c>
    </row>
    <row r="1138" spans="1:32" x14ac:dyDescent="0.2">
      <c r="A1138" s="9">
        <f t="shared" si="323"/>
        <v>1057</v>
      </c>
      <c r="B1138" s="6">
        <f t="shared" si="324"/>
        <v>5</v>
      </c>
      <c r="C1138" s="7" t="s">
        <v>1180</v>
      </c>
      <c r="D1138" s="10" t="s">
        <v>1130</v>
      </c>
      <c r="E1138" s="10" t="s">
        <v>138</v>
      </c>
      <c r="F1138" s="10"/>
      <c r="G1138" s="10" t="s">
        <v>55</v>
      </c>
      <c r="H1138" s="10" t="s">
        <v>31</v>
      </c>
      <c r="I1138" s="10" t="s">
        <v>31</v>
      </c>
      <c r="J1138" s="11">
        <v>917.3</v>
      </c>
      <c r="K1138" s="11">
        <v>838.8</v>
      </c>
      <c r="L1138" s="11">
        <v>0</v>
      </c>
      <c r="M1138" s="26">
        <v>38</v>
      </c>
      <c r="N1138" s="11">
        <f t="shared" si="321"/>
        <v>6026098.5771437809</v>
      </c>
      <c r="O1138" s="11">
        <v>0</v>
      </c>
      <c r="P1138" s="11">
        <v>2884881.0371437808</v>
      </c>
      <c r="Q1138" s="11">
        <v>0</v>
      </c>
      <c r="R1138" s="11">
        <v>393308.74</v>
      </c>
      <c r="S1138" s="11">
        <v>2747908.8</v>
      </c>
      <c r="T1138" s="8"/>
      <c r="U1138" s="8">
        <v>8128.19</v>
      </c>
      <c r="V1138" s="8">
        <v>8128.19</v>
      </c>
      <c r="W1138" s="3" t="s">
        <v>1132</v>
      </c>
      <c r="X1138" s="17">
        <f>+N1138-'Приложение № 2'!E1138</f>
        <v>0</v>
      </c>
      <c r="Y1138" s="1">
        <v>301711.78000000003</v>
      </c>
      <c r="Z1138" s="1">
        <f t="shared" si="322"/>
        <v>91596.959999999992</v>
      </c>
      <c r="AB1138" s="17">
        <f>+N1138-'Приложение № 2'!E1138</f>
        <v>0</v>
      </c>
      <c r="AE1138" s="25">
        <f>+N1138-'Приложение № 2'!E1138</f>
        <v>0</v>
      </c>
    </row>
    <row r="1139" spans="1:32" x14ac:dyDescent="0.2">
      <c r="A1139" s="9">
        <f t="shared" si="323"/>
        <v>1058</v>
      </c>
      <c r="B1139" s="6">
        <f t="shared" si="324"/>
        <v>6</v>
      </c>
      <c r="C1139" s="7" t="s">
        <v>1184</v>
      </c>
      <c r="D1139" s="10" t="s">
        <v>826</v>
      </c>
      <c r="E1139" s="10" t="s">
        <v>188</v>
      </c>
      <c r="F1139" s="10"/>
      <c r="G1139" s="10" t="s">
        <v>55</v>
      </c>
      <c r="H1139" s="10" t="s">
        <v>33</v>
      </c>
      <c r="I1139" s="10" t="s">
        <v>33</v>
      </c>
      <c r="J1139" s="11">
        <v>2944.2</v>
      </c>
      <c r="K1139" s="11">
        <v>2714.6</v>
      </c>
      <c r="L1139" s="11">
        <v>0</v>
      </c>
      <c r="M1139" s="26">
        <v>134</v>
      </c>
      <c r="N1139" s="11">
        <f t="shared" si="321"/>
        <v>2561360.82872782</v>
      </c>
      <c r="O1139" s="11">
        <v>0</v>
      </c>
      <c r="P1139" s="11">
        <v>1830987.2387278201</v>
      </c>
      <c r="Q1139" s="11">
        <v>0</v>
      </c>
      <c r="R1139" s="11">
        <v>730373.58999999985</v>
      </c>
      <c r="S1139" s="11">
        <v>0</v>
      </c>
      <c r="T1139" s="8"/>
      <c r="U1139" s="8">
        <v>1067.53</v>
      </c>
      <c r="V1139" s="8">
        <v>1067.53</v>
      </c>
      <c r="W1139" s="3" t="s">
        <v>1132</v>
      </c>
      <c r="X1139" s="17">
        <f>+N1139-'Приложение № 2'!E1139</f>
        <v>0</v>
      </c>
      <c r="Y1139" s="1">
        <v>848134.57</v>
      </c>
      <c r="Z1139" s="1">
        <f t="shared" si="322"/>
        <v>296434.31999999995</v>
      </c>
      <c r="AB1139" s="17">
        <f>+N1139-'Приложение № 2'!E1139</f>
        <v>0</v>
      </c>
      <c r="AE1139" s="25">
        <f>+N1139-'Приложение № 2'!E1139</f>
        <v>0</v>
      </c>
    </row>
    <row r="1140" spans="1:32" s="12" customFormat="1" x14ac:dyDescent="0.2">
      <c r="A1140" s="9"/>
      <c r="B1140" s="35" t="s">
        <v>574</v>
      </c>
      <c r="C1140" s="35"/>
      <c r="D1140" s="35"/>
      <c r="E1140" s="29"/>
      <c r="F1140" s="29"/>
      <c r="G1140" s="29"/>
      <c r="H1140" s="29"/>
      <c r="I1140" s="29"/>
      <c r="J1140" s="30">
        <f>SUM(J1134:J1139)</f>
        <v>13408.899999999998</v>
      </c>
      <c r="K1140" s="30">
        <f t="shared" ref="K1140:N1140" si="325">SUM(K1134:K1139)</f>
        <v>11325.6</v>
      </c>
      <c r="L1140" s="30">
        <f t="shared" si="325"/>
        <v>715</v>
      </c>
      <c r="M1140" s="30">
        <f t="shared" si="325"/>
        <v>478</v>
      </c>
      <c r="N1140" s="30">
        <f t="shared" si="325"/>
        <v>28655523.080373161</v>
      </c>
      <c r="O1140" s="30">
        <v>0</v>
      </c>
      <c r="P1140" s="30">
        <v>9209460.627513241</v>
      </c>
      <c r="Q1140" s="30">
        <v>0</v>
      </c>
      <c r="R1140" s="30">
        <v>3046698.7374</v>
      </c>
      <c r="S1140" s="30">
        <v>16399363.71545992</v>
      </c>
      <c r="T1140" s="30">
        <v>0</v>
      </c>
      <c r="U1140" s="30"/>
      <c r="V1140" s="30"/>
      <c r="W1140" s="29"/>
      <c r="X1140" s="17">
        <f>+N1140-'Приложение № 2'!E1140</f>
        <v>0</v>
      </c>
      <c r="Y1140" s="14"/>
      <c r="Z1140" s="14"/>
      <c r="AA1140" s="14"/>
      <c r="AB1140" s="17">
        <f>+N1140-'Приложение № 2'!E1140</f>
        <v>0</v>
      </c>
      <c r="AD1140" s="14"/>
      <c r="AE1140" s="25">
        <f>+N1140-'Приложение № 2'!E1140</f>
        <v>0</v>
      </c>
      <c r="AF1140" s="14"/>
    </row>
    <row r="1141" spans="1:32" x14ac:dyDescent="0.2">
      <c r="A1141" s="9">
        <f>+A1139+1</f>
        <v>1059</v>
      </c>
      <c r="B1141" s="6">
        <v>1</v>
      </c>
      <c r="C1141" s="7" t="s">
        <v>1185</v>
      </c>
      <c r="D1141" s="7" t="s">
        <v>1131</v>
      </c>
      <c r="E1141" s="7" t="s">
        <v>66</v>
      </c>
      <c r="F1141" s="7"/>
      <c r="G1141" s="7" t="s">
        <v>59</v>
      </c>
      <c r="H1141" s="7" t="s">
        <v>31</v>
      </c>
      <c r="I1141" s="7" t="s">
        <v>30</v>
      </c>
      <c r="J1141" s="8">
        <v>387.5</v>
      </c>
      <c r="K1141" s="8">
        <v>370.6</v>
      </c>
      <c r="L1141" s="8">
        <v>0</v>
      </c>
      <c r="M1141" s="33">
        <v>21</v>
      </c>
      <c r="N1141" s="8">
        <f>+P1141+Q1141+R1141+S1141+T1141</f>
        <v>186600.80899999998</v>
      </c>
      <c r="O1141" s="8">
        <v>0</v>
      </c>
      <c r="P1141" s="8">
        <v>0</v>
      </c>
      <c r="Q1141" s="8">
        <v>0</v>
      </c>
      <c r="R1141" s="8">
        <v>132050.89000000001</v>
      </c>
      <c r="S1141" s="11">
        <v>54549.918999999965</v>
      </c>
      <c r="T1141" s="8"/>
      <c r="U1141" s="8">
        <v>569.66999999999996</v>
      </c>
      <c r="V1141" s="8">
        <v>569.66999999999996</v>
      </c>
      <c r="W1141" s="3" t="s">
        <v>1132</v>
      </c>
      <c r="X1141" s="17">
        <f>+N1141-'Приложение № 2'!E1141</f>
        <v>0</v>
      </c>
      <c r="Y1141" s="1">
        <v>103366.45</v>
      </c>
      <c r="Z1141" s="1">
        <f>+(K1141*6.45+L1141*17.73)*12</f>
        <v>28684.440000000002</v>
      </c>
      <c r="AB1141" s="17">
        <f>+N1141-'Приложение № 2'!E1141</f>
        <v>0</v>
      </c>
      <c r="AE1141" s="25">
        <f>+N1141-'Приложение № 2'!E1141</f>
        <v>0</v>
      </c>
    </row>
    <row r="1142" spans="1:32" s="12" customFormat="1" x14ac:dyDescent="0.2">
      <c r="B1142" s="35" t="s">
        <v>577</v>
      </c>
      <c r="C1142" s="35"/>
      <c r="D1142" s="35"/>
      <c r="E1142" s="29"/>
      <c r="F1142" s="29"/>
      <c r="G1142" s="29"/>
      <c r="H1142" s="29"/>
      <c r="I1142" s="29"/>
      <c r="J1142" s="30">
        <f>SUM(J1141)</f>
        <v>387.5</v>
      </c>
      <c r="K1142" s="30">
        <f t="shared" ref="K1142:N1142" si="326">SUM(K1141)</f>
        <v>370.6</v>
      </c>
      <c r="L1142" s="30">
        <f t="shared" si="326"/>
        <v>0</v>
      </c>
      <c r="M1142" s="30">
        <f t="shared" si="326"/>
        <v>21</v>
      </c>
      <c r="N1142" s="30">
        <f t="shared" si="326"/>
        <v>186600.80899999998</v>
      </c>
      <c r="O1142" s="30">
        <v>0</v>
      </c>
      <c r="P1142" s="30">
        <v>0</v>
      </c>
      <c r="Q1142" s="30">
        <v>0</v>
      </c>
      <c r="R1142" s="30">
        <v>132050.89000000001</v>
      </c>
      <c r="S1142" s="30">
        <v>54549.918999999965</v>
      </c>
      <c r="T1142" s="30">
        <v>0</v>
      </c>
      <c r="U1142" s="30"/>
      <c r="V1142" s="30"/>
      <c r="W1142" s="29"/>
      <c r="X1142" s="17">
        <f>+N1142-'Приложение № 2'!E1142</f>
        <v>0</v>
      </c>
      <c r="Y1142" s="14"/>
      <c r="Z1142" s="14"/>
      <c r="AA1142" s="14"/>
      <c r="AB1142" s="17">
        <f>+N1142-'Приложение № 2'!E1142</f>
        <v>0</v>
      </c>
      <c r="AD1142" s="14"/>
      <c r="AE1142" s="25">
        <f>+N1142-'Приложение № 2'!E1142</f>
        <v>0</v>
      </c>
      <c r="AF1142" s="14"/>
    </row>
    <row r="1143" spans="1:32" s="5" customFormat="1" x14ac:dyDescent="0.2">
      <c r="D1143" s="20" t="s">
        <v>1140</v>
      </c>
      <c r="N1143" s="21">
        <f t="shared" ref="N1143:T1143" si="327">+N12+N466+N772</f>
        <v>14708626561.068649</v>
      </c>
      <c r="O1143" s="21">
        <f t="shared" si="327"/>
        <v>0</v>
      </c>
      <c r="P1143" s="21">
        <f t="shared" si="327"/>
        <v>10054334175.642258</v>
      </c>
      <c r="Q1143" s="21">
        <f t="shared" si="327"/>
        <v>0</v>
      </c>
      <c r="R1143" s="21">
        <f t="shared" si="327"/>
        <v>604382683.80585086</v>
      </c>
      <c r="S1143" s="21">
        <f t="shared" si="327"/>
        <v>4049909701.6205416</v>
      </c>
      <c r="T1143" s="21">
        <f t="shared" si="327"/>
        <v>0</v>
      </c>
      <c r="AB1143" s="17">
        <f>+N1143-'Приложение № 2'!E1143</f>
        <v>0</v>
      </c>
      <c r="AE1143" s="25">
        <f>+N1143-'Приложение № 2'!E1143</f>
        <v>0</v>
      </c>
    </row>
    <row r="1146" spans="1:32" x14ac:dyDescent="0.2">
      <c r="D1146" s="12"/>
    </row>
  </sheetData>
  <sheetProtection selectLockedCells="1"/>
  <autoFilter ref="B11:Z1143" xr:uid="{00000000-0009-0000-0000-000000000000}"/>
  <mergeCells count="95">
    <mergeCell ref="A7:A10"/>
    <mergeCell ref="B5:W5"/>
    <mergeCell ref="B7:B10"/>
    <mergeCell ref="M7:M9"/>
    <mergeCell ref="N7:T7"/>
    <mergeCell ref="C7:C10"/>
    <mergeCell ref="V7:V9"/>
    <mergeCell ref="W7:W10"/>
    <mergeCell ref="D7:D10"/>
    <mergeCell ref="E7:F7"/>
    <mergeCell ref="G7:G10"/>
    <mergeCell ref="H7:H10"/>
    <mergeCell ref="I7:I10"/>
    <mergeCell ref="J7:J9"/>
    <mergeCell ref="L8:L9"/>
    <mergeCell ref="N8:N9"/>
    <mergeCell ref="O8:T8"/>
    <mergeCell ref="E8:E10"/>
    <mergeCell ref="F8:F10"/>
    <mergeCell ref="B12:D12"/>
    <mergeCell ref="B79:D79"/>
    <mergeCell ref="B87:D87"/>
    <mergeCell ref="B98:D98"/>
    <mergeCell ref="B102:D102"/>
    <mergeCell ref="B107:D107"/>
    <mergeCell ref="B111:D111"/>
    <mergeCell ref="B242:D242"/>
    <mergeCell ref="B245:D245"/>
    <mergeCell ref="B256:D256"/>
    <mergeCell ref="B258:D258"/>
    <mergeCell ref="B318:D318"/>
    <mergeCell ref="B320:D320"/>
    <mergeCell ref="B417:D417"/>
    <mergeCell ref="B424:D424"/>
    <mergeCell ref="B426:D426"/>
    <mergeCell ref="B466:D466"/>
    <mergeCell ref="B470:D470"/>
    <mergeCell ref="B502:D502"/>
    <mergeCell ref="B428:D428"/>
    <mergeCell ref="B437:D437"/>
    <mergeCell ref="B440:D440"/>
    <mergeCell ref="B445:D445"/>
    <mergeCell ref="B463:D463"/>
    <mergeCell ref="B748:D748"/>
    <mergeCell ref="B753:D753"/>
    <mergeCell ref="B762:D762"/>
    <mergeCell ref="B771:D771"/>
    <mergeCell ref="B646:D646"/>
    <mergeCell ref="B722:D722"/>
    <mergeCell ref="B731:D731"/>
    <mergeCell ref="B740:D740"/>
    <mergeCell ref="B742:D742"/>
    <mergeCell ref="U1:W3"/>
    <mergeCell ref="K7:L7"/>
    <mergeCell ref="U7:U9"/>
    <mergeCell ref="K8:K9"/>
    <mergeCell ref="B746:D746"/>
    <mergeCell ref="B600:D600"/>
    <mergeCell ref="B603:D603"/>
    <mergeCell ref="B605:D605"/>
    <mergeCell ref="B618:D618"/>
    <mergeCell ref="B643:D643"/>
    <mergeCell ref="B512:D512"/>
    <mergeCell ref="B514:D514"/>
    <mergeCell ref="B519:D519"/>
    <mergeCell ref="B521:D521"/>
    <mergeCell ref="B523:D523"/>
    <mergeCell ref="B465:D465"/>
    <mergeCell ref="B772:D772"/>
    <mergeCell ref="B779:D779"/>
    <mergeCell ref="B813:D813"/>
    <mergeCell ref="B818:D818"/>
    <mergeCell ref="B820:D820"/>
    <mergeCell ref="B822:D822"/>
    <mergeCell ref="B836:D836"/>
    <mergeCell ref="B844:D844"/>
    <mergeCell ref="B848:D848"/>
    <mergeCell ref="B854:D854"/>
    <mergeCell ref="B856:D856"/>
    <mergeCell ref="B980:D980"/>
    <mergeCell ref="B983:D983"/>
    <mergeCell ref="B985:D985"/>
    <mergeCell ref="B1000:D1000"/>
    <mergeCell ref="B1035:D1035"/>
    <mergeCell ref="B1044:D1044"/>
    <mergeCell ref="B1048:D1048"/>
    <mergeCell ref="B1108:D1108"/>
    <mergeCell ref="B1122:D1122"/>
    <mergeCell ref="B1140:D1140"/>
    <mergeCell ref="B1142:D1142"/>
    <mergeCell ref="B1124:D1124"/>
    <mergeCell ref="B1126:D1126"/>
    <mergeCell ref="B1128:D1128"/>
    <mergeCell ref="B1131:D1131"/>
    <mergeCell ref="B1133:D1133"/>
  </mergeCells>
  <phoneticPr fontId="2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V1146"/>
  <sheetViews>
    <sheetView tabSelected="1" view="pageBreakPreview" zoomScale="80" zoomScaleNormal="64" zoomScaleSheetLayoutView="80" workbookViewId="0">
      <pane xSplit="4" ySplit="11" topLeftCell="J12" activePane="bottomRight" state="frozen"/>
      <selection pane="topRight" activeCell="E1" sqref="E1"/>
      <selection pane="bottomLeft" activeCell="A12" sqref="A12"/>
      <selection pane="bottomRight" activeCell="R423" sqref="R423:S423"/>
    </sheetView>
  </sheetViews>
  <sheetFormatPr defaultRowHeight="12.75" x14ac:dyDescent="0.2"/>
  <cols>
    <col min="1" max="2" width="6.7109375" style="1" customWidth="1"/>
    <col min="3" max="3" width="33.28515625" style="1" customWidth="1"/>
    <col min="4" max="4" width="62.140625" style="1" customWidth="1"/>
    <col min="5" max="5" width="19.140625" style="1" customWidth="1"/>
    <col min="6" max="20" width="20" style="1" customWidth="1"/>
    <col min="21" max="21" width="9.140625" style="1" customWidth="1"/>
    <col min="22" max="22" width="14.42578125" style="1" customWidth="1"/>
    <col min="23" max="23" width="9.140625" style="1" customWidth="1"/>
    <col min="24" max="16384" width="9.140625" style="1"/>
  </cols>
  <sheetData>
    <row r="1" spans="1:20" x14ac:dyDescent="0.2">
      <c r="R1" s="37" t="s">
        <v>1218</v>
      </c>
      <c r="S1" s="37"/>
      <c r="T1" s="37"/>
    </row>
    <row r="2" spans="1:20" x14ac:dyDescent="0.2">
      <c r="R2" s="37"/>
      <c r="S2" s="37"/>
      <c r="T2" s="37"/>
    </row>
    <row r="3" spans="1:20" x14ac:dyDescent="0.2">
      <c r="R3" s="37"/>
      <c r="S3" s="37"/>
      <c r="T3" s="37"/>
    </row>
    <row r="5" spans="1:20" x14ac:dyDescent="0.2">
      <c r="A5" s="44" t="s">
        <v>1137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7" spans="1:20" x14ac:dyDescent="0.2">
      <c r="A7" s="38" t="s">
        <v>0</v>
      </c>
      <c r="B7" s="38" t="s">
        <v>0</v>
      </c>
      <c r="C7" s="38" t="s">
        <v>1</v>
      </c>
      <c r="D7" s="38" t="s">
        <v>2</v>
      </c>
      <c r="E7" s="38" t="s">
        <v>827</v>
      </c>
      <c r="F7" s="38" t="s">
        <v>828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</row>
    <row r="8" spans="1:20" x14ac:dyDescent="0.2">
      <c r="A8" s="38"/>
      <c r="B8" s="38"/>
      <c r="C8" s="38"/>
      <c r="D8" s="38"/>
      <c r="E8" s="38"/>
      <c r="F8" s="38" t="s">
        <v>829</v>
      </c>
      <c r="G8" s="38"/>
      <c r="H8" s="38"/>
      <c r="I8" s="38"/>
      <c r="J8" s="38"/>
      <c r="K8" s="38"/>
      <c r="L8" s="38"/>
      <c r="M8" s="38" t="s">
        <v>1217</v>
      </c>
      <c r="N8" s="38" t="s">
        <v>830</v>
      </c>
      <c r="O8" s="38" t="s">
        <v>831</v>
      </c>
      <c r="P8" s="38" t="s">
        <v>832</v>
      </c>
      <c r="Q8" s="38" t="s">
        <v>833</v>
      </c>
      <c r="R8" s="38" t="s">
        <v>834</v>
      </c>
      <c r="S8" s="38" t="s">
        <v>835</v>
      </c>
      <c r="T8" s="38" t="s">
        <v>836</v>
      </c>
    </row>
    <row r="9" spans="1:20" ht="85.5" customHeight="1" x14ac:dyDescent="0.2">
      <c r="A9" s="38"/>
      <c r="B9" s="38"/>
      <c r="C9" s="38"/>
      <c r="D9" s="38"/>
      <c r="E9" s="38"/>
      <c r="F9" s="2" t="s">
        <v>837</v>
      </c>
      <c r="G9" s="2" t="s">
        <v>838</v>
      </c>
      <c r="H9" s="2" t="s">
        <v>839</v>
      </c>
      <c r="I9" s="2" t="s">
        <v>840</v>
      </c>
      <c r="J9" s="2" t="s">
        <v>841</v>
      </c>
      <c r="K9" s="2" t="s">
        <v>842</v>
      </c>
      <c r="L9" s="2" t="s">
        <v>843</v>
      </c>
      <c r="M9" s="38"/>
      <c r="N9" s="38"/>
      <c r="O9" s="38"/>
      <c r="P9" s="38"/>
      <c r="Q9" s="38"/>
      <c r="R9" s="38"/>
      <c r="S9" s="38"/>
      <c r="T9" s="38"/>
    </row>
    <row r="10" spans="1:20" x14ac:dyDescent="0.2">
      <c r="A10" s="38"/>
      <c r="B10" s="38"/>
      <c r="C10" s="38"/>
      <c r="D10" s="38"/>
      <c r="E10" s="3" t="s">
        <v>28</v>
      </c>
      <c r="F10" s="3" t="s">
        <v>28</v>
      </c>
      <c r="G10" s="3" t="s">
        <v>28</v>
      </c>
      <c r="H10" s="3" t="s">
        <v>28</v>
      </c>
      <c r="I10" s="3" t="s">
        <v>28</v>
      </c>
      <c r="J10" s="3" t="s">
        <v>28</v>
      </c>
      <c r="K10" s="3" t="s">
        <v>28</v>
      </c>
      <c r="L10" s="3" t="s">
        <v>28</v>
      </c>
      <c r="M10" s="3" t="s">
        <v>28</v>
      </c>
      <c r="N10" s="3" t="s">
        <v>28</v>
      </c>
      <c r="O10" s="3" t="s">
        <v>28</v>
      </c>
      <c r="P10" s="3" t="s">
        <v>28</v>
      </c>
      <c r="Q10" s="3" t="s">
        <v>28</v>
      </c>
      <c r="R10" s="3" t="s">
        <v>28</v>
      </c>
      <c r="S10" s="3" t="s">
        <v>28</v>
      </c>
      <c r="T10" s="3" t="s">
        <v>28</v>
      </c>
    </row>
    <row r="11" spans="1:20" x14ac:dyDescent="0.2">
      <c r="A11" s="3" t="s">
        <v>30</v>
      </c>
      <c r="B11" s="3" t="s">
        <v>31</v>
      </c>
      <c r="C11" s="3" t="s">
        <v>32</v>
      </c>
      <c r="D11" s="3" t="s">
        <v>33</v>
      </c>
      <c r="E11" s="3" t="s">
        <v>34</v>
      </c>
      <c r="F11" s="3" t="s">
        <v>35</v>
      </c>
      <c r="G11" s="3" t="s">
        <v>36</v>
      </c>
      <c r="H11" s="3" t="s">
        <v>37</v>
      </c>
      <c r="I11" s="3" t="s">
        <v>38</v>
      </c>
      <c r="J11" s="3" t="s">
        <v>39</v>
      </c>
      <c r="K11" s="3" t="s">
        <v>40</v>
      </c>
      <c r="L11" s="3" t="s">
        <v>41</v>
      </c>
      <c r="M11" s="3" t="s">
        <v>42</v>
      </c>
      <c r="N11" s="3" t="s">
        <v>43</v>
      </c>
      <c r="O11" s="3" t="s">
        <v>44</v>
      </c>
      <c r="P11" s="3" t="s">
        <v>45</v>
      </c>
      <c r="Q11" s="3" t="s">
        <v>46</v>
      </c>
      <c r="R11" s="3" t="s">
        <v>47</v>
      </c>
      <c r="S11" s="3" t="s">
        <v>48</v>
      </c>
      <c r="T11" s="3" t="s">
        <v>49</v>
      </c>
    </row>
    <row r="12" spans="1:20" s="5" customFormat="1" hidden="1" x14ac:dyDescent="0.2">
      <c r="A12" s="36" t="s">
        <v>56</v>
      </c>
      <c r="B12" s="36"/>
      <c r="C12" s="36"/>
      <c r="D12" s="36"/>
      <c r="E12" s="4">
        <f t="shared" ref="E12:T12" si="0">+E79+E87+E98+E102+E107+E111+E242+E245+E256+E258+E318+E320+E417+E424+E426+E428+E437+E440+E445+E463+E465</f>
        <v>4779074084.9193983</v>
      </c>
      <c r="F12" s="4">
        <f t="shared" si="0"/>
        <v>646108632.40949738</v>
      </c>
      <c r="G12" s="4">
        <f t="shared" si="0"/>
        <v>264796765.23753637</v>
      </c>
      <c r="H12" s="4">
        <f t="shared" si="0"/>
        <v>214747404.15750125</v>
      </c>
      <c r="I12" s="4">
        <f t="shared" si="0"/>
        <v>190243744.04332551</v>
      </c>
      <c r="J12" s="4">
        <f t="shared" si="0"/>
        <v>48172982.788212404</v>
      </c>
      <c r="K12" s="4">
        <f t="shared" si="0"/>
        <v>0</v>
      </c>
      <c r="L12" s="4">
        <f t="shared" si="0"/>
        <v>46720771.87040697</v>
      </c>
      <c r="M12" s="4">
        <f t="shared" si="0"/>
        <v>51514314.094820276</v>
      </c>
      <c r="N12" s="4">
        <f t="shared" si="0"/>
        <v>1249367753.9316816</v>
      </c>
      <c r="O12" s="4">
        <f t="shared" si="0"/>
        <v>136650227.76073632</v>
      </c>
      <c r="P12" s="4">
        <f t="shared" si="0"/>
        <v>951144154.59438467</v>
      </c>
      <c r="Q12" s="4">
        <f t="shared" si="0"/>
        <v>689949726.9548862</v>
      </c>
      <c r="R12" s="4">
        <f t="shared" si="0"/>
        <v>177737714.26050416</v>
      </c>
      <c r="S12" s="4">
        <f t="shared" si="0"/>
        <v>13748938.941299889</v>
      </c>
      <c r="T12" s="4">
        <f t="shared" si="0"/>
        <v>98170953.87460424</v>
      </c>
    </row>
    <row r="13" spans="1:20" hidden="1" x14ac:dyDescent="0.2">
      <c r="A13" s="6">
        <v>1</v>
      </c>
      <c r="B13" s="6">
        <v>1</v>
      </c>
      <c r="C13" s="7" t="s">
        <v>52</v>
      </c>
      <c r="D13" s="7" t="s">
        <v>53</v>
      </c>
      <c r="E13" s="8">
        <f>SUM(F13:T13)</f>
        <v>7784009.5343411211</v>
      </c>
      <c r="F13" s="8">
        <v>3255404.7968813279</v>
      </c>
      <c r="G13" s="8">
        <v>2008620.8062950626</v>
      </c>
      <c r="H13" s="8">
        <v>948140.36451134784</v>
      </c>
      <c r="I13" s="8">
        <v>795104.96006706229</v>
      </c>
      <c r="J13" s="8"/>
      <c r="K13" s="8"/>
      <c r="L13" s="8">
        <v>330807.73908621998</v>
      </c>
      <c r="M13" s="8"/>
      <c r="N13" s="8"/>
      <c r="O13" s="8"/>
      <c r="P13" s="8"/>
      <c r="Q13" s="8"/>
      <c r="R13" s="8">
        <v>261461.94917760001</v>
      </c>
      <c r="S13" s="8">
        <v>24000</v>
      </c>
      <c r="T13" s="8">
        <v>160468.91832249935</v>
      </c>
    </row>
    <row r="14" spans="1:20" hidden="1" x14ac:dyDescent="0.2">
      <c r="A14" s="6">
        <f>+A13+1</f>
        <v>2</v>
      </c>
      <c r="B14" s="6">
        <f>+B13+1</f>
        <v>2</v>
      </c>
      <c r="C14" s="7" t="s">
        <v>52</v>
      </c>
      <c r="D14" s="7" t="s">
        <v>57</v>
      </c>
      <c r="E14" s="8">
        <f t="shared" ref="E14:E20" si="1">SUM(F14:T14)</f>
        <v>1874082.97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>
        <v>1685277.2222944971</v>
      </c>
      <c r="Q14" s="8"/>
      <c r="R14" s="8">
        <v>127952.1481172112</v>
      </c>
      <c r="S14" s="8">
        <v>24000</v>
      </c>
      <c r="T14" s="8">
        <v>36853.599588291683</v>
      </c>
    </row>
    <row r="15" spans="1:20" hidden="1" x14ac:dyDescent="0.2">
      <c r="A15" s="6">
        <f t="shared" ref="A15:A78" si="2">+A14+1</f>
        <v>3</v>
      </c>
      <c r="B15" s="6">
        <f t="shared" ref="B15:B78" si="3">+B14+1</f>
        <v>3</v>
      </c>
      <c r="C15" s="7" t="s">
        <v>52</v>
      </c>
      <c r="D15" s="7" t="s">
        <v>60</v>
      </c>
      <c r="E15" s="8">
        <f t="shared" si="1"/>
        <v>2535712.7299999995</v>
      </c>
      <c r="F15" s="8"/>
      <c r="G15" s="8">
        <v>1242400.186159964</v>
      </c>
      <c r="H15" s="8">
        <v>587828.03231130587</v>
      </c>
      <c r="I15" s="8">
        <v>479030.18206396414</v>
      </c>
      <c r="J15" s="8"/>
      <c r="K15" s="8"/>
      <c r="L15" s="8"/>
      <c r="M15" s="8"/>
      <c r="N15" s="8"/>
      <c r="O15" s="8"/>
      <c r="P15" s="8"/>
      <c r="Q15" s="8"/>
      <c r="R15" s="8">
        <v>151955.52528383999</v>
      </c>
      <c r="S15" s="8">
        <v>24000</v>
      </c>
      <c r="T15" s="8">
        <v>50498.804180925821</v>
      </c>
    </row>
    <row r="16" spans="1:20" hidden="1" x14ac:dyDescent="0.2">
      <c r="A16" s="6">
        <f t="shared" si="2"/>
        <v>4</v>
      </c>
      <c r="B16" s="6">
        <f t="shared" si="3"/>
        <v>4</v>
      </c>
      <c r="C16" s="7" t="s">
        <v>52</v>
      </c>
      <c r="D16" s="7" t="s">
        <v>62</v>
      </c>
      <c r="E16" s="8">
        <f t="shared" si="1"/>
        <v>2400003.2000000002</v>
      </c>
      <c r="F16" s="8"/>
      <c r="G16" s="8">
        <v>1172544.8081762148</v>
      </c>
      <c r="H16" s="8">
        <v>555069.33881576487</v>
      </c>
      <c r="I16" s="8">
        <v>450310.75416621508</v>
      </c>
      <c r="J16" s="8"/>
      <c r="K16" s="8"/>
      <c r="L16" s="8"/>
      <c r="M16" s="8"/>
      <c r="N16" s="8"/>
      <c r="O16" s="8"/>
      <c r="P16" s="8"/>
      <c r="Q16" s="8"/>
      <c r="R16" s="8">
        <v>150451.49229695997</v>
      </c>
      <c r="S16" s="8">
        <v>24000</v>
      </c>
      <c r="T16" s="8">
        <v>47626.806544845058</v>
      </c>
    </row>
    <row r="17" spans="1:20" hidden="1" x14ac:dyDescent="0.2">
      <c r="A17" s="6">
        <f t="shared" si="2"/>
        <v>5</v>
      </c>
      <c r="B17" s="6">
        <f t="shared" si="3"/>
        <v>5</v>
      </c>
      <c r="C17" s="7" t="s">
        <v>52</v>
      </c>
      <c r="D17" s="7" t="s">
        <v>63</v>
      </c>
      <c r="E17" s="8">
        <f t="shared" si="1"/>
        <v>2707480.36</v>
      </c>
      <c r="F17" s="8"/>
      <c r="G17" s="8">
        <v>1330591.2275278962</v>
      </c>
      <c r="H17" s="8">
        <v>629118.26517832046</v>
      </c>
      <c r="I17" s="8">
        <v>515155.42694989633</v>
      </c>
      <c r="J17" s="8"/>
      <c r="K17" s="8"/>
      <c r="L17" s="8"/>
      <c r="M17" s="8"/>
      <c r="N17" s="8"/>
      <c r="O17" s="8"/>
      <c r="P17" s="8"/>
      <c r="Q17" s="8"/>
      <c r="R17" s="8">
        <v>154495.15699968001</v>
      </c>
      <c r="S17" s="8">
        <v>24000</v>
      </c>
      <c r="T17" s="8">
        <v>54120.283344206844</v>
      </c>
    </row>
    <row r="18" spans="1:20" hidden="1" x14ac:dyDescent="0.2">
      <c r="A18" s="6">
        <f t="shared" si="2"/>
        <v>6</v>
      </c>
      <c r="B18" s="6">
        <f t="shared" si="3"/>
        <v>6</v>
      </c>
      <c r="C18" s="7" t="s">
        <v>52</v>
      </c>
      <c r="D18" s="7" t="s">
        <v>65</v>
      </c>
      <c r="E18" s="8">
        <f t="shared" si="1"/>
        <v>5372877.8584860796</v>
      </c>
      <c r="F18" s="8">
        <v>2228518.4898987361</v>
      </c>
      <c r="G18" s="8">
        <v>1367558.106590189</v>
      </c>
      <c r="H18" s="8">
        <v>647520.62178527808</v>
      </c>
      <c r="I18" s="8">
        <v>531560.16831818875</v>
      </c>
      <c r="J18" s="8"/>
      <c r="K18" s="8"/>
      <c r="L18" s="8">
        <v>228338.56650047787</v>
      </c>
      <c r="M18" s="8"/>
      <c r="N18" s="8"/>
      <c r="O18" s="8"/>
      <c r="P18" s="8"/>
      <c r="Q18" s="8"/>
      <c r="R18" s="8">
        <v>235965.58269119999</v>
      </c>
      <c r="S18" s="8">
        <v>24000</v>
      </c>
      <c r="T18" s="8">
        <v>109416.32270201044</v>
      </c>
    </row>
    <row r="19" spans="1:20" hidden="1" x14ac:dyDescent="0.2">
      <c r="A19" s="6">
        <f t="shared" si="2"/>
        <v>7</v>
      </c>
      <c r="B19" s="6">
        <f t="shared" si="3"/>
        <v>7</v>
      </c>
      <c r="C19" s="7" t="s">
        <v>52</v>
      </c>
      <c r="D19" s="7" t="s">
        <v>67</v>
      </c>
      <c r="E19" s="8">
        <f t="shared" si="1"/>
        <v>6693622.3366364809</v>
      </c>
      <c r="F19" s="8">
        <v>3154097.9045710177</v>
      </c>
      <c r="G19" s="8">
        <v>1944879.4280480139</v>
      </c>
      <c r="H19" s="8">
        <v>917106.56645094405</v>
      </c>
      <c r="I19" s="8"/>
      <c r="J19" s="8"/>
      <c r="K19" s="8"/>
      <c r="L19" s="8">
        <v>320987.5784064593</v>
      </c>
      <c r="M19" s="8"/>
      <c r="N19" s="8"/>
      <c r="O19" s="8"/>
      <c r="P19" s="8"/>
      <c r="Q19" s="8"/>
      <c r="R19" s="8">
        <v>193971.94068672002</v>
      </c>
      <c r="S19" s="8">
        <v>24000</v>
      </c>
      <c r="T19" s="8">
        <v>138578.91847332485</v>
      </c>
    </row>
    <row r="20" spans="1:20" hidden="1" x14ac:dyDescent="0.2">
      <c r="A20" s="6">
        <f t="shared" si="2"/>
        <v>8</v>
      </c>
      <c r="B20" s="6">
        <f t="shared" si="3"/>
        <v>8</v>
      </c>
      <c r="C20" s="7" t="s">
        <v>52</v>
      </c>
      <c r="D20" s="7" t="s">
        <v>69</v>
      </c>
      <c r="E20" s="8">
        <f t="shared" si="1"/>
        <v>5830696.3700000001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>
        <v>5552941.7588518597</v>
      </c>
      <c r="Q20" s="8"/>
      <c r="R20" s="8">
        <v>132323.02149002702</v>
      </c>
      <c r="S20" s="8">
        <v>24000</v>
      </c>
      <c r="T20" s="8">
        <v>121431.58965811341</v>
      </c>
    </row>
    <row r="21" spans="1:20" hidden="1" x14ac:dyDescent="0.2">
      <c r="A21" s="6">
        <f t="shared" si="2"/>
        <v>9</v>
      </c>
      <c r="B21" s="6">
        <f t="shared" si="3"/>
        <v>9</v>
      </c>
      <c r="C21" s="7" t="s">
        <v>52</v>
      </c>
      <c r="D21" s="7" t="s">
        <v>70</v>
      </c>
      <c r="E21" s="8">
        <f t="shared" ref="E21:E83" si="4">SUM(F21:T21)</f>
        <v>5442640.0999999996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>
        <v>5178265.7733721323</v>
      </c>
      <c r="Q21" s="8"/>
      <c r="R21" s="8">
        <v>127136.14192506355</v>
      </c>
      <c r="S21" s="8">
        <v>24000</v>
      </c>
      <c r="T21" s="8">
        <v>113238.18470280363</v>
      </c>
    </row>
    <row r="22" spans="1:20" hidden="1" x14ac:dyDescent="0.2">
      <c r="A22" s="6">
        <f t="shared" si="2"/>
        <v>10</v>
      </c>
      <c r="B22" s="6">
        <f t="shared" si="3"/>
        <v>10</v>
      </c>
      <c r="C22" s="7" t="s">
        <v>52</v>
      </c>
      <c r="D22" s="7" t="s">
        <v>71</v>
      </c>
      <c r="E22" s="8">
        <f t="shared" si="4"/>
        <v>4826760.68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>
        <v>4596488.3123310851</v>
      </c>
      <c r="R22" s="8">
        <v>89046.327675283203</v>
      </c>
      <c r="S22" s="8">
        <v>40710.150065280002</v>
      </c>
      <c r="T22" s="8">
        <v>100515.88992835196</v>
      </c>
    </row>
    <row r="23" spans="1:20" hidden="1" x14ac:dyDescent="0.2">
      <c r="A23" s="6">
        <f t="shared" si="2"/>
        <v>11</v>
      </c>
      <c r="B23" s="6">
        <f t="shared" si="3"/>
        <v>11</v>
      </c>
      <c r="C23" s="7" t="s">
        <v>52</v>
      </c>
      <c r="D23" s="7" t="s">
        <v>73</v>
      </c>
      <c r="E23" s="8">
        <f t="shared" si="4"/>
        <v>9542288.703133503</v>
      </c>
      <c r="F23" s="8">
        <v>1908667.2403109472</v>
      </c>
      <c r="G23" s="8">
        <v>1169361.1105895576</v>
      </c>
      <c r="H23" s="8">
        <v>555226.73071012751</v>
      </c>
      <c r="I23" s="8">
        <v>450820.98778555775</v>
      </c>
      <c r="J23" s="8"/>
      <c r="K23" s="8"/>
      <c r="L23" s="8">
        <v>196457.153088447</v>
      </c>
      <c r="M23" s="8"/>
      <c r="N23" s="8"/>
      <c r="O23" s="8"/>
      <c r="P23" s="8">
        <v>4687915.0323689478</v>
      </c>
      <c r="Q23" s="8"/>
      <c r="R23" s="8">
        <v>353718.64912411768</v>
      </c>
      <c r="S23" s="8">
        <v>24000</v>
      </c>
      <c r="T23" s="8">
        <v>196121.79915580089</v>
      </c>
    </row>
    <row r="24" spans="1:20" hidden="1" x14ac:dyDescent="0.2">
      <c r="A24" s="6">
        <f t="shared" si="2"/>
        <v>12</v>
      </c>
      <c r="B24" s="6">
        <f t="shared" si="3"/>
        <v>12</v>
      </c>
      <c r="C24" s="7" t="s">
        <v>52</v>
      </c>
      <c r="D24" s="7" t="s">
        <v>74</v>
      </c>
      <c r="E24" s="8">
        <f t="shared" si="4"/>
        <v>4618965.258307904</v>
      </c>
      <c r="F24" s="8">
        <v>1905876.759686525</v>
      </c>
      <c r="G24" s="8">
        <v>1167179.7365936197</v>
      </c>
      <c r="H24" s="8">
        <v>553575.8245761086</v>
      </c>
      <c r="I24" s="8">
        <v>449224.09242561989</v>
      </c>
      <c r="J24" s="8"/>
      <c r="K24" s="8"/>
      <c r="L24" s="8">
        <v>196298.50752011483</v>
      </c>
      <c r="M24" s="8"/>
      <c r="N24" s="8"/>
      <c r="O24" s="8"/>
      <c r="P24" s="8"/>
      <c r="Q24" s="8"/>
      <c r="R24" s="8">
        <v>229386.96196416</v>
      </c>
      <c r="S24" s="8">
        <v>24000</v>
      </c>
      <c r="T24" s="8">
        <v>93423.375541756119</v>
      </c>
    </row>
    <row r="25" spans="1:20" hidden="1" x14ac:dyDescent="0.2">
      <c r="A25" s="6">
        <f t="shared" si="2"/>
        <v>13</v>
      </c>
      <c r="B25" s="6">
        <f t="shared" si="3"/>
        <v>13</v>
      </c>
      <c r="C25" s="7" t="s">
        <v>52</v>
      </c>
      <c r="D25" s="7" t="s">
        <v>75</v>
      </c>
      <c r="E25" s="8">
        <f t="shared" si="4"/>
        <v>5891570.8399999989</v>
      </c>
      <c r="F25" s="8"/>
      <c r="G25" s="8"/>
      <c r="H25" s="8"/>
      <c r="I25" s="8"/>
      <c r="J25" s="8"/>
      <c r="K25" s="8"/>
      <c r="L25" s="8"/>
      <c r="M25" s="8"/>
      <c r="N25" s="8">
        <v>5567696.5598177034</v>
      </c>
      <c r="O25" s="8"/>
      <c r="P25" s="8"/>
      <c r="Q25" s="8"/>
      <c r="R25" s="8">
        <v>178120.03291058214</v>
      </c>
      <c r="S25" s="8">
        <v>24000</v>
      </c>
      <c r="T25" s="8">
        <v>121754.24727171355</v>
      </c>
    </row>
    <row r="26" spans="1:20" hidden="1" x14ac:dyDescent="0.2">
      <c r="A26" s="6">
        <f t="shared" si="2"/>
        <v>14</v>
      </c>
      <c r="B26" s="6">
        <f t="shared" si="3"/>
        <v>14</v>
      </c>
      <c r="C26" s="7" t="s">
        <v>52</v>
      </c>
      <c r="D26" s="7" t="s">
        <v>76</v>
      </c>
      <c r="E26" s="8">
        <f t="shared" si="4"/>
        <v>10552491.9244416</v>
      </c>
      <c r="F26" s="8">
        <v>1904905.189432224</v>
      </c>
      <c r="G26" s="8">
        <v>1167020.4134457794</v>
      </c>
      <c r="H26" s="8">
        <v>554123.65737843071</v>
      </c>
      <c r="I26" s="8">
        <v>449847.98200177925</v>
      </c>
      <c r="J26" s="8"/>
      <c r="K26" s="8"/>
      <c r="L26" s="8">
        <v>196085.92245854976</v>
      </c>
      <c r="M26" s="8"/>
      <c r="N26" s="8">
        <v>5707664.1422666209</v>
      </c>
      <c r="O26" s="8"/>
      <c r="P26" s="8"/>
      <c r="Q26" s="8"/>
      <c r="R26" s="8">
        <v>330609.94305657753</v>
      </c>
      <c r="S26" s="8">
        <v>24000</v>
      </c>
      <c r="T26" s="8">
        <v>218234.67440163952</v>
      </c>
    </row>
    <row r="27" spans="1:20" hidden="1" x14ac:dyDescent="0.2">
      <c r="A27" s="6">
        <f t="shared" si="2"/>
        <v>15</v>
      </c>
      <c r="B27" s="6">
        <f t="shared" si="3"/>
        <v>15</v>
      </c>
      <c r="C27" s="7" t="s">
        <v>52</v>
      </c>
      <c r="D27" s="7" t="s">
        <v>77</v>
      </c>
      <c r="E27" s="8">
        <f t="shared" si="4"/>
        <v>4663686.3639185913</v>
      </c>
      <c r="F27" s="8">
        <v>1925021.0926034593</v>
      </c>
      <c r="G27" s="8">
        <v>1179070.4356511673</v>
      </c>
      <c r="H27" s="8">
        <v>559151.97169729508</v>
      </c>
      <c r="I27" s="8">
        <v>454112.68340516725</v>
      </c>
      <c r="J27" s="8"/>
      <c r="K27" s="8"/>
      <c r="L27" s="8">
        <v>198199.08142873412</v>
      </c>
      <c r="M27" s="8"/>
      <c r="N27" s="8"/>
      <c r="O27" s="8"/>
      <c r="P27" s="8"/>
      <c r="Q27" s="8"/>
      <c r="R27" s="8">
        <v>229758.64596863999</v>
      </c>
      <c r="S27" s="8">
        <v>24000</v>
      </c>
      <c r="T27" s="8">
        <v>94372.45316412898</v>
      </c>
    </row>
    <row r="28" spans="1:20" hidden="1" x14ac:dyDescent="0.2">
      <c r="A28" s="6">
        <f t="shared" si="2"/>
        <v>16</v>
      </c>
      <c r="B28" s="6">
        <f t="shared" si="3"/>
        <v>16</v>
      </c>
      <c r="C28" s="7" t="s">
        <v>52</v>
      </c>
      <c r="D28" s="7" t="s">
        <v>78</v>
      </c>
      <c r="E28" s="8">
        <f t="shared" si="4"/>
        <v>10119138.14897792</v>
      </c>
      <c r="F28" s="8">
        <v>2028320.2820817886</v>
      </c>
      <c r="G28" s="8">
        <v>1243683.0514354312</v>
      </c>
      <c r="H28" s="8">
        <v>590085.96345163044</v>
      </c>
      <c r="I28" s="8">
        <v>481388.48959543102</v>
      </c>
      <c r="J28" s="8"/>
      <c r="K28" s="8"/>
      <c r="L28" s="8">
        <v>208333.36033379249</v>
      </c>
      <c r="M28" s="8"/>
      <c r="N28" s="8"/>
      <c r="O28" s="8"/>
      <c r="P28" s="8">
        <v>4976770.8793512732</v>
      </c>
      <c r="Q28" s="8"/>
      <c r="R28" s="8">
        <v>358185.3324549825</v>
      </c>
      <c r="S28" s="8">
        <v>24000</v>
      </c>
      <c r="T28" s="8">
        <v>208370.79027359086</v>
      </c>
    </row>
    <row r="29" spans="1:20" hidden="1" x14ac:dyDescent="0.2">
      <c r="A29" s="6">
        <f t="shared" si="2"/>
        <v>17</v>
      </c>
      <c r="B29" s="6">
        <f t="shared" si="3"/>
        <v>17</v>
      </c>
      <c r="C29" s="7" t="s">
        <v>52</v>
      </c>
      <c r="D29" s="7" t="s">
        <v>80</v>
      </c>
      <c r="E29" s="8">
        <f t="shared" si="4"/>
        <v>5054504.3800000008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>
        <v>4800212.7762265317</v>
      </c>
      <c r="Q29" s="8"/>
      <c r="R29" s="8">
        <v>125320.67243150316</v>
      </c>
      <c r="S29" s="8">
        <v>24000</v>
      </c>
      <c r="T29" s="8">
        <v>104970.93134196583</v>
      </c>
    </row>
    <row r="30" spans="1:20" hidden="1" x14ac:dyDescent="0.2">
      <c r="A30" s="6">
        <f t="shared" si="2"/>
        <v>18</v>
      </c>
      <c r="B30" s="6">
        <f t="shared" si="3"/>
        <v>18</v>
      </c>
      <c r="C30" s="7" t="s">
        <v>52</v>
      </c>
      <c r="D30" s="7" t="s">
        <v>81</v>
      </c>
      <c r="E30" s="8">
        <f t="shared" si="4"/>
        <v>11171639.761594113</v>
      </c>
      <c r="F30" s="8">
        <v>2020840.7776159006</v>
      </c>
      <c r="G30" s="8">
        <v>1239037.3349811204</v>
      </c>
      <c r="H30" s="8">
        <v>587907.16979372571</v>
      </c>
      <c r="I30" s="8">
        <v>479478.15586112061</v>
      </c>
      <c r="J30" s="8"/>
      <c r="K30" s="8"/>
      <c r="L30" s="8">
        <v>207590.89907399798</v>
      </c>
      <c r="M30" s="8"/>
      <c r="N30" s="8">
        <v>6046732.336510093</v>
      </c>
      <c r="O30" s="8"/>
      <c r="P30" s="8"/>
      <c r="Q30" s="8"/>
      <c r="R30" s="8">
        <v>334655.2185367255</v>
      </c>
      <c r="S30" s="8">
        <v>24000</v>
      </c>
      <c r="T30" s="8">
        <v>231397.86922142812</v>
      </c>
    </row>
    <row r="31" spans="1:20" hidden="1" x14ac:dyDescent="0.2">
      <c r="A31" s="6">
        <f t="shared" si="2"/>
        <v>19</v>
      </c>
      <c r="B31" s="6">
        <f t="shared" si="3"/>
        <v>19</v>
      </c>
      <c r="C31" s="7" t="s">
        <v>52</v>
      </c>
      <c r="D31" s="7" t="s">
        <v>83</v>
      </c>
      <c r="E31" s="8">
        <f t="shared" si="4"/>
        <v>11143381.111596674</v>
      </c>
      <c r="F31" s="8">
        <v>2240483.250857309</v>
      </c>
      <c r="G31" s="8">
        <v>1375415.1165342468</v>
      </c>
      <c r="H31" s="8">
        <v>651803.05064885598</v>
      </c>
      <c r="I31" s="8">
        <v>535431.00773824705</v>
      </c>
      <c r="J31" s="8"/>
      <c r="K31" s="8"/>
      <c r="L31" s="8">
        <v>229420.52927650316</v>
      </c>
      <c r="M31" s="8"/>
      <c r="N31" s="8"/>
      <c r="O31" s="8"/>
      <c r="P31" s="8">
        <v>5488729.8016670365</v>
      </c>
      <c r="Q31" s="8"/>
      <c r="R31" s="8">
        <v>368019.21018424747</v>
      </c>
      <c r="S31" s="8">
        <v>24000</v>
      </c>
      <c r="T31" s="8">
        <v>230079.14469022586</v>
      </c>
    </row>
    <row r="32" spans="1:20" hidden="1" x14ac:dyDescent="0.2">
      <c r="A32" s="6">
        <f t="shared" si="2"/>
        <v>20</v>
      </c>
      <c r="B32" s="6">
        <f t="shared" si="3"/>
        <v>20</v>
      </c>
      <c r="C32" s="7" t="s">
        <v>52</v>
      </c>
      <c r="D32" s="7" t="s">
        <v>84</v>
      </c>
      <c r="E32" s="8">
        <f t="shared" si="4"/>
        <v>16087803.031128578</v>
      </c>
      <c r="F32" s="8">
        <v>1985590.3718909663</v>
      </c>
      <c r="G32" s="8">
        <v>1217442.8892107732</v>
      </c>
      <c r="H32" s="8">
        <v>578200.52156605932</v>
      </c>
      <c r="I32" s="8">
        <v>471069.66007077304</v>
      </c>
      <c r="J32" s="8"/>
      <c r="K32" s="8"/>
      <c r="L32" s="8">
        <v>204011.85505242448</v>
      </c>
      <c r="M32" s="8"/>
      <c r="N32" s="8">
        <v>5942133.4155144934</v>
      </c>
      <c r="O32" s="8"/>
      <c r="P32" s="8">
        <v>4872529.5855909931</v>
      </c>
      <c r="Q32" s="8"/>
      <c r="R32" s="8">
        <v>458879.36579393281</v>
      </c>
      <c r="S32" s="8">
        <v>24000</v>
      </c>
      <c r="T32" s="8">
        <v>333945.36643816141</v>
      </c>
    </row>
    <row r="33" spans="1:20" hidden="1" x14ac:dyDescent="0.2">
      <c r="A33" s="6">
        <f t="shared" si="2"/>
        <v>21</v>
      </c>
      <c r="B33" s="6">
        <f t="shared" si="3"/>
        <v>21</v>
      </c>
      <c r="C33" s="7" t="s">
        <v>52</v>
      </c>
      <c r="D33" s="7" t="s">
        <v>85</v>
      </c>
      <c r="E33" s="8">
        <f t="shared" si="4"/>
        <v>9758510.9151398391</v>
      </c>
      <c r="F33" s="8">
        <v>1953570.5416707648</v>
      </c>
      <c r="G33" s="8">
        <v>1197262.1400766117</v>
      </c>
      <c r="H33" s="8">
        <v>568325.86306033575</v>
      </c>
      <c r="I33" s="8">
        <v>462321.40543661179</v>
      </c>
      <c r="J33" s="8"/>
      <c r="K33" s="8"/>
      <c r="L33" s="8">
        <v>200908.74773584743</v>
      </c>
      <c r="M33" s="8"/>
      <c r="N33" s="8"/>
      <c r="O33" s="8"/>
      <c r="P33" s="8">
        <v>4796358.1737351641</v>
      </c>
      <c r="Q33" s="8"/>
      <c r="R33" s="8">
        <v>355043.4394446261</v>
      </c>
      <c r="S33" s="8">
        <v>24000</v>
      </c>
      <c r="T33" s="8">
        <v>200720.60397987757</v>
      </c>
    </row>
    <row r="34" spans="1:20" hidden="1" x14ac:dyDescent="0.2">
      <c r="A34" s="6">
        <f t="shared" si="2"/>
        <v>22</v>
      </c>
      <c r="B34" s="6">
        <f t="shared" si="3"/>
        <v>22</v>
      </c>
      <c r="C34" s="7" t="s">
        <v>52</v>
      </c>
      <c r="D34" s="7" t="s">
        <v>86</v>
      </c>
      <c r="E34" s="8">
        <f t="shared" si="4"/>
        <v>5389601.6129047684</v>
      </c>
      <c r="F34" s="8">
        <v>2235569.5467815138</v>
      </c>
      <c r="G34" s="8">
        <v>1371918.2406616111</v>
      </c>
      <c r="H34" s="8">
        <v>649539.56562503509</v>
      </c>
      <c r="I34" s="8">
        <v>533301.81343961088</v>
      </c>
      <c r="J34" s="8"/>
      <c r="K34" s="8"/>
      <c r="L34" s="8">
        <v>229049.29864660592</v>
      </c>
      <c r="M34" s="8"/>
      <c r="N34" s="8"/>
      <c r="O34" s="8"/>
      <c r="P34" s="8"/>
      <c r="Q34" s="8"/>
      <c r="R34" s="8">
        <v>236459.50667712002</v>
      </c>
      <c r="S34" s="8">
        <v>24000</v>
      </c>
      <c r="T34" s="8">
        <v>109763.64107327168</v>
      </c>
    </row>
    <row r="35" spans="1:20" hidden="1" x14ac:dyDescent="0.2">
      <c r="A35" s="6">
        <f t="shared" si="2"/>
        <v>23</v>
      </c>
      <c r="B35" s="6">
        <f t="shared" si="3"/>
        <v>23</v>
      </c>
      <c r="C35" s="7" t="s">
        <v>52</v>
      </c>
      <c r="D35" s="7" t="s">
        <v>87</v>
      </c>
      <c r="E35" s="8">
        <f t="shared" si="4"/>
        <v>4778960.7797331195</v>
      </c>
      <c r="F35" s="8">
        <v>1974439.1346405598</v>
      </c>
      <c r="G35" s="8">
        <v>1209777.096786048</v>
      </c>
      <c r="H35" s="8">
        <v>573568.79051263677</v>
      </c>
      <c r="I35" s="8">
        <v>466770.48651004792</v>
      </c>
      <c r="J35" s="8"/>
      <c r="K35" s="8"/>
      <c r="L35" s="8">
        <v>203098.05657883122</v>
      </c>
      <c r="M35" s="8"/>
      <c r="N35" s="8"/>
      <c r="O35" s="8"/>
      <c r="P35" s="8"/>
      <c r="Q35" s="8"/>
      <c r="R35" s="8">
        <v>230483.39875200001</v>
      </c>
      <c r="S35" s="8">
        <v>24000</v>
      </c>
      <c r="T35" s="8">
        <v>96823.815952995967</v>
      </c>
    </row>
    <row r="36" spans="1:20" hidden="1" x14ac:dyDescent="0.2">
      <c r="A36" s="6">
        <f t="shared" si="2"/>
        <v>24</v>
      </c>
      <c r="B36" s="6">
        <f t="shared" si="3"/>
        <v>24</v>
      </c>
      <c r="C36" s="7" t="s">
        <v>52</v>
      </c>
      <c r="D36" s="7" t="s">
        <v>88</v>
      </c>
      <c r="E36" s="8">
        <f t="shared" si="4"/>
        <v>1270003.46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>
        <v>1132593.6333900269</v>
      </c>
      <c r="R36" s="8">
        <v>73129.263551956799</v>
      </c>
      <c r="S36" s="8">
        <v>39513.034185600001</v>
      </c>
      <c r="T36" s="8">
        <v>24767.528872416286</v>
      </c>
    </row>
    <row r="37" spans="1:20" hidden="1" x14ac:dyDescent="0.2">
      <c r="A37" s="6">
        <f t="shared" si="2"/>
        <v>25</v>
      </c>
      <c r="B37" s="6">
        <f t="shared" si="3"/>
        <v>25</v>
      </c>
      <c r="C37" s="7" t="s">
        <v>52</v>
      </c>
      <c r="D37" s="7" t="s">
        <v>90</v>
      </c>
      <c r="E37" s="8">
        <f t="shared" si="4"/>
        <v>30853467.290358879</v>
      </c>
      <c r="F37" s="8">
        <v>16263142.315165807</v>
      </c>
      <c r="G37" s="8">
        <v>5744234.3227370437</v>
      </c>
      <c r="H37" s="8">
        <v>2870142.9682338014</v>
      </c>
      <c r="I37" s="8">
        <v>3832272.0453650435</v>
      </c>
      <c r="J37" s="8"/>
      <c r="K37" s="8"/>
      <c r="L37" s="8">
        <v>609818.5145372001</v>
      </c>
      <c r="M37" s="8"/>
      <c r="N37" s="8"/>
      <c r="O37" s="8"/>
      <c r="P37" s="8"/>
      <c r="Q37" s="8"/>
      <c r="R37" s="8">
        <v>868696.63223616022</v>
      </c>
      <c r="S37" s="8">
        <v>24000</v>
      </c>
      <c r="T37" s="8">
        <v>641160.49208382622</v>
      </c>
    </row>
    <row r="38" spans="1:20" hidden="1" x14ac:dyDescent="0.2">
      <c r="A38" s="6">
        <f t="shared" si="2"/>
        <v>26</v>
      </c>
      <c r="B38" s="6">
        <f t="shared" si="3"/>
        <v>26</v>
      </c>
      <c r="C38" s="7" t="s">
        <v>52</v>
      </c>
      <c r="D38" s="7" t="s">
        <v>92</v>
      </c>
      <c r="E38" s="8">
        <f t="shared" si="4"/>
        <v>12128535.63124736</v>
      </c>
      <c r="F38" s="8">
        <v>2199709.9868415166</v>
      </c>
      <c r="G38" s="8">
        <v>1350091.9996368133</v>
      </c>
      <c r="H38" s="8">
        <v>639929.74284149043</v>
      </c>
      <c r="I38" s="8">
        <v>525023.90776081337</v>
      </c>
      <c r="J38" s="8"/>
      <c r="K38" s="8"/>
      <c r="L38" s="8">
        <v>225371.89437266646</v>
      </c>
      <c r="M38" s="8"/>
      <c r="N38" s="8">
        <v>6569838.1487816824</v>
      </c>
      <c r="O38" s="8"/>
      <c r="P38" s="8"/>
      <c r="Q38" s="8"/>
      <c r="R38" s="8">
        <v>342870.31320629769</v>
      </c>
      <c r="S38" s="8">
        <v>24000</v>
      </c>
      <c r="T38" s="8">
        <v>251699.63780607877</v>
      </c>
    </row>
    <row r="39" spans="1:20" hidden="1" x14ac:dyDescent="0.2">
      <c r="A39" s="6">
        <f t="shared" si="2"/>
        <v>27</v>
      </c>
      <c r="B39" s="6">
        <f t="shared" si="3"/>
        <v>27</v>
      </c>
      <c r="C39" s="7" t="s">
        <v>52</v>
      </c>
      <c r="D39" s="7" t="s">
        <v>93</v>
      </c>
      <c r="E39" s="8">
        <f t="shared" si="4"/>
        <v>4662267.8302848646</v>
      </c>
      <c r="F39" s="8">
        <v>1924558.2152262146</v>
      </c>
      <c r="G39" s="8">
        <v>1178808.7681353714</v>
      </c>
      <c r="H39" s="8">
        <v>559063.6493921848</v>
      </c>
      <c r="I39" s="8">
        <v>454073.11894537148</v>
      </c>
      <c r="J39" s="8"/>
      <c r="K39" s="8"/>
      <c r="L39" s="8">
        <v>198138.79611276789</v>
      </c>
      <c r="M39" s="8"/>
      <c r="N39" s="8"/>
      <c r="O39" s="8"/>
      <c r="P39" s="8"/>
      <c r="Q39" s="8"/>
      <c r="R39" s="8">
        <v>229272.78858048</v>
      </c>
      <c r="S39" s="8">
        <v>24000</v>
      </c>
      <c r="T39" s="8">
        <v>94352.493892473838</v>
      </c>
    </row>
    <row r="40" spans="1:20" hidden="1" x14ac:dyDescent="0.2">
      <c r="A40" s="6">
        <f t="shared" si="2"/>
        <v>28</v>
      </c>
      <c r="B40" s="6">
        <f t="shared" si="3"/>
        <v>28</v>
      </c>
      <c r="C40" s="7" t="s">
        <v>52</v>
      </c>
      <c r="D40" s="7" t="s">
        <v>94</v>
      </c>
      <c r="E40" s="8">
        <f t="shared" si="4"/>
        <v>2813770.8809442562</v>
      </c>
      <c r="F40" s="8">
        <v>1133325.8558807136</v>
      </c>
      <c r="G40" s="8">
        <v>688956.49833497091</v>
      </c>
      <c r="H40" s="8">
        <v>328627.25212401105</v>
      </c>
      <c r="I40" s="8">
        <v>253120.47935297084</v>
      </c>
      <c r="J40" s="8"/>
      <c r="K40" s="8"/>
      <c r="L40" s="8">
        <v>119580.68358604892</v>
      </c>
      <c r="M40" s="8"/>
      <c r="N40" s="8"/>
      <c r="O40" s="8"/>
      <c r="P40" s="8"/>
      <c r="Q40" s="8"/>
      <c r="R40" s="8">
        <v>210973.85531712</v>
      </c>
      <c r="S40" s="8">
        <v>24000</v>
      </c>
      <c r="T40" s="8">
        <v>55186.256348420706</v>
      </c>
    </row>
    <row r="41" spans="1:20" hidden="1" x14ac:dyDescent="0.2">
      <c r="A41" s="6">
        <f t="shared" si="2"/>
        <v>29</v>
      </c>
      <c r="B41" s="6">
        <f t="shared" si="3"/>
        <v>29</v>
      </c>
      <c r="C41" s="7" t="s">
        <v>52</v>
      </c>
      <c r="D41" s="7" t="s">
        <v>95</v>
      </c>
      <c r="E41" s="8">
        <f t="shared" si="4"/>
        <v>17083754.719359167</v>
      </c>
      <c r="F41" s="8">
        <v>2315144.5690746238</v>
      </c>
      <c r="G41" s="8">
        <v>1421805.3109636991</v>
      </c>
      <c r="H41" s="8">
        <v>673580.96159710281</v>
      </c>
      <c r="I41" s="8">
        <v>554549.1957136991</v>
      </c>
      <c r="J41" s="8"/>
      <c r="K41" s="8"/>
      <c r="L41" s="8">
        <v>236822.93149488178</v>
      </c>
      <c r="M41" s="8"/>
      <c r="N41" s="8"/>
      <c r="O41" s="8"/>
      <c r="P41" s="8">
        <v>5669034.3810858997</v>
      </c>
      <c r="Q41" s="8">
        <v>5362680.6322013661</v>
      </c>
      <c r="R41" s="8">
        <v>454095.43883068312</v>
      </c>
      <c r="S41" s="8">
        <v>41044.951761599994</v>
      </c>
      <c r="T41" s="8">
        <v>354996.34663561138</v>
      </c>
    </row>
    <row r="42" spans="1:20" hidden="1" x14ac:dyDescent="0.2">
      <c r="A42" s="6">
        <f t="shared" si="2"/>
        <v>30</v>
      </c>
      <c r="B42" s="6">
        <f t="shared" si="3"/>
        <v>30</v>
      </c>
      <c r="C42" s="7" t="s">
        <v>52</v>
      </c>
      <c r="D42" s="7" t="s">
        <v>97</v>
      </c>
      <c r="E42" s="8">
        <f t="shared" si="4"/>
        <v>18705751.636834238</v>
      </c>
      <c r="F42" s="8">
        <v>3793090.630111265</v>
      </c>
      <c r="G42" s="8">
        <v>1294505.653091812</v>
      </c>
      <c r="H42" s="8">
        <v>660348.5564070039</v>
      </c>
      <c r="I42" s="8">
        <v>843268.36859381211</v>
      </c>
      <c r="J42" s="8"/>
      <c r="K42" s="8"/>
      <c r="L42" s="8">
        <v>145882.78577198728</v>
      </c>
      <c r="M42" s="8"/>
      <c r="N42" s="8">
        <v>7085223.997907469</v>
      </c>
      <c r="O42" s="8"/>
      <c r="P42" s="8">
        <v>3584195.5945198201</v>
      </c>
      <c r="Q42" s="8"/>
      <c r="R42" s="8">
        <v>894590.80870919395</v>
      </c>
      <c r="S42" s="8">
        <v>24000</v>
      </c>
      <c r="T42" s="8">
        <v>380645.24172187602</v>
      </c>
    </row>
    <row r="43" spans="1:20" hidden="1" x14ac:dyDescent="0.2">
      <c r="A43" s="6">
        <f t="shared" si="2"/>
        <v>31</v>
      </c>
      <c r="B43" s="6">
        <f t="shared" si="3"/>
        <v>31</v>
      </c>
      <c r="C43" s="7" t="s">
        <v>52</v>
      </c>
      <c r="D43" s="7" t="s">
        <v>98</v>
      </c>
      <c r="E43" s="8">
        <f t="shared" si="4"/>
        <v>15197558.143389694</v>
      </c>
      <c r="F43" s="8">
        <v>6395510.820009158</v>
      </c>
      <c r="G43" s="8">
        <v>3947408.0711713266</v>
      </c>
      <c r="H43" s="8">
        <v>1863988.2772316171</v>
      </c>
      <c r="I43" s="8">
        <v>1579430.3675833268</v>
      </c>
      <c r="J43" s="8"/>
      <c r="K43" s="8"/>
      <c r="L43" s="8">
        <v>645871.49197115644</v>
      </c>
      <c r="M43" s="8"/>
      <c r="N43" s="8"/>
      <c r="O43" s="8"/>
      <c r="P43" s="8"/>
      <c r="Q43" s="8"/>
      <c r="R43" s="8">
        <v>425745.93414528004</v>
      </c>
      <c r="S43" s="8">
        <v>24000</v>
      </c>
      <c r="T43" s="8">
        <v>315603.1812778305</v>
      </c>
    </row>
    <row r="44" spans="1:20" hidden="1" x14ac:dyDescent="0.2">
      <c r="A44" s="6">
        <f t="shared" si="2"/>
        <v>32</v>
      </c>
      <c r="B44" s="6">
        <f t="shared" si="3"/>
        <v>32</v>
      </c>
      <c r="C44" s="7" t="s">
        <v>52</v>
      </c>
      <c r="D44" s="7" t="s">
        <v>99</v>
      </c>
      <c r="E44" s="8">
        <f t="shared" si="4"/>
        <v>4221104.2701954562</v>
      </c>
      <c r="F44" s="8">
        <v>1706952.0651455328</v>
      </c>
      <c r="G44" s="8">
        <v>1040083.1380144261</v>
      </c>
      <c r="H44" s="8">
        <v>495870.46045472677</v>
      </c>
      <c r="I44" s="8">
        <v>383896.83349242626</v>
      </c>
      <c r="J44" s="8"/>
      <c r="K44" s="8"/>
      <c r="L44" s="8">
        <v>179390.06284727322</v>
      </c>
      <c r="M44" s="8"/>
      <c r="N44" s="8"/>
      <c r="O44" s="8"/>
      <c r="P44" s="8"/>
      <c r="Q44" s="8"/>
      <c r="R44" s="8">
        <v>307677.98779776</v>
      </c>
      <c r="S44" s="8">
        <v>24000</v>
      </c>
      <c r="T44" s="8">
        <v>83233.722443310689</v>
      </c>
    </row>
    <row r="45" spans="1:20" hidden="1" x14ac:dyDescent="0.2">
      <c r="A45" s="6">
        <f t="shared" si="2"/>
        <v>33</v>
      </c>
      <c r="B45" s="6">
        <f t="shared" si="3"/>
        <v>33</v>
      </c>
      <c r="C45" s="7" t="s">
        <v>52</v>
      </c>
      <c r="D45" s="7" t="s">
        <v>100</v>
      </c>
      <c r="E45" s="8">
        <f t="shared" si="4"/>
        <v>7628335.1296739187</v>
      </c>
      <c r="F45" s="8">
        <v>3923305.5150215938</v>
      </c>
      <c r="G45" s="8">
        <v>1340108.1044128751</v>
      </c>
      <c r="H45" s="8">
        <v>681896.17028460326</v>
      </c>
      <c r="I45" s="8">
        <v>873354.44168087537</v>
      </c>
      <c r="J45" s="8"/>
      <c r="K45" s="8"/>
      <c r="L45" s="8">
        <v>150773.97814089817</v>
      </c>
      <c r="M45" s="8"/>
      <c r="N45" s="8"/>
      <c r="O45" s="8"/>
      <c r="P45" s="8"/>
      <c r="Q45" s="8"/>
      <c r="R45" s="8">
        <v>482489.42198860802</v>
      </c>
      <c r="S45" s="8">
        <v>24000</v>
      </c>
      <c r="T45" s="8">
        <v>152407.49814446567</v>
      </c>
    </row>
    <row r="46" spans="1:20" hidden="1" x14ac:dyDescent="0.2">
      <c r="A46" s="6">
        <f t="shared" si="2"/>
        <v>34</v>
      </c>
      <c r="B46" s="6">
        <f t="shared" si="3"/>
        <v>34</v>
      </c>
      <c r="C46" s="7" t="s">
        <v>52</v>
      </c>
      <c r="D46" s="7" t="s">
        <v>102</v>
      </c>
      <c r="E46" s="8">
        <f t="shared" si="4"/>
        <v>7160228.6069833599</v>
      </c>
      <c r="F46" s="8">
        <v>2988303.5116263167</v>
      </c>
      <c r="G46" s="8">
        <v>1842709.2485222535</v>
      </c>
      <c r="H46" s="8">
        <v>870319.09105339437</v>
      </c>
      <c r="I46" s="8">
        <v>726860.59852225333</v>
      </c>
      <c r="J46" s="8"/>
      <c r="K46" s="8"/>
      <c r="L46" s="8">
        <v>304298.06461791607</v>
      </c>
      <c r="M46" s="8"/>
      <c r="N46" s="8"/>
      <c r="O46" s="8"/>
      <c r="P46" s="8"/>
      <c r="Q46" s="8"/>
      <c r="R46" s="8">
        <v>256512.16069056001</v>
      </c>
      <c r="S46" s="8">
        <v>24000</v>
      </c>
      <c r="T46" s="8">
        <v>147225.93195066592</v>
      </c>
    </row>
    <row r="47" spans="1:20" hidden="1" x14ac:dyDescent="0.2">
      <c r="A47" s="6">
        <f t="shared" si="2"/>
        <v>35</v>
      </c>
      <c r="B47" s="6">
        <f t="shared" si="3"/>
        <v>35</v>
      </c>
      <c r="C47" s="7" t="s">
        <v>52</v>
      </c>
      <c r="D47" s="7" t="s">
        <v>103</v>
      </c>
      <c r="E47" s="8">
        <f t="shared" si="4"/>
        <v>6573199.5999999996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>
        <v>6268101.8109613303</v>
      </c>
      <c r="Q47" s="8"/>
      <c r="R47" s="8">
        <v>144027.09748484468</v>
      </c>
      <c r="S47" s="8">
        <v>24000</v>
      </c>
      <c r="T47" s="8">
        <v>137070.69155382432</v>
      </c>
    </row>
    <row r="48" spans="1:20" hidden="1" x14ac:dyDescent="0.2">
      <c r="A48" s="6">
        <f t="shared" si="2"/>
        <v>36</v>
      </c>
      <c r="B48" s="6">
        <f t="shared" si="3"/>
        <v>36</v>
      </c>
      <c r="C48" s="7" t="s">
        <v>52</v>
      </c>
      <c r="D48" s="7" t="s">
        <v>104</v>
      </c>
      <c r="E48" s="8">
        <f t="shared" si="4"/>
        <v>10758995.748864001</v>
      </c>
      <c r="F48" s="8">
        <v>2229362.7225916032</v>
      </c>
      <c r="G48" s="8">
        <v>1368033.3768732825</v>
      </c>
      <c r="H48" s="8">
        <v>647678.15094418335</v>
      </c>
      <c r="I48" s="8">
        <v>531626.30551328254</v>
      </c>
      <c r="J48" s="8"/>
      <c r="K48" s="8"/>
      <c r="L48" s="8">
        <v>228449.61839831038</v>
      </c>
      <c r="M48" s="8"/>
      <c r="N48" s="8"/>
      <c r="O48" s="8"/>
      <c r="P48" s="8"/>
      <c r="Q48" s="8">
        <v>5170076.1293837335</v>
      </c>
      <c r="R48" s="8">
        <v>320250.96689121588</v>
      </c>
      <c r="S48" s="8">
        <v>41006.88732288</v>
      </c>
      <c r="T48" s="8">
        <v>222511.59094550795</v>
      </c>
    </row>
    <row r="49" spans="1:20" hidden="1" x14ac:dyDescent="0.2">
      <c r="A49" s="6">
        <f t="shared" si="2"/>
        <v>37</v>
      </c>
      <c r="B49" s="6">
        <f t="shared" si="3"/>
        <v>37</v>
      </c>
      <c r="C49" s="7" t="s">
        <v>52</v>
      </c>
      <c r="D49" s="7" t="s">
        <v>105</v>
      </c>
      <c r="E49" s="8">
        <f t="shared" si="4"/>
        <v>6062867.6139875846</v>
      </c>
      <c r="F49" s="8">
        <v>2839230.7687027198</v>
      </c>
      <c r="G49" s="8">
        <v>1738566.699631776</v>
      </c>
      <c r="H49" s="8">
        <v>825596.70266075514</v>
      </c>
      <c r="I49" s="8"/>
      <c r="J49" s="8"/>
      <c r="K49" s="8"/>
      <c r="L49" s="8">
        <v>290740.21434824972</v>
      </c>
      <c r="M49" s="8"/>
      <c r="N49" s="8"/>
      <c r="O49" s="8"/>
      <c r="P49" s="8"/>
      <c r="Q49" s="8"/>
      <c r="R49" s="8">
        <v>220214.042208</v>
      </c>
      <c r="S49" s="8">
        <v>24000</v>
      </c>
      <c r="T49" s="8">
        <v>124519.1864360831</v>
      </c>
    </row>
    <row r="50" spans="1:20" hidden="1" x14ac:dyDescent="0.2">
      <c r="A50" s="6">
        <f t="shared" si="2"/>
        <v>38</v>
      </c>
      <c r="B50" s="6">
        <f t="shared" si="3"/>
        <v>38</v>
      </c>
      <c r="C50" s="7" t="s">
        <v>52</v>
      </c>
      <c r="D50" s="7" t="s">
        <v>107</v>
      </c>
      <c r="E50" s="8">
        <f t="shared" si="4"/>
        <v>7471462.7344315518</v>
      </c>
      <c r="F50" s="8">
        <v>3516714.7904834393</v>
      </c>
      <c r="G50" s="8">
        <v>2162194.188598752</v>
      </c>
      <c r="H50" s="8">
        <v>1021359.7938947424</v>
      </c>
      <c r="I50" s="8"/>
      <c r="J50" s="8"/>
      <c r="K50" s="8"/>
      <c r="L50" s="8">
        <v>358288.32443271682</v>
      </c>
      <c r="M50" s="8"/>
      <c r="N50" s="8"/>
      <c r="O50" s="8"/>
      <c r="P50" s="8"/>
      <c r="Q50" s="8"/>
      <c r="R50" s="8">
        <v>234549.28929599994</v>
      </c>
      <c r="S50" s="8">
        <v>24000</v>
      </c>
      <c r="T50" s="8">
        <v>154356.34772590079</v>
      </c>
    </row>
    <row r="51" spans="1:20" s="12" customFormat="1" hidden="1" x14ac:dyDescent="0.2">
      <c r="A51" s="9">
        <f t="shared" si="2"/>
        <v>39</v>
      </c>
      <c r="B51" s="9">
        <f t="shared" si="3"/>
        <v>39</v>
      </c>
      <c r="C51" s="10" t="s">
        <v>52</v>
      </c>
      <c r="D51" s="10" t="s">
        <v>109</v>
      </c>
      <c r="E51" s="11">
        <f t="shared" si="4"/>
        <v>3550485.8253894402</v>
      </c>
      <c r="F51" s="11">
        <v>1905722.1127341602</v>
      </c>
      <c r="G51" s="11">
        <v>654589.15346092789</v>
      </c>
      <c r="H51" s="11">
        <v>247410.59173783683</v>
      </c>
      <c r="I51" s="11"/>
      <c r="J51" s="11"/>
      <c r="K51" s="11"/>
      <c r="L51" s="11">
        <v>457427.94273010612</v>
      </c>
      <c r="M51" s="11"/>
      <c r="N51" s="11"/>
      <c r="O51" s="11"/>
      <c r="P51" s="11"/>
      <c r="Q51" s="11"/>
      <c r="R51" s="11">
        <v>189933.811632</v>
      </c>
      <c r="S51" s="11">
        <v>24000</v>
      </c>
      <c r="T51" s="11">
        <v>71402.213094409235</v>
      </c>
    </row>
    <row r="52" spans="1:20" s="12" customFormat="1" hidden="1" x14ac:dyDescent="0.2">
      <c r="A52" s="9">
        <f t="shared" si="2"/>
        <v>40</v>
      </c>
      <c r="B52" s="9">
        <f t="shared" si="3"/>
        <v>40</v>
      </c>
      <c r="C52" s="10" t="s">
        <v>52</v>
      </c>
      <c r="D52" s="10" t="s">
        <v>110</v>
      </c>
      <c r="E52" s="11">
        <f t="shared" si="4"/>
        <v>3487553.6905542407</v>
      </c>
      <c r="F52" s="11">
        <v>1876614.9971990399</v>
      </c>
      <c r="G52" s="11">
        <v>642524.746252032</v>
      </c>
      <c r="H52" s="11">
        <v>243054.47537212796</v>
      </c>
      <c r="I52" s="11"/>
      <c r="J52" s="11"/>
      <c r="K52" s="11"/>
      <c r="L52" s="11">
        <v>449320.06085037935</v>
      </c>
      <c r="M52" s="11"/>
      <c r="N52" s="11"/>
      <c r="O52" s="11"/>
      <c r="P52" s="11"/>
      <c r="Q52" s="11"/>
      <c r="R52" s="11">
        <v>181810.09800000003</v>
      </c>
      <c r="S52" s="11">
        <v>24000</v>
      </c>
      <c r="T52" s="11">
        <v>70229.312880660727</v>
      </c>
    </row>
    <row r="53" spans="1:20" s="12" customFormat="1" hidden="1" x14ac:dyDescent="0.2">
      <c r="A53" s="9">
        <f t="shared" si="2"/>
        <v>41</v>
      </c>
      <c r="B53" s="9">
        <f t="shared" si="3"/>
        <v>41</v>
      </c>
      <c r="C53" s="10" t="s">
        <v>52</v>
      </c>
      <c r="D53" s="10" t="s">
        <v>112</v>
      </c>
      <c r="E53" s="11">
        <f t="shared" si="4"/>
        <v>3425991.5034841597</v>
      </c>
      <c r="F53" s="11">
        <v>1842407.7774143999</v>
      </c>
      <c r="G53" s="11">
        <v>630243.93676272</v>
      </c>
      <c r="H53" s="11">
        <v>238458.32925102723</v>
      </c>
      <c r="I53" s="11"/>
      <c r="J53" s="11"/>
      <c r="K53" s="11"/>
      <c r="L53" s="11">
        <v>441388.67707959906</v>
      </c>
      <c r="M53" s="11"/>
      <c r="N53" s="11"/>
      <c r="O53" s="11"/>
      <c r="P53" s="11"/>
      <c r="Q53" s="11"/>
      <c r="R53" s="11">
        <v>180554.02084800001</v>
      </c>
      <c r="S53" s="11">
        <v>24000</v>
      </c>
      <c r="T53" s="11">
        <v>68938.762128413829</v>
      </c>
    </row>
    <row r="54" spans="1:20" s="12" customFormat="1" hidden="1" x14ac:dyDescent="0.2">
      <c r="A54" s="9">
        <f t="shared" si="2"/>
        <v>42</v>
      </c>
      <c r="B54" s="9">
        <f t="shared" si="3"/>
        <v>42</v>
      </c>
      <c r="C54" s="10" t="s">
        <v>52</v>
      </c>
      <c r="D54" s="10" t="s">
        <v>113</v>
      </c>
      <c r="E54" s="11">
        <f t="shared" si="4"/>
        <v>3504678.0826182403</v>
      </c>
      <c r="F54" s="11">
        <v>1885725.8790652801</v>
      </c>
      <c r="G54" s="11">
        <v>645617.35586342402</v>
      </c>
      <c r="H54" s="11">
        <v>244152.8926039392</v>
      </c>
      <c r="I54" s="11"/>
      <c r="J54" s="11"/>
      <c r="K54" s="11"/>
      <c r="L54" s="11">
        <v>451526.28721220972</v>
      </c>
      <c r="M54" s="11"/>
      <c r="N54" s="11"/>
      <c r="O54" s="11"/>
      <c r="P54" s="11"/>
      <c r="Q54" s="11"/>
      <c r="R54" s="11">
        <v>183087.22348799999</v>
      </c>
      <c r="S54" s="11">
        <v>24000</v>
      </c>
      <c r="T54" s="11">
        <v>70568.444385387149</v>
      </c>
    </row>
    <row r="55" spans="1:20" s="12" customFormat="1" hidden="1" x14ac:dyDescent="0.2">
      <c r="A55" s="9">
        <f t="shared" si="2"/>
        <v>43</v>
      </c>
      <c r="B55" s="9">
        <f t="shared" si="3"/>
        <v>43</v>
      </c>
      <c r="C55" s="10" t="s">
        <v>52</v>
      </c>
      <c r="D55" s="10" t="s">
        <v>114</v>
      </c>
      <c r="E55" s="11">
        <f t="shared" si="4"/>
        <v>2587880.94449184</v>
      </c>
      <c r="F55" s="11">
        <v>1374287.99651976</v>
      </c>
      <c r="G55" s="11">
        <v>461115.53250100795</v>
      </c>
      <c r="H55" s="11">
        <v>174642.763435056</v>
      </c>
      <c r="I55" s="11"/>
      <c r="J55" s="11"/>
      <c r="K55" s="11"/>
      <c r="L55" s="11">
        <v>333410.44336571469</v>
      </c>
      <c r="M55" s="11"/>
      <c r="N55" s="11"/>
      <c r="O55" s="11"/>
      <c r="P55" s="11"/>
      <c r="Q55" s="11"/>
      <c r="R55" s="11">
        <v>169177.55615999998</v>
      </c>
      <c r="S55" s="11">
        <v>24000</v>
      </c>
      <c r="T55" s="11">
        <v>51246.652510301377</v>
      </c>
    </row>
    <row r="56" spans="1:20" s="12" customFormat="1" hidden="1" x14ac:dyDescent="0.2">
      <c r="A56" s="9">
        <f t="shared" si="2"/>
        <v>44</v>
      </c>
      <c r="B56" s="9">
        <f t="shared" si="3"/>
        <v>44</v>
      </c>
      <c r="C56" s="10" t="s">
        <v>52</v>
      </c>
      <c r="D56" s="10" t="s">
        <v>115</v>
      </c>
      <c r="E56" s="11">
        <f t="shared" si="4"/>
        <v>11051628.509999998</v>
      </c>
      <c r="F56" s="11"/>
      <c r="G56" s="11"/>
      <c r="H56" s="11"/>
      <c r="I56" s="11"/>
      <c r="J56" s="11"/>
      <c r="K56" s="11"/>
      <c r="L56" s="11"/>
      <c r="M56" s="11"/>
      <c r="N56" s="11">
        <v>5943961.3377335891</v>
      </c>
      <c r="O56" s="11"/>
      <c r="P56" s="11"/>
      <c r="Q56" s="11">
        <v>4628058.6623630123</v>
      </c>
      <c r="R56" s="11">
        <v>207603.40182374016</v>
      </c>
      <c r="S56" s="11">
        <v>40816.442637119995</v>
      </c>
      <c r="T56" s="11">
        <v>231188.6654425376</v>
      </c>
    </row>
    <row r="57" spans="1:20" s="12" customFormat="1" hidden="1" x14ac:dyDescent="0.2">
      <c r="A57" s="9">
        <f t="shared" si="2"/>
        <v>45</v>
      </c>
      <c r="B57" s="9">
        <f t="shared" si="3"/>
        <v>45</v>
      </c>
      <c r="C57" s="10" t="s">
        <v>52</v>
      </c>
      <c r="D57" s="10" t="s">
        <v>116</v>
      </c>
      <c r="E57" s="11">
        <f t="shared" si="4"/>
        <v>11439659.750000002</v>
      </c>
      <c r="F57" s="11"/>
      <c r="G57" s="11"/>
      <c r="H57" s="11"/>
      <c r="I57" s="11"/>
      <c r="J57" s="11"/>
      <c r="K57" s="11"/>
      <c r="L57" s="11"/>
      <c r="M57" s="11"/>
      <c r="N57" s="11">
        <v>6156186.8292856319</v>
      </c>
      <c r="O57" s="11"/>
      <c r="P57" s="11"/>
      <c r="Q57" s="11">
        <v>4793341.4602367403</v>
      </c>
      <c r="R57" s="11">
        <v>209868.16274902661</v>
      </c>
      <c r="S57" s="11">
        <v>40819.290579840002</v>
      </c>
      <c r="T57" s="11">
        <v>239444.00714876226</v>
      </c>
    </row>
    <row r="58" spans="1:20" s="12" customFormat="1" hidden="1" x14ac:dyDescent="0.2">
      <c r="A58" s="9">
        <f t="shared" si="2"/>
        <v>46</v>
      </c>
      <c r="B58" s="9">
        <f t="shared" si="3"/>
        <v>46</v>
      </c>
      <c r="C58" s="10" t="s">
        <v>52</v>
      </c>
      <c r="D58" s="10" t="s">
        <v>117</v>
      </c>
      <c r="E58" s="11">
        <f t="shared" si="4"/>
        <v>11394893.48</v>
      </c>
      <c r="F58" s="11"/>
      <c r="G58" s="11"/>
      <c r="H58" s="11"/>
      <c r="I58" s="11"/>
      <c r="J58" s="11"/>
      <c r="K58" s="11"/>
      <c r="L58" s="11"/>
      <c r="M58" s="11"/>
      <c r="N58" s="11">
        <v>6131532.6746301325</v>
      </c>
      <c r="O58" s="11"/>
      <c r="P58" s="11"/>
      <c r="Q58" s="11">
        <v>4774167.5208891472</v>
      </c>
      <c r="R58" s="11">
        <v>209896.47226059262</v>
      </c>
      <c r="S58" s="11">
        <v>40811.236720319997</v>
      </c>
      <c r="T58" s="11">
        <v>238485.5754998085</v>
      </c>
    </row>
    <row r="59" spans="1:20" s="12" customFormat="1" hidden="1" x14ac:dyDescent="0.2">
      <c r="A59" s="9">
        <f t="shared" si="2"/>
        <v>47</v>
      </c>
      <c r="B59" s="9">
        <f t="shared" si="3"/>
        <v>47</v>
      </c>
      <c r="C59" s="10" t="s">
        <v>52</v>
      </c>
      <c r="D59" s="10" t="s">
        <v>118</v>
      </c>
      <c r="E59" s="11">
        <f t="shared" si="4"/>
        <v>2446176.5981622399</v>
      </c>
      <c r="F59" s="11">
        <v>1294486.58770536</v>
      </c>
      <c r="G59" s="11">
        <v>431997.09260668798</v>
      </c>
      <c r="H59" s="11">
        <v>163299.76203031681</v>
      </c>
      <c r="I59" s="11"/>
      <c r="J59" s="11"/>
      <c r="K59" s="11"/>
      <c r="L59" s="11">
        <v>315153.92022156814</v>
      </c>
      <c r="M59" s="11"/>
      <c r="N59" s="11"/>
      <c r="O59" s="11"/>
      <c r="P59" s="11"/>
      <c r="Q59" s="11"/>
      <c r="R59" s="11">
        <v>169021.72123199998</v>
      </c>
      <c r="S59" s="11">
        <v>24000</v>
      </c>
      <c r="T59" s="11">
        <v>48217.514366307136</v>
      </c>
    </row>
    <row r="60" spans="1:20" s="12" customFormat="1" hidden="1" x14ac:dyDescent="0.2">
      <c r="A60" s="9">
        <f t="shared" si="2"/>
        <v>48</v>
      </c>
      <c r="B60" s="9">
        <f t="shared" si="3"/>
        <v>48</v>
      </c>
      <c r="C60" s="10" t="s">
        <v>52</v>
      </c>
      <c r="D60" s="10" t="s">
        <v>120</v>
      </c>
      <c r="E60" s="11">
        <f t="shared" si="4"/>
        <v>7094677.4806458242</v>
      </c>
      <c r="F60" s="11">
        <v>2927173.7599977599</v>
      </c>
      <c r="G60" s="11">
        <v>1798825.3833826079</v>
      </c>
      <c r="H60" s="11">
        <v>852515.39787597116</v>
      </c>
      <c r="I60" s="11">
        <v>693240.26082460792</v>
      </c>
      <c r="J60" s="11"/>
      <c r="K60" s="11"/>
      <c r="L60" s="11">
        <v>301512.24843800336</v>
      </c>
      <c r="M60" s="11"/>
      <c r="N60" s="11"/>
      <c r="O60" s="11"/>
      <c r="P60" s="11"/>
      <c r="Q60" s="11"/>
      <c r="R60" s="11">
        <v>353666.39284799999</v>
      </c>
      <c r="S60" s="11">
        <v>24000</v>
      </c>
      <c r="T60" s="11">
        <v>143744.03727887347</v>
      </c>
    </row>
    <row r="61" spans="1:20" hidden="1" x14ac:dyDescent="0.2">
      <c r="A61" s="6">
        <f t="shared" si="2"/>
        <v>49</v>
      </c>
      <c r="B61" s="6">
        <f t="shared" si="3"/>
        <v>49</v>
      </c>
      <c r="C61" s="7" t="s">
        <v>52</v>
      </c>
      <c r="D61" s="7" t="s">
        <v>121</v>
      </c>
      <c r="E61" s="8">
        <f t="shared" si="4"/>
        <v>5215420.7751422729</v>
      </c>
      <c r="F61" s="8">
        <v>2150253.9272121605</v>
      </c>
      <c r="G61" s="8">
        <v>1321203.9636845279</v>
      </c>
      <c r="H61" s="8">
        <v>623927.64849058562</v>
      </c>
      <c r="I61" s="8">
        <v>509859.55270252796</v>
      </c>
      <c r="J61" s="8"/>
      <c r="K61" s="8"/>
      <c r="L61" s="8">
        <v>221646.89642822734</v>
      </c>
      <c r="M61" s="8"/>
      <c r="N61" s="8"/>
      <c r="O61" s="8"/>
      <c r="P61" s="8"/>
      <c r="Q61" s="8"/>
      <c r="R61" s="8">
        <v>258974.43494400001</v>
      </c>
      <c r="S61" s="8">
        <v>24000</v>
      </c>
      <c r="T61" s="8">
        <v>105554.35168024304</v>
      </c>
    </row>
    <row r="62" spans="1:20" hidden="1" x14ac:dyDescent="0.2">
      <c r="A62" s="6">
        <f t="shared" si="2"/>
        <v>50</v>
      </c>
      <c r="B62" s="6">
        <f t="shared" si="3"/>
        <v>50</v>
      </c>
      <c r="C62" s="7" t="s">
        <v>52</v>
      </c>
      <c r="D62" s="7" t="s">
        <v>122</v>
      </c>
      <c r="E62" s="8">
        <f t="shared" si="4"/>
        <v>2797702.77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>
        <v>2617050.8574077738</v>
      </c>
      <c r="R62" s="8">
        <v>83526.274217708647</v>
      </c>
      <c r="S62" s="8">
        <v>39896.036546880001</v>
      </c>
      <c r="T62" s="8">
        <v>57229.601827637816</v>
      </c>
    </row>
    <row r="63" spans="1:20" hidden="1" x14ac:dyDescent="0.2">
      <c r="A63" s="6">
        <f t="shared" si="2"/>
        <v>51</v>
      </c>
      <c r="B63" s="6">
        <f t="shared" si="3"/>
        <v>51</v>
      </c>
      <c r="C63" s="7" t="s">
        <v>52</v>
      </c>
      <c r="D63" s="7" t="s">
        <v>123</v>
      </c>
      <c r="E63" s="8">
        <f t="shared" si="4"/>
        <v>12421230.680000002</v>
      </c>
      <c r="F63" s="8"/>
      <c r="G63" s="8"/>
      <c r="H63" s="8"/>
      <c r="I63" s="8"/>
      <c r="J63" s="8"/>
      <c r="K63" s="8"/>
      <c r="L63" s="8"/>
      <c r="M63" s="8"/>
      <c r="N63" s="8">
        <v>11998453.655375436</v>
      </c>
      <c r="O63" s="8"/>
      <c r="P63" s="8"/>
      <c r="Q63" s="8"/>
      <c r="R63" s="8">
        <v>136395.14415753598</v>
      </c>
      <c r="S63" s="8">
        <v>24000</v>
      </c>
      <c r="T63" s="8">
        <v>262381.88046702871</v>
      </c>
    </row>
    <row r="64" spans="1:20" hidden="1" x14ac:dyDescent="0.2">
      <c r="A64" s="6">
        <f t="shared" si="2"/>
        <v>52</v>
      </c>
      <c r="B64" s="6">
        <f t="shared" si="3"/>
        <v>52</v>
      </c>
      <c r="C64" s="7" t="s">
        <v>52</v>
      </c>
      <c r="D64" s="7" t="s">
        <v>124</v>
      </c>
      <c r="E64" s="8">
        <f t="shared" si="4"/>
        <v>4768439.38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>
        <v>4532427.2593593048</v>
      </c>
      <c r="R64" s="8">
        <v>95042.276894793613</v>
      </c>
      <c r="S64" s="8">
        <v>41854.839300480002</v>
      </c>
      <c r="T64" s="8">
        <v>99115.00444542116</v>
      </c>
    </row>
    <row r="65" spans="1:20" hidden="1" x14ac:dyDescent="0.2">
      <c r="A65" s="6">
        <f t="shared" si="2"/>
        <v>53</v>
      </c>
      <c r="B65" s="6">
        <f t="shared" si="3"/>
        <v>53</v>
      </c>
      <c r="C65" s="7" t="s">
        <v>52</v>
      </c>
      <c r="D65" s="7" t="s">
        <v>126</v>
      </c>
      <c r="E65" s="8">
        <f t="shared" si="4"/>
        <v>4456644.72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>
        <v>4228852.3395339437</v>
      </c>
      <c r="R65" s="8">
        <v>94757.378656800967</v>
      </c>
      <c r="S65" s="8">
        <v>40558.566017279998</v>
      </c>
      <c r="T65" s="8">
        <v>92476.435791974669</v>
      </c>
    </row>
    <row r="66" spans="1:20" hidden="1" x14ac:dyDescent="0.2">
      <c r="A66" s="6">
        <f t="shared" si="2"/>
        <v>54</v>
      </c>
      <c r="B66" s="6">
        <f t="shared" si="3"/>
        <v>54</v>
      </c>
      <c r="C66" s="7" t="s">
        <v>52</v>
      </c>
      <c r="D66" s="7" t="s">
        <v>127</v>
      </c>
      <c r="E66" s="8">
        <f t="shared" si="4"/>
        <v>12416916.126802562</v>
      </c>
      <c r="F66" s="8">
        <v>2630933.31024552</v>
      </c>
      <c r="G66" s="8">
        <v>909162.47852001607</v>
      </c>
      <c r="H66" s="8">
        <v>348702.50827399682</v>
      </c>
      <c r="I66" s="8">
        <v>1465434.2123420159</v>
      </c>
      <c r="J66" s="8"/>
      <c r="K66" s="8"/>
      <c r="L66" s="8">
        <v>676569.32592898526</v>
      </c>
      <c r="M66" s="8"/>
      <c r="N66" s="8"/>
      <c r="O66" s="8"/>
      <c r="P66" s="8">
        <v>5659232.5615947889</v>
      </c>
      <c r="Q66" s="8"/>
      <c r="R66" s="8">
        <v>447244.35395837179</v>
      </c>
      <c r="S66" s="8">
        <v>24000</v>
      </c>
      <c r="T66" s="8">
        <v>255637.37593886565</v>
      </c>
    </row>
    <row r="67" spans="1:20" hidden="1" x14ac:dyDescent="0.2">
      <c r="A67" s="6">
        <f t="shared" si="2"/>
        <v>55</v>
      </c>
      <c r="B67" s="6">
        <f t="shared" si="3"/>
        <v>55</v>
      </c>
      <c r="C67" s="7" t="s">
        <v>52</v>
      </c>
      <c r="D67" s="7" t="s">
        <v>130</v>
      </c>
      <c r="E67" s="8">
        <f t="shared" si="4"/>
        <v>6434490.7351321606</v>
      </c>
      <c r="F67" s="8">
        <v>2646737.4328919998</v>
      </c>
      <c r="G67" s="8">
        <v>1625035.9138188001</v>
      </c>
      <c r="H67" s="8">
        <v>771294.90261599992</v>
      </c>
      <c r="I67" s="8">
        <v>622822.55025479989</v>
      </c>
      <c r="J67" s="8"/>
      <c r="K67" s="8"/>
      <c r="L67" s="8">
        <v>273481.6650123318</v>
      </c>
      <c r="M67" s="8"/>
      <c r="N67" s="8"/>
      <c r="O67" s="8"/>
      <c r="P67" s="8"/>
      <c r="Q67" s="8"/>
      <c r="R67" s="8">
        <v>341236.22400000005</v>
      </c>
      <c r="S67" s="8">
        <v>24000</v>
      </c>
      <c r="T67" s="8">
        <v>129882.04653822823</v>
      </c>
    </row>
    <row r="68" spans="1:20" hidden="1" x14ac:dyDescent="0.2">
      <c r="A68" s="6">
        <f t="shared" si="2"/>
        <v>56</v>
      </c>
      <c r="B68" s="6">
        <f t="shared" si="3"/>
        <v>56</v>
      </c>
      <c r="C68" s="7" t="s">
        <v>52</v>
      </c>
      <c r="D68" s="7" t="s">
        <v>132</v>
      </c>
      <c r="E68" s="8">
        <f t="shared" si="4"/>
        <v>8542833.2200000007</v>
      </c>
      <c r="F68" s="8"/>
      <c r="G68" s="8"/>
      <c r="H68" s="8"/>
      <c r="I68" s="8"/>
      <c r="J68" s="8"/>
      <c r="K68" s="8"/>
      <c r="L68" s="8"/>
      <c r="M68" s="8"/>
      <c r="N68" s="8">
        <v>8186328.542306954</v>
      </c>
      <c r="O68" s="8"/>
      <c r="P68" s="8"/>
      <c r="Q68" s="8"/>
      <c r="R68" s="8">
        <v>153486.25259048352</v>
      </c>
      <c r="S68" s="8">
        <v>24000</v>
      </c>
      <c r="T68" s="8">
        <v>179018.42510256369</v>
      </c>
    </row>
    <row r="69" spans="1:20" hidden="1" x14ac:dyDescent="0.2">
      <c r="A69" s="6">
        <f t="shared" si="2"/>
        <v>57</v>
      </c>
      <c r="B69" s="6">
        <f t="shared" si="3"/>
        <v>57</v>
      </c>
      <c r="C69" s="7" t="s">
        <v>52</v>
      </c>
      <c r="D69" s="7" t="s">
        <v>133</v>
      </c>
      <c r="E69" s="8">
        <f t="shared" si="4"/>
        <v>12744604.045762816</v>
      </c>
      <c r="F69" s="8">
        <v>6587521.8606543355</v>
      </c>
      <c r="G69" s="8">
        <v>2260864.822759469</v>
      </c>
      <c r="H69" s="8">
        <v>1146494.4609319754</v>
      </c>
      <c r="I69" s="8">
        <v>1480143.3599234687</v>
      </c>
      <c r="J69" s="8"/>
      <c r="K69" s="8"/>
      <c r="L69" s="8">
        <v>251925.21161949172</v>
      </c>
      <c r="M69" s="8"/>
      <c r="N69" s="8"/>
      <c r="O69" s="8"/>
      <c r="P69" s="8"/>
      <c r="Q69" s="8"/>
      <c r="R69" s="8">
        <v>737209.69067520008</v>
      </c>
      <c r="S69" s="8">
        <v>24000</v>
      </c>
      <c r="T69" s="8">
        <v>256444.63919887497</v>
      </c>
    </row>
    <row r="70" spans="1:20" hidden="1" x14ac:dyDescent="0.2">
      <c r="A70" s="6">
        <f t="shared" si="2"/>
        <v>58</v>
      </c>
      <c r="B70" s="6">
        <f t="shared" si="3"/>
        <v>58</v>
      </c>
      <c r="C70" s="7" t="s">
        <v>52</v>
      </c>
      <c r="D70" s="7" t="s">
        <v>134</v>
      </c>
      <c r="E70" s="8">
        <f t="shared" si="4"/>
        <v>6121008.8999999994</v>
      </c>
      <c r="F70" s="8"/>
      <c r="G70" s="8"/>
      <c r="H70" s="8"/>
      <c r="I70" s="8"/>
      <c r="J70" s="8"/>
      <c r="K70" s="8"/>
      <c r="L70" s="8"/>
      <c r="M70" s="8"/>
      <c r="N70" s="8">
        <v>5850682.7655516379</v>
      </c>
      <c r="O70" s="8"/>
      <c r="P70" s="8"/>
      <c r="Q70" s="8"/>
      <c r="R70" s="8">
        <v>118383.55200118657</v>
      </c>
      <c r="S70" s="8">
        <v>24000</v>
      </c>
      <c r="T70" s="8">
        <v>127942.58244717462</v>
      </c>
    </row>
    <row r="71" spans="1:20" hidden="1" x14ac:dyDescent="0.2">
      <c r="A71" s="6">
        <f t="shared" si="2"/>
        <v>59</v>
      </c>
      <c r="B71" s="6">
        <f t="shared" si="3"/>
        <v>59</v>
      </c>
      <c r="C71" s="7" t="s">
        <v>52</v>
      </c>
      <c r="D71" s="7" t="s">
        <v>135</v>
      </c>
      <c r="E71" s="8">
        <f t="shared" si="4"/>
        <v>10594226.65</v>
      </c>
      <c r="F71" s="8"/>
      <c r="G71" s="8"/>
      <c r="H71" s="8"/>
      <c r="I71" s="8"/>
      <c r="J71" s="8"/>
      <c r="K71" s="8"/>
      <c r="L71" s="8"/>
      <c r="M71" s="8"/>
      <c r="N71" s="8">
        <v>5692269.9843562096</v>
      </c>
      <c r="O71" s="8"/>
      <c r="P71" s="8"/>
      <c r="Q71" s="8">
        <v>4432116.8780251909</v>
      </c>
      <c r="R71" s="8">
        <v>206679.61568851201</v>
      </c>
      <c r="S71" s="8">
        <v>41760.336599040005</v>
      </c>
      <c r="T71" s="8">
        <v>221399.83533104637</v>
      </c>
    </row>
    <row r="72" spans="1:20" hidden="1" x14ac:dyDescent="0.2">
      <c r="A72" s="6">
        <f t="shared" si="2"/>
        <v>60</v>
      </c>
      <c r="B72" s="6">
        <f t="shared" si="3"/>
        <v>60</v>
      </c>
      <c r="C72" s="7" t="s">
        <v>52</v>
      </c>
      <c r="D72" s="7" t="s">
        <v>136</v>
      </c>
      <c r="E72" s="8">
        <f t="shared" si="4"/>
        <v>5905280.79</v>
      </c>
      <c r="F72" s="8"/>
      <c r="G72" s="8"/>
      <c r="H72" s="8"/>
      <c r="I72" s="8"/>
      <c r="J72" s="8"/>
      <c r="K72" s="8"/>
      <c r="L72" s="8"/>
      <c r="M72" s="8"/>
      <c r="N72" s="8">
        <v>5638667.7495155726</v>
      </c>
      <c r="O72" s="8"/>
      <c r="P72" s="8"/>
      <c r="Q72" s="8"/>
      <c r="R72" s="8">
        <v>119306.79703497601</v>
      </c>
      <c r="S72" s="8">
        <v>24000</v>
      </c>
      <c r="T72" s="8">
        <v>123306.24344945152</v>
      </c>
    </row>
    <row r="73" spans="1:20" hidden="1" x14ac:dyDescent="0.2">
      <c r="A73" s="6">
        <f t="shared" si="2"/>
        <v>61</v>
      </c>
      <c r="B73" s="6">
        <f t="shared" si="3"/>
        <v>61</v>
      </c>
      <c r="C73" s="7" t="s">
        <v>52</v>
      </c>
      <c r="D73" s="7" t="s">
        <v>137</v>
      </c>
      <c r="E73" s="8">
        <f t="shared" si="4"/>
        <v>12079968.260073598</v>
      </c>
      <c r="F73" s="8">
        <v>2652066.5868874798</v>
      </c>
      <c r="G73" s="8">
        <v>916088.80858958408</v>
      </c>
      <c r="H73" s="8">
        <v>351763.62275607843</v>
      </c>
      <c r="I73" s="8">
        <v>1476831.6875235839</v>
      </c>
      <c r="J73" s="8"/>
      <c r="K73" s="8"/>
      <c r="L73" s="8">
        <v>682122.66883802495</v>
      </c>
      <c r="M73" s="8"/>
      <c r="N73" s="8"/>
      <c r="O73" s="8"/>
      <c r="P73" s="8"/>
      <c r="Q73" s="8">
        <v>5319089.0161098279</v>
      </c>
      <c r="R73" s="8">
        <v>390663.10381516884</v>
      </c>
      <c r="S73" s="8">
        <v>42092.412844799997</v>
      </c>
      <c r="T73" s="8">
        <v>249250.35270905175</v>
      </c>
    </row>
    <row r="74" spans="1:20" hidden="1" x14ac:dyDescent="0.2">
      <c r="A74" s="6">
        <f t="shared" si="2"/>
        <v>62</v>
      </c>
      <c r="B74" s="6">
        <f t="shared" si="3"/>
        <v>62</v>
      </c>
      <c r="C74" s="7" t="s">
        <v>52</v>
      </c>
      <c r="D74" s="7" t="s">
        <v>139</v>
      </c>
      <c r="E74" s="8">
        <f t="shared" si="4"/>
        <v>5189696.6274124803</v>
      </c>
      <c r="F74" s="8">
        <v>1101094.6183893599</v>
      </c>
      <c r="G74" s="8">
        <v>364388.50939108798</v>
      </c>
      <c r="H74" s="8">
        <v>138384.51686028478</v>
      </c>
      <c r="I74" s="8">
        <v>605053.27832308796</v>
      </c>
      <c r="J74" s="8"/>
      <c r="K74" s="8"/>
      <c r="L74" s="8">
        <v>293047.93264785298</v>
      </c>
      <c r="M74" s="8"/>
      <c r="N74" s="8"/>
      <c r="O74" s="8"/>
      <c r="P74" s="8"/>
      <c r="Q74" s="8">
        <v>2233983.407631997</v>
      </c>
      <c r="R74" s="8">
        <v>309972.64651544159</v>
      </c>
      <c r="S74" s="8">
        <v>40206.033580799995</v>
      </c>
      <c r="T74" s="8">
        <v>103565.68407256754</v>
      </c>
    </row>
    <row r="75" spans="1:20" hidden="1" x14ac:dyDescent="0.2">
      <c r="A75" s="6">
        <f t="shared" si="2"/>
        <v>63</v>
      </c>
      <c r="B75" s="6">
        <f t="shared" si="3"/>
        <v>63</v>
      </c>
      <c r="C75" s="7" t="s">
        <v>52</v>
      </c>
      <c r="D75" s="7" t="s">
        <v>141</v>
      </c>
      <c r="E75" s="8">
        <f t="shared" si="4"/>
        <v>7421126.4859591676</v>
      </c>
      <c r="F75" s="8">
        <v>3764128.8961531045</v>
      </c>
      <c r="G75" s="8">
        <v>1261484.2613124836</v>
      </c>
      <c r="H75" s="8">
        <v>647937.20793459413</v>
      </c>
      <c r="I75" s="8">
        <v>807723.80350448366</v>
      </c>
      <c r="J75" s="8"/>
      <c r="K75" s="8"/>
      <c r="L75" s="8">
        <v>146694.93484164181</v>
      </c>
      <c r="M75" s="8"/>
      <c r="N75" s="8"/>
      <c r="O75" s="8"/>
      <c r="P75" s="8"/>
      <c r="Q75" s="8"/>
      <c r="R75" s="8">
        <v>624217.12182028801</v>
      </c>
      <c r="S75" s="8">
        <v>24000</v>
      </c>
      <c r="T75" s="8">
        <v>144940.26039257206</v>
      </c>
    </row>
    <row r="76" spans="1:20" hidden="1" x14ac:dyDescent="0.2">
      <c r="A76" s="6">
        <f t="shared" si="2"/>
        <v>64</v>
      </c>
      <c r="B76" s="6">
        <f t="shared" si="3"/>
        <v>64</v>
      </c>
      <c r="C76" s="7" t="s">
        <v>52</v>
      </c>
      <c r="D76" s="7" t="s">
        <v>142</v>
      </c>
      <c r="E76" s="8">
        <f t="shared" si="4"/>
        <v>5299868.88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>
        <v>5049501.936470584</v>
      </c>
      <c r="R76" s="8">
        <v>97439.351724800639</v>
      </c>
      <c r="S76" s="8">
        <v>42505.211424000001</v>
      </c>
      <c r="T76" s="8">
        <v>110422.38038061568</v>
      </c>
    </row>
    <row r="77" spans="1:20" hidden="1" x14ac:dyDescent="0.2">
      <c r="A77" s="6">
        <f t="shared" si="2"/>
        <v>65</v>
      </c>
      <c r="B77" s="6">
        <f t="shared" si="3"/>
        <v>65</v>
      </c>
      <c r="C77" s="7" t="s">
        <v>52</v>
      </c>
      <c r="D77" s="7" t="s">
        <v>143</v>
      </c>
      <c r="E77" s="8">
        <f t="shared" si="4"/>
        <v>9302251.4866377581</v>
      </c>
      <c r="F77" s="8">
        <v>1525158.4203155998</v>
      </c>
      <c r="G77" s="8">
        <v>517953.89612567995</v>
      </c>
      <c r="H77" s="8">
        <v>198681.4295183424</v>
      </c>
      <c r="I77" s="8">
        <v>843792.03594167996</v>
      </c>
      <c r="J77" s="8"/>
      <c r="K77" s="8"/>
      <c r="L77" s="8">
        <v>367397.36046971206</v>
      </c>
      <c r="M77" s="8"/>
      <c r="N77" s="8">
        <v>1873097.0360147699</v>
      </c>
      <c r="O77" s="8"/>
      <c r="P77" s="8">
        <v>3288831.4754215791</v>
      </c>
      <c r="Q77" s="8"/>
      <c r="R77" s="8">
        <v>474949.16310683521</v>
      </c>
      <c r="S77" s="8">
        <v>24000</v>
      </c>
      <c r="T77" s="8">
        <v>188390.66972356182</v>
      </c>
    </row>
    <row r="78" spans="1:20" hidden="1" x14ac:dyDescent="0.2">
      <c r="A78" s="6">
        <f t="shared" si="2"/>
        <v>66</v>
      </c>
      <c r="B78" s="6">
        <f t="shared" si="3"/>
        <v>66</v>
      </c>
      <c r="C78" s="7" t="s">
        <v>52</v>
      </c>
      <c r="D78" s="7" t="s">
        <v>144</v>
      </c>
      <c r="E78" s="8">
        <f t="shared" si="4"/>
        <v>4369665.6787603199</v>
      </c>
      <c r="F78" s="8">
        <v>886767.25963896001</v>
      </c>
      <c r="G78" s="8">
        <v>287793.94028716796</v>
      </c>
      <c r="H78" s="8">
        <v>109877.05536971518</v>
      </c>
      <c r="I78" s="8">
        <v>485041.96547116799</v>
      </c>
      <c r="J78" s="8"/>
      <c r="K78" s="8"/>
      <c r="L78" s="8">
        <v>220633.66731484921</v>
      </c>
      <c r="M78" s="8"/>
      <c r="N78" s="8"/>
      <c r="O78" s="8"/>
      <c r="P78" s="8">
        <v>1926748.9042875951</v>
      </c>
      <c r="Q78" s="8"/>
      <c r="R78" s="8">
        <v>343149.03010974237</v>
      </c>
      <c r="S78" s="8">
        <v>24000</v>
      </c>
      <c r="T78" s="8">
        <v>85653.856281122367</v>
      </c>
    </row>
    <row r="79" spans="1:20" s="14" customFormat="1" hidden="1" x14ac:dyDescent="0.2">
      <c r="A79" s="40" t="s">
        <v>145</v>
      </c>
      <c r="B79" s="40"/>
      <c r="C79" s="40"/>
      <c r="D79" s="40"/>
      <c r="E79" s="13">
        <f t="shared" si="4"/>
        <v>502896734.34392369</v>
      </c>
      <c r="F79" s="13">
        <v>119000738.56782781</v>
      </c>
      <c r="G79" s="13">
        <v>62450157.304205924</v>
      </c>
      <c r="H79" s="13">
        <v>29345291.640250672</v>
      </c>
      <c r="I79" s="13">
        <v>27552346.625170588</v>
      </c>
      <c r="J79" s="13">
        <v>0</v>
      </c>
      <c r="K79" s="13">
        <v>0</v>
      </c>
      <c r="L79" s="13">
        <v>12726273.898817778</v>
      </c>
      <c r="M79" s="13">
        <v>0</v>
      </c>
      <c r="N79" s="13">
        <v>94390469.175567999</v>
      </c>
      <c r="O79" s="13">
        <v>0</v>
      </c>
      <c r="P79" s="13">
        <v>68435145.731329456</v>
      </c>
      <c r="Q79" s="13">
        <v>58870428.045333728</v>
      </c>
      <c r="R79" s="13">
        <v>17965746.937530156</v>
      </c>
      <c r="S79" s="13">
        <v>1821595.4295859202</v>
      </c>
      <c r="T79" s="13">
        <v>10338540.988303686</v>
      </c>
    </row>
    <row r="80" spans="1:20" hidden="1" x14ac:dyDescent="0.2">
      <c r="A80" s="6">
        <f>+A78+1</f>
        <v>67</v>
      </c>
      <c r="B80" s="6">
        <v>1</v>
      </c>
      <c r="C80" s="7" t="s">
        <v>146</v>
      </c>
      <c r="D80" s="7" t="s">
        <v>147</v>
      </c>
      <c r="E80" s="8">
        <f t="shared" si="4"/>
        <v>1948999.0300000003</v>
      </c>
      <c r="F80" s="8"/>
      <c r="G80" s="8"/>
      <c r="H80" s="8"/>
      <c r="I80" s="8"/>
      <c r="J80" s="8"/>
      <c r="K80" s="8"/>
      <c r="L80" s="8"/>
      <c r="M80" s="8"/>
      <c r="N80" s="8"/>
      <c r="O80" s="8"/>
      <c r="P80" s="8">
        <v>1785216.9746787418</v>
      </c>
      <c r="Q80" s="8"/>
      <c r="R80" s="8">
        <v>100742.97576053382</v>
      </c>
      <c r="S80" s="8">
        <v>24000</v>
      </c>
      <c r="T80" s="8">
        <v>39039.079560724582</v>
      </c>
    </row>
    <row r="81" spans="1:20" hidden="1" x14ac:dyDescent="0.2">
      <c r="A81" s="6">
        <f>+A80+1</f>
        <v>68</v>
      </c>
      <c r="B81" s="6">
        <f>+B80+1</f>
        <v>2</v>
      </c>
      <c r="C81" s="7" t="s">
        <v>146</v>
      </c>
      <c r="D81" s="7" t="s">
        <v>149</v>
      </c>
      <c r="E81" s="8">
        <f t="shared" si="4"/>
        <v>5337491.5199865606</v>
      </c>
      <c r="F81" s="8">
        <v>873832.75153440004</v>
      </c>
      <c r="G81" s="8">
        <v>283861.27796712</v>
      </c>
      <c r="H81" s="8">
        <v>108413.15248881601</v>
      </c>
      <c r="I81" s="8">
        <v>483805.48315512005</v>
      </c>
      <c r="J81" s="8"/>
      <c r="K81" s="8"/>
      <c r="L81" s="8">
        <v>172475.34354484768</v>
      </c>
      <c r="M81" s="8"/>
      <c r="N81" s="8">
        <v>1075803.0796101496</v>
      </c>
      <c r="O81" s="8"/>
      <c r="P81" s="8"/>
      <c r="Q81" s="8">
        <v>1809882.4191420476</v>
      </c>
      <c r="R81" s="8">
        <v>384617.30176627199</v>
      </c>
      <c r="S81" s="8">
        <v>39657.881164799997</v>
      </c>
      <c r="T81" s="8">
        <v>105142.82961298745</v>
      </c>
    </row>
    <row r="82" spans="1:20" hidden="1" x14ac:dyDescent="0.2">
      <c r="A82" s="6">
        <f t="shared" ref="A82:A86" si="5">+A81+1</f>
        <v>69</v>
      </c>
      <c r="B82" s="6">
        <f t="shared" ref="B82:B86" si="6">+B81+1</f>
        <v>3</v>
      </c>
      <c r="C82" s="7" t="s">
        <v>146</v>
      </c>
      <c r="D82" s="7" t="s">
        <v>151</v>
      </c>
      <c r="E82" s="8">
        <f t="shared" si="4"/>
        <v>988409.12999999989</v>
      </c>
      <c r="F82" s="8"/>
      <c r="G82" s="8"/>
      <c r="H82" s="8"/>
      <c r="I82" s="8"/>
      <c r="J82" s="8"/>
      <c r="K82" s="8"/>
      <c r="L82" s="8"/>
      <c r="M82" s="8"/>
      <c r="N82" s="8"/>
      <c r="O82" s="8"/>
      <c r="P82" s="8">
        <v>843518.70620868762</v>
      </c>
      <c r="Q82" s="8"/>
      <c r="R82" s="8">
        <v>102444.37810066658</v>
      </c>
      <c r="S82" s="8">
        <v>24000</v>
      </c>
      <c r="T82" s="8">
        <v>18446.045690645737</v>
      </c>
    </row>
    <row r="83" spans="1:20" hidden="1" x14ac:dyDescent="0.2">
      <c r="A83" s="6">
        <f t="shared" si="5"/>
        <v>70</v>
      </c>
      <c r="B83" s="6">
        <f t="shared" si="6"/>
        <v>4</v>
      </c>
      <c r="C83" s="7" t="s">
        <v>146</v>
      </c>
      <c r="D83" s="7" t="s">
        <v>153</v>
      </c>
      <c r="E83" s="8">
        <f t="shared" si="4"/>
        <v>4414414.8600000003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>
        <v>4164970.2539105904</v>
      </c>
      <c r="Q83" s="8"/>
      <c r="R83" s="8">
        <v>134365.1421269261</v>
      </c>
      <c r="S83" s="8">
        <v>24000</v>
      </c>
      <c r="T83" s="8">
        <v>91079.463962483802</v>
      </c>
    </row>
    <row r="84" spans="1:20" hidden="1" x14ac:dyDescent="0.2">
      <c r="A84" s="6">
        <f t="shared" si="5"/>
        <v>71</v>
      </c>
      <c r="B84" s="6">
        <f t="shared" si="6"/>
        <v>5</v>
      </c>
      <c r="C84" s="7" t="s">
        <v>146</v>
      </c>
      <c r="D84" s="7" t="s">
        <v>155</v>
      </c>
      <c r="E84" s="8">
        <f t="shared" ref="E84:E141" si="7">SUM(F84:T84)</f>
        <v>7594863.8300000001</v>
      </c>
      <c r="F84" s="8"/>
      <c r="G84" s="8"/>
      <c r="H84" s="8"/>
      <c r="I84" s="8"/>
      <c r="J84" s="8"/>
      <c r="K84" s="8"/>
      <c r="L84" s="8"/>
      <c r="M84" s="8"/>
      <c r="N84" s="8"/>
      <c r="O84" s="8"/>
      <c r="P84" s="8">
        <v>7271026.8444812838</v>
      </c>
      <c r="Q84" s="8"/>
      <c r="R84" s="8">
        <v>140834.35474833025</v>
      </c>
      <c r="S84" s="8">
        <v>24000</v>
      </c>
      <c r="T84" s="8">
        <v>159002.63077038576</v>
      </c>
    </row>
    <row r="85" spans="1:20" hidden="1" x14ac:dyDescent="0.2">
      <c r="A85" s="6">
        <f t="shared" si="5"/>
        <v>72</v>
      </c>
      <c r="B85" s="6">
        <f t="shared" si="6"/>
        <v>6</v>
      </c>
      <c r="C85" s="7" t="s">
        <v>146</v>
      </c>
      <c r="D85" s="7" t="s">
        <v>157</v>
      </c>
      <c r="E85" s="8">
        <f t="shared" si="7"/>
        <v>1939438.41</v>
      </c>
      <c r="F85" s="8"/>
      <c r="G85" s="8"/>
      <c r="H85" s="8"/>
      <c r="I85" s="8"/>
      <c r="J85" s="8"/>
      <c r="K85" s="8"/>
      <c r="L85" s="8"/>
      <c r="M85" s="8"/>
      <c r="N85" s="8"/>
      <c r="O85" s="8"/>
      <c r="P85" s="8">
        <v>1764131.133146771</v>
      </c>
      <c r="Q85" s="8"/>
      <c r="R85" s="8">
        <v>112729.30194076129</v>
      </c>
      <c r="S85" s="8">
        <v>24000</v>
      </c>
      <c r="T85" s="8">
        <v>38577.974912467711</v>
      </c>
    </row>
    <row r="86" spans="1:20" hidden="1" x14ac:dyDescent="0.2">
      <c r="A86" s="6">
        <f t="shared" si="5"/>
        <v>73</v>
      </c>
      <c r="B86" s="6">
        <f t="shared" si="6"/>
        <v>7</v>
      </c>
      <c r="C86" s="7" t="s">
        <v>146</v>
      </c>
      <c r="D86" s="7" t="s">
        <v>158</v>
      </c>
      <c r="E86" s="8">
        <f t="shared" si="7"/>
        <v>2211161.0699999998</v>
      </c>
      <c r="F86" s="8"/>
      <c r="G86" s="8"/>
      <c r="H86" s="8"/>
      <c r="I86" s="8"/>
      <c r="J86" s="8"/>
      <c r="K86" s="8"/>
      <c r="L86" s="8"/>
      <c r="M86" s="8"/>
      <c r="N86" s="8"/>
      <c r="O86" s="8"/>
      <c r="P86" s="8">
        <v>2031268.8964784991</v>
      </c>
      <c r="Q86" s="8"/>
      <c r="R86" s="8">
        <v>111472.43677038721</v>
      </c>
      <c r="S86" s="8">
        <v>24000</v>
      </c>
      <c r="T86" s="8">
        <v>44419.73675111372</v>
      </c>
    </row>
    <row r="87" spans="1:20" s="14" customFormat="1" hidden="1" x14ac:dyDescent="0.2">
      <c r="A87" s="40" t="s">
        <v>159</v>
      </c>
      <c r="B87" s="40"/>
      <c r="C87" s="40"/>
      <c r="D87" s="40"/>
      <c r="E87" s="13">
        <f t="shared" si="7"/>
        <v>24434777.849986561</v>
      </c>
      <c r="F87" s="13">
        <v>873832.75153440004</v>
      </c>
      <c r="G87" s="13">
        <v>283861.27796712</v>
      </c>
      <c r="H87" s="13">
        <v>108413.15248881601</v>
      </c>
      <c r="I87" s="13">
        <v>483805.48315512005</v>
      </c>
      <c r="J87" s="13">
        <v>0</v>
      </c>
      <c r="K87" s="13">
        <v>0</v>
      </c>
      <c r="L87" s="13">
        <v>172475.34354484768</v>
      </c>
      <c r="M87" s="13">
        <v>0</v>
      </c>
      <c r="N87" s="13">
        <v>1075803.0796101496</v>
      </c>
      <c r="O87" s="13">
        <v>0</v>
      </c>
      <c r="P87" s="13">
        <v>17860132.808904573</v>
      </c>
      <c r="Q87" s="13">
        <v>1809882.4191420476</v>
      </c>
      <c r="R87" s="13">
        <v>1087205.8912138774</v>
      </c>
      <c r="S87" s="13">
        <v>183657.8811648</v>
      </c>
      <c r="T87" s="13">
        <v>495707.76126080874</v>
      </c>
    </row>
    <row r="88" spans="1:20" hidden="1" x14ac:dyDescent="0.2">
      <c r="A88" s="6">
        <f>+A86+1</f>
        <v>74</v>
      </c>
      <c r="B88" s="6">
        <v>1</v>
      </c>
      <c r="C88" s="7" t="s">
        <v>162</v>
      </c>
      <c r="D88" s="7" t="s">
        <v>163</v>
      </c>
      <c r="E88" s="8">
        <f t="shared" si="7"/>
        <v>2488279.8100000005</v>
      </c>
      <c r="F88" s="8"/>
      <c r="G88" s="8"/>
      <c r="H88" s="8">
        <v>877137.74438521452</v>
      </c>
      <c r="I88" s="8">
        <v>1295454.532179333</v>
      </c>
      <c r="J88" s="8"/>
      <c r="K88" s="8"/>
      <c r="L88" s="8"/>
      <c r="M88" s="8"/>
      <c r="N88" s="8"/>
      <c r="O88" s="8"/>
      <c r="P88" s="8"/>
      <c r="Q88" s="8"/>
      <c r="R88" s="8">
        <v>244177.34059008001</v>
      </c>
      <c r="S88" s="8">
        <v>24000</v>
      </c>
      <c r="T88" s="8">
        <v>47510.192845372294</v>
      </c>
    </row>
    <row r="89" spans="1:20" hidden="1" x14ac:dyDescent="0.2">
      <c r="A89" s="6">
        <f>+A88+1</f>
        <v>75</v>
      </c>
      <c r="B89" s="6">
        <f>+B88+1</f>
        <v>2</v>
      </c>
      <c r="C89" s="7" t="s">
        <v>162</v>
      </c>
      <c r="D89" s="7" t="s">
        <v>164</v>
      </c>
      <c r="E89" s="8">
        <f t="shared" si="7"/>
        <v>3001759.68</v>
      </c>
      <c r="F89" s="8"/>
      <c r="G89" s="8"/>
      <c r="H89" s="8">
        <v>1066897.9998984574</v>
      </c>
      <c r="I89" s="8">
        <v>1589745.6430864378</v>
      </c>
      <c r="J89" s="8"/>
      <c r="K89" s="8"/>
      <c r="L89" s="8"/>
      <c r="M89" s="8"/>
      <c r="N89" s="8"/>
      <c r="O89" s="8"/>
      <c r="P89" s="8"/>
      <c r="Q89" s="8"/>
      <c r="R89" s="8">
        <v>263020.62115584</v>
      </c>
      <c r="S89" s="8">
        <v>24000</v>
      </c>
      <c r="T89" s="8">
        <v>58095.415859265027</v>
      </c>
    </row>
    <row r="90" spans="1:20" hidden="1" x14ac:dyDescent="0.2">
      <c r="A90" s="6">
        <f t="shared" ref="A90:A97" si="8">+A89+1</f>
        <v>76</v>
      </c>
      <c r="B90" s="6">
        <f t="shared" ref="B90:B97" si="9">+B89+1</f>
        <v>3</v>
      </c>
      <c r="C90" s="7" t="s">
        <v>162</v>
      </c>
      <c r="D90" s="7" t="s">
        <v>165</v>
      </c>
      <c r="E90" s="8">
        <f t="shared" si="7"/>
        <v>2967535.8699999996</v>
      </c>
      <c r="F90" s="8"/>
      <c r="G90" s="8"/>
      <c r="H90" s="8">
        <v>1056709.9973215805</v>
      </c>
      <c r="I90" s="8">
        <v>1572363.4554703219</v>
      </c>
      <c r="J90" s="8"/>
      <c r="K90" s="8"/>
      <c r="L90" s="8"/>
      <c r="M90" s="8"/>
      <c r="N90" s="8"/>
      <c r="O90" s="8"/>
      <c r="P90" s="8"/>
      <c r="Q90" s="8"/>
      <c r="R90" s="8">
        <v>256969.90556928</v>
      </c>
      <c r="S90" s="8">
        <v>24000</v>
      </c>
      <c r="T90" s="8">
        <v>57492.511638817414</v>
      </c>
    </row>
    <row r="91" spans="1:20" hidden="1" x14ac:dyDescent="0.2">
      <c r="A91" s="6">
        <f t="shared" si="8"/>
        <v>77</v>
      </c>
      <c r="B91" s="6">
        <f t="shared" si="9"/>
        <v>4</v>
      </c>
      <c r="C91" s="7" t="s">
        <v>162</v>
      </c>
      <c r="D91" s="7" t="s">
        <v>166</v>
      </c>
      <c r="E91" s="8">
        <f t="shared" si="7"/>
        <v>3031322.19</v>
      </c>
      <c r="F91" s="8"/>
      <c r="G91" s="8"/>
      <c r="H91" s="8">
        <v>1077965.5797695152</v>
      </c>
      <c r="I91" s="8">
        <v>1606931.0645180889</v>
      </c>
      <c r="J91" s="8"/>
      <c r="K91" s="8"/>
      <c r="L91" s="8"/>
      <c r="M91" s="8"/>
      <c r="N91" s="8"/>
      <c r="O91" s="8"/>
      <c r="P91" s="8"/>
      <c r="Q91" s="8"/>
      <c r="R91" s="8">
        <v>263712.29393664002</v>
      </c>
      <c r="S91" s="8">
        <v>24000</v>
      </c>
      <c r="T91" s="8">
        <v>58713.251775755911</v>
      </c>
    </row>
    <row r="92" spans="1:20" hidden="1" x14ac:dyDescent="0.2">
      <c r="A92" s="6">
        <f t="shared" si="8"/>
        <v>78</v>
      </c>
      <c r="B92" s="6">
        <f t="shared" si="9"/>
        <v>5</v>
      </c>
      <c r="C92" s="7" t="s">
        <v>162</v>
      </c>
      <c r="D92" s="7" t="s">
        <v>167</v>
      </c>
      <c r="E92" s="8">
        <f t="shared" si="7"/>
        <v>3025679.55</v>
      </c>
      <c r="F92" s="8"/>
      <c r="G92" s="8"/>
      <c r="H92" s="8">
        <v>1080760.8207897232</v>
      </c>
      <c r="I92" s="8">
        <v>1608349.7515069691</v>
      </c>
      <c r="J92" s="8"/>
      <c r="K92" s="8"/>
      <c r="L92" s="8"/>
      <c r="M92" s="8"/>
      <c r="N92" s="8"/>
      <c r="O92" s="8"/>
      <c r="P92" s="8"/>
      <c r="Q92" s="8"/>
      <c r="R92" s="8">
        <v>253763.57585664</v>
      </c>
      <c r="S92" s="8">
        <v>24000</v>
      </c>
      <c r="T92" s="8">
        <v>58805.401846667897</v>
      </c>
    </row>
    <row r="93" spans="1:20" hidden="1" x14ac:dyDescent="0.2">
      <c r="A93" s="6">
        <f t="shared" si="8"/>
        <v>79</v>
      </c>
      <c r="B93" s="6">
        <f t="shared" si="9"/>
        <v>6</v>
      </c>
      <c r="C93" s="7" t="s">
        <v>162</v>
      </c>
      <c r="D93" s="7" t="s">
        <v>168</v>
      </c>
      <c r="E93" s="8">
        <f t="shared" si="7"/>
        <v>2903994.89</v>
      </c>
      <c r="F93" s="8"/>
      <c r="G93" s="8"/>
      <c r="H93" s="8">
        <v>1034314.7006942776</v>
      </c>
      <c r="I93" s="8">
        <v>1536759.3136376275</v>
      </c>
      <c r="J93" s="8"/>
      <c r="K93" s="8"/>
      <c r="L93" s="8"/>
      <c r="M93" s="8"/>
      <c r="N93" s="8"/>
      <c r="O93" s="8"/>
      <c r="P93" s="8"/>
      <c r="Q93" s="8"/>
      <c r="R93" s="8">
        <v>252696.69427968006</v>
      </c>
      <c r="S93" s="8">
        <v>24000</v>
      </c>
      <c r="T93" s="8">
        <v>56224.181388414858</v>
      </c>
    </row>
    <row r="94" spans="1:20" hidden="1" x14ac:dyDescent="0.2">
      <c r="A94" s="6">
        <f t="shared" si="8"/>
        <v>80</v>
      </c>
      <c r="B94" s="6">
        <f t="shared" si="9"/>
        <v>7</v>
      </c>
      <c r="C94" s="7" t="s">
        <v>162</v>
      </c>
      <c r="D94" s="7" t="s">
        <v>169</v>
      </c>
      <c r="E94" s="8">
        <f t="shared" si="7"/>
        <v>13204781.949861217</v>
      </c>
      <c r="F94" s="8">
        <v>8386843.1685743826</v>
      </c>
      <c r="G94" s="8">
        <v>3887794.7718322938</v>
      </c>
      <c r="H94" s="8"/>
      <c r="I94" s="8"/>
      <c r="J94" s="8"/>
      <c r="K94" s="8"/>
      <c r="L94" s="8">
        <v>278786.55776235263</v>
      </c>
      <c r="M94" s="8"/>
      <c r="N94" s="8"/>
      <c r="O94" s="8"/>
      <c r="P94" s="8"/>
      <c r="Q94" s="8"/>
      <c r="R94" s="8">
        <v>352839.48289919994</v>
      </c>
      <c r="S94" s="8">
        <v>24000</v>
      </c>
      <c r="T94" s="8">
        <v>274517.96879298717</v>
      </c>
    </row>
    <row r="95" spans="1:20" hidden="1" x14ac:dyDescent="0.2">
      <c r="A95" s="6">
        <f t="shared" si="8"/>
        <v>81</v>
      </c>
      <c r="B95" s="6">
        <f t="shared" si="9"/>
        <v>8</v>
      </c>
      <c r="C95" s="7" t="s">
        <v>162</v>
      </c>
      <c r="D95" s="7" t="s">
        <v>170</v>
      </c>
      <c r="E95" s="8">
        <f t="shared" si="7"/>
        <v>1951145.62</v>
      </c>
      <c r="F95" s="8"/>
      <c r="G95" s="8"/>
      <c r="H95" s="8"/>
      <c r="I95" s="8"/>
      <c r="J95" s="8"/>
      <c r="K95" s="8"/>
      <c r="L95" s="8"/>
      <c r="M95" s="8"/>
      <c r="N95" s="8">
        <v>1705313.7776559421</v>
      </c>
      <c r="O95" s="8"/>
      <c r="P95" s="8"/>
      <c r="Q95" s="8"/>
      <c r="R95" s="8">
        <v>184540.08387089521</v>
      </c>
      <c r="S95" s="8">
        <v>24000</v>
      </c>
      <c r="T95" s="8">
        <v>37291.758473162845</v>
      </c>
    </row>
    <row r="96" spans="1:20" hidden="1" x14ac:dyDescent="0.2">
      <c r="A96" s="6">
        <f t="shared" si="8"/>
        <v>82</v>
      </c>
      <c r="B96" s="6">
        <f t="shared" si="9"/>
        <v>9</v>
      </c>
      <c r="C96" s="7" t="s">
        <v>162</v>
      </c>
      <c r="D96" s="7" t="s">
        <v>171</v>
      </c>
      <c r="E96" s="8">
        <f t="shared" si="7"/>
        <v>9828144.1221146341</v>
      </c>
      <c r="F96" s="8">
        <v>6203053.0561195714</v>
      </c>
      <c r="G96" s="8">
        <v>2857219.837315728</v>
      </c>
      <c r="H96" s="8"/>
      <c r="I96" s="8"/>
      <c r="J96" s="8"/>
      <c r="K96" s="8"/>
      <c r="L96" s="8">
        <v>207497.13849121419</v>
      </c>
      <c r="M96" s="8"/>
      <c r="N96" s="8"/>
      <c r="O96" s="8"/>
      <c r="P96" s="8"/>
      <c r="Q96" s="8"/>
      <c r="R96" s="8">
        <v>333706.72999680002</v>
      </c>
      <c r="S96" s="8">
        <v>24000</v>
      </c>
      <c r="T96" s="8">
        <v>202667.3601913217</v>
      </c>
    </row>
    <row r="97" spans="1:20" hidden="1" x14ac:dyDescent="0.2">
      <c r="A97" s="6">
        <f t="shared" si="8"/>
        <v>83</v>
      </c>
      <c r="B97" s="6">
        <f t="shared" si="9"/>
        <v>10</v>
      </c>
      <c r="C97" s="7" t="s">
        <v>162</v>
      </c>
      <c r="D97" s="7" t="s">
        <v>172</v>
      </c>
      <c r="E97" s="8">
        <f t="shared" si="7"/>
        <v>13471609.807393922</v>
      </c>
      <c r="F97" s="8">
        <v>5544685.5103385048</v>
      </c>
      <c r="G97" s="8">
        <v>2555391.9628441012</v>
      </c>
      <c r="H97" s="8">
        <v>2672936.3439895017</v>
      </c>
      <c r="I97" s="8">
        <v>1694259.1468289716</v>
      </c>
      <c r="J97" s="8"/>
      <c r="K97" s="8"/>
      <c r="L97" s="8">
        <v>185824.31356419838</v>
      </c>
      <c r="M97" s="8"/>
      <c r="N97" s="8"/>
      <c r="O97" s="8"/>
      <c r="P97" s="8"/>
      <c r="Q97" s="8"/>
      <c r="R97" s="8">
        <v>517814.91922175995</v>
      </c>
      <c r="S97" s="8">
        <v>24000</v>
      </c>
      <c r="T97" s="8">
        <v>276697.61060688423</v>
      </c>
    </row>
    <row r="98" spans="1:20" s="14" customFormat="1" hidden="1" x14ac:dyDescent="0.2">
      <c r="A98" s="40" t="s">
        <v>173</v>
      </c>
      <c r="B98" s="40"/>
      <c r="C98" s="40"/>
      <c r="D98" s="40"/>
      <c r="E98" s="13">
        <f t="shared" si="7"/>
        <v>55874253.48936978</v>
      </c>
      <c r="F98" s="13">
        <v>20134581.735032458</v>
      </c>
      <c r="G98" s="13">
        <v>9300406.5719921235</v>
      </c>
      <c r="H98" s="13">
        <v>8866723.1868482716</v>
      </c>
      <c r="I98" s="13">
        <v>10903862.907227751</v>
      </c>
      <c r="J98" s="13">
        <v>0</v>
      </c>
      <c r="K98" s="13">
        <v>0</v>
      </c>
      <c r="L98" s="13">
        <v>672108.00981776521</v>
      </c>
      <c r="M98" s="13">
        <v>0</v>
      </c>
      <c r="N98" s="13">
        <v>1705313.7776559421</v>
      </c>
      <c r="O98" s="13">
        <v>0</v>
      </c>
      <c r="P98" s="13">
        <v>0</v>
      </c>
      <c r="Q98" s="13">
        <v>0</v>
      </c>
      <c r="R98" s="13">
        <v>2923241.6473768153</v>
      </c>
      <c r="S98" s="13">
        <v>240000</v>
      </c>
      <c r="T98" s="13">
        <v>1128015.6534186495</v>
      </c>
    </row>
    <row r="99" spans="1:20" ht="25.5" hidden="1" x14ac:dyDescent="0.2">
      <c r="A99" s="6">
        <f>+A97+1</f>
        <v>84</v>
      </c>
      <c r="B99" s="6">
        <v>1</v>
      </c>
      <c r="C99" s="7" t="s">
        <v>174</v>
      </c>
      <c r="D99" s="7" t="s">
        <v>175</v>
      </c>
      <c r="E99" s="8">
        <f t="shared" si="7"/>
        <v>9389233.8655455969</v>
      </c>
      <c r="F99" s="8">
        <v>1133539.8806172002</v>
      </c>
      <c r="G99" s="8">
        <v>379084.06096176</v>
      </c>
      <c r="H99" s="8">
        <v>146038.321447536</v>
      </c>
      <c r="I99" s="8">
        <v>625097.16268775996</v>
      </c>
      <c r="J99" s="8"/>
      <c r="K99" s="8"/>
      <c r="L99" s="8">
        <v>227157.2270609242</v>
      </c>
      <c r="M99" s="8"/>
      <c r="N99" s="8">
        <v>1391739.9255215963</v>
      </c>
      <c r="O99" s="8"/>
      <c r="P99" s="8">
        <v>2453595.6313729873</v>
      </c>
      <c r="Q99" s="8">
        <v>2296596.4465549989</v>
      </c>
      <c r="R99" s="8">
        <v>507392.82908582396</v>
      </c>
      <c r="S99" s="8">
        <v>39772.105104000002</v>
      </c>
      <c r="T99" s="8">
        <v>189220.27513101365</v>
      </c>
    </row>
    <row r="100" spans="1:20" ht="25.5" hidden="1" x14ac:dyDescent="0.2">
      <c r="A100" s="6">
        <f>+A99+1</f>
        <v>85</v>
      </c>
      <c r="B100" s="6">
        <f>+B99+1</f>
        <v>2</v>
      </c>
      <c r="C100" s="7" t="s">
        <v>174</v>
      </c>
      <c r="D100" s="7" t="s">
        <v>176</v>
      </c>
      <c r="E100" s="8">
        <f t="shared" si="7"/>
        <v>12293649.559999999</v>
      </c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>
        <v>6209303.5164200692</v>
      </c>
      <c r="Q100" s="8">
        <v>5562859.6504224977</v>
      </c>
      <c r="R100" s="8">
        <v>224021.23887571198</v>
      </c>
      <c r="S100" s="8">
        <v>40031.788483199998</v>
      </c>
      <c r="T100" s="8">
        <v>257433.36579851925</v>
      </c>
    </row>
    <row r="101" spans="1:20" ht="25.5" hidden="1" x14ac:dyDescent="0.2">
      <c r="A101" s="6">
        <f>+A100+1</f>
        <v>86</v>
      </c>
      <c r="B101" s="6">
        <f>+B100+1</f>
        <v>3</v>
      </c>
      <c r="C101" s="7" t="s">
        <v>174</v>
      </c>
      <c r="D101" s="7" t="s">
        <v>177</v>
      </c>
      <c r="E101" s="8">
        <f t="shared" si="7"/>
        <v>16038209.6778976</v>
      </c>
      <c r="F101" s="8">
        <v>1984264.2301019998</v>
      </c>
      <c r="G101" s="8">
        <v>685662.55267439992</v>
      </c>
      <c r="H101" s="8">
        <v>262866.99560184003</v>
      </c>
      <c r="I101" s="8">
        <v>1103068.9892964</v>
      </c>
      <c r="J101" s="8"/>
      <c r="K101" s="8"/>
      <c r="L101" s="8">
        <v>388018.37197259138</v>
      </c>
      <c r="M101" s="8"/>
      <c r="N101" s="8">
        <v>2438480.7079850831</v>
      </c>
      <c r="O101" s="8"/>
      <c r="P101" s="8">
        <v>4265084.7560726674</v>
      </c>
      <c r="Q101" s="8">
        <v>3977847.8568369104</v>
      </c>
      <c r="R101" s="8">
        <v>561752.17169587198</v>
      </c>
      <c r="S101" s="8">
        <v>40840.849199999997</v>
      </c>
      <c r="T101" s="8">
        <v>330322.19645983703</v>
      </c>
    </row>
    <row r="102" spans="1:20" s="14" customFormat="1" hidden="1" x14ac:dyDescent="0.2">
      <c r="A102" s="40" t="s">
        <v>178</v>
      </c>
      <c r="B102" s="40"/>
      <c r="C102" s="40"/>
      <c r="D102" s="40"/>
      <c r="E102" s="13">
        <f t="shared" si="7"/>
        <v>37721093.103443205</v>
      </c>
      <c r="F102" s="13">
        <v>3117804.1107192002</v>
      </c>
      <c r="G102" s="13">
        <v>1064746.6136361598</v>
      </c>
      <c r="H102" s="13">
        <v>408905.31704937603</v>
      </c>
      <c r="I102" s="13">
        <v>1728166.1519841598</v>
      </c>
      <c r="J102" s="13">
        <v>0</v>
      </c>
      <c r="K102" s="13">
        <v>0</v>
      </c>
      <c r="L102" s="13">
        <v>615175.59903351555</v>
      </c>
      <c r="M102" s="13">
        <v>0</v>
      </c>
      <c r="N102" s="13">
        <v>3830220.6335066794</v>
      </c>
      <c r="O102" s="13">
        <v>0</v>
      </c>
      <c r="P102" s="13">
        <v>12927983.903865725</v>
      </c>
      <c r="Q102" s="13">
        <v>11837303.953814406</v>
      </c>
      <c r="R102" s="13">
        <v>1293166.2396574079</v>
      </c>
      <c r="S102" s="13">
        <v>120644.7427872</v>
      </c>
      <c r="T102" s="13">
        <v>776975.83738936996</v>
      </c>
    </row>
    <row r="103" spans="1:20" hidden="1" x14ac:dyDescent="0.2">
      <c r="A103" s="6">
        <f>+A101+1</f>
        <v>87</v>
      </c>
      <c r="B103" s="6">
        <v>1</v>
      </c>
      <c r="C103" s="7" t="s">
        <v>179</v>
      </c>
      <c r="D103" s="7" t="s">
        <v>180</v>
      </c>
      <c r="E103" s="8">
        <f t="shared" si="7"/>
        <v>4688645.9970796807</v>
      </c>
      <c r="F103" s="8">
        <v>1946562.701689872</v>
      </c>
      <c r="G103" s="8">
        <v>671576.51813669759</v>
      </c>
      <c r="H103" s="8">
        <v>255223.10225346815</v>
      </c>
      <c r="I103" s="8">
        <v>1091248.1886806975</v>
      </c>
      <c r="J103" s="8"/>
      <c r="K103" s="8"/>
      <c r="L103" s="8">
        <v>373586.21323617478</v>
      </c>
      <c r="M103" s="8"/>
      <c r="N103" s="8"/>
      <c r="O103" s="8"/>
      <c r="P103" s="8"/>
      <c r="Q103" s="8"/>
      <c r="R103" s="8">
        <v>231581.6970624</v>
      </c>
      <c r="S103" s="8">
        <v>24000</v>
      </c>
      <c r="T103" s="8">
        <v>94867.576020369786</v>
      </c>
    </row>
    <row r="104" spans="1:20" hidden="1" x14ac:dyDescent="0.2">
      <c r="A104" s="6">
        <f>+A103+1</f>
        <v>88</v>
      </c>
      <c r="B104" s="6">
        <f>+B103+1</f>
        <v>2</v>
      </c>
      <c r="C104" s="7" t="s">
        <v>179</v>
      </c>
      <c r="D104" s="7" t="s">
        <v>181</v>
      </c>
      <c r="E104" s="8">
        <f t="shared" si="7"/>
        <v>4653578.1562342392</v>
      </c>
      <c r="F104" s="8">
        <v>1931611.444366128</v>
      </c>
      <c r="G104" s="8">
        <v>666211.33303650236</v>
      </c>
      <c r="H104" s="8">
        <v>253234.07038085183</v>
      </c>
      <c r="I104" s="8">
        <v>1082783.4055125022</v>
      </c>
      <c r="J104" s="8"/>
      <c r="K104" s="8"/>
      <c r="L104" s="8">
        <v>370792.04518682731</v>
      </c>
      <c r="M104" s="8"/>
      <c r="N104" s="8"/>
      <c r="O104" s="8"/>
      <c r="P104" s="8"/>
      <c r="Q104" s="8"/>
      <c r="R104" s="8">
        <v>230812.26773759996</v>
      </c>
      <c r="S104" s="8">
        <v>24000</v>
      </c>
      <c r="T104" s="8">
        <v>94133.590013828114</v>
      </c>
    </row>
    <row r="105" spans="1:20" hidden="1" x14ac:dyDescent="0.2">
      <c r="A105" s="6">
        <f t="shared" ref="A105:A106" si="10">+A104+1</f>
        <v>89</v>
      </c>
      <c r="B105" s="6">
        <f t="shared" ref="B105:B106" si="11">+B104+1</f>
        <v>3</v>
      </c>
      <c r="C105" s="7" t="s">
        <v>179</v>
      </c>
      <c r="D105" s="7" t="s">
        <v>182</v>
      </c>
      <c r="E105" s="8">
        <f t="shared" si="7"/>
        <v>7481270.0411043195</v>
      </c>
      <c r="F105" s="8">
        <v>3139032.4991000639</v>
      </c>
      <c r="G105" s="8">
        <v>1104472.1175160513</v>
      </c>
      <c r="H105" s="8">
        <v>417935.64501350588</v>
      </c>
      <c r="I105" s="8">
        <v>1770990.2655460511</v>
      </c>
      <c r="J105" s="8"/>
      <c r="K105" s="8"/>
      <c r="L105" s="8">
        <v>595991.80736468756</v>
      </c>
      <c r="M105" s="8"/>
      <c r="N105" s="8"/>
      <c r="O105" s="8"/>
      <c r="P105" s="8"/>
      <c r="Q105" s="8"/>
      <c r="R105" s="8">
        <v>275150.34506879997</v>
      </c>
      <c r="S105" s="8">
        <v>24000</v>
      </c>
      <c r="T105" s="8">
        <v>153697.36149516015</v>
      </c>
    </row>
    <row r="106" spans="1:20" hidden="1" x14ac:dyDescent="0.2">
      <c r="A106" s="6">
        <f t="shared" si="10"/>
        <v>90</v>
      </c>
      <c r="B106" s="6">
        <f t="shared" si="11"/>
        <v>4</v>
      </c>
      <c r="C106" s="7" t="s">
        <v>179</v>
      </c>
      <c r="D106" s="7" t="s">
        <v>183</v>
      </c>
      <c r="E106" s="8">
        <f t="shared" si="7"/>
        <v>9726628.6699999999</v>
      </c>
      <c r="F106" s="8"/>
      <c r="G106" s="8"/>
      <c r="H106" s="8"/>
      <c r="I106" s="8">
        <v>850724.74067427847</v>
      </c>
      <c r="J106" s="8"/>
      <c r="K106" s="8"/>
      <c r="L106" s="8"/>
      <c r="M106" s="8"/>
      <c r="N106" s="8">
        <v>1871906.7441590796</v>
      </c>
      <c r="O106" s="8"/>
      <c r="P106" s="8">
        <v>3291160.6820661309</v>
      </c>
      <c r="Q106" s="8">
        <v>3102302.4213214223</v>
      </c>
      <c r="R106" s="8">
        <v>370937.4065837122</v>
      </c>
      <c r="S106" s="8">
        <v>40246.149763199996</v>
      </c>
      <c r="T106" s="8">
        <v>199350.5254321761</v>
      </c>
    </row>
    <row r="107" spans="1:20" s="14" customFormat="1" hidden="1" x14ac:dyDescent="0.2">
      <c r="A107" s="40" t="s">
        <v>185</v>
      </c>
      <c r="B107" s="40"/>
      <c r="C107" s="40"/>
      <c r="D107" s="40"/>
      <c r="E107" s="13">
        <f t="shared" si="7"/>
        <v>26550122.864418242</v>
      </c>
      <c r="F107" s="13">
        <v>7017206.6451560641</v>
      </c>
      <c r="G107" s="13">
        <v>2442259.9686892512</v>
      </c>
      <c r="H107" s="13">
        <v>926392.81764782593</v>
      </c>
      <c r="I107" s="13">
        <v>4795746.6004135292</v>
      </c>
      <c r="J107" s="13">
        <v>0</v>
      </c>
      <c r="K107" s="13">
        <v>0</v>
      </c>
      <c r="L107" s="13">
        <v>1340370.0657876898</v>
      </c>
      <c r="M107" s="13">
        <v>0</v>
      </c>
      <c r="N107" s="13">
        <v>1871906.7441590796</v>
      </c>
      <c r="O107" s="13">
        <v>0</v>
      </c>
      <c r="P107" s="13">
        <v>3291160.6820661309</v>
      </c>
      <c r="Q107" s="13">
        <v>3102302.4213214223</v>
      </c>
      <c r="R107" s="13">
        <v>1108481.7164525122</v>
      </c>
      <c r="S107" s="13">
        <v>112246.1497632</v>
      </c>
      <c r="T107" s="13">
        <v>542049.05296153412</v>
      </c>
    </row>
    <row r="108" spans="1:20" hidden="1" x14ac:dyDescent="0.2">
      <c r="A108" s="6">
        <f>+A106+1</f>
        <v>91</v>
      </c>
      <c r="B108" s="6">
        <v>1</v>
      </c>
      <c r="C108" s="7" t="s">
        <v>186</v>
      </c>
      <c r="D108" s="7" t="s">
        <v>187</v>
      </c>
      <c r="E108" s="8">
        <f t="shared" si="7"/>
        <v>2671456.4500000002</v>
      </c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>
        <v>2464376.7150013573</v>
      </c>
      <c r="Q108" s="8"/>
      <c r="R108" s="8">
        <v>129188.80744803074</v>
      </c>
      <c r="S108" s="8">
        <v>24000</v>
      </c>
      <c r="T108" s="8">
        <v>53890.927550612148</v>
      </c>
    </row>
    <row r="109" spans="1:20" hidden="1" x14ac:dyDescent="0.2">
      <c r="A109" s="6">
        <f>+A108+1</f>
        <v>92</v>
      </c>
      <c r="B109" s="6">
        <f>+B108+1</f>
        <v>2</v>
      </c>
      <c r="C109" s="7" t="s">
        <v>186</v>
      </c>
      <c r="D109" s="7" t="s">
        <v>189</v>
      </c>
      <c r="E109" s="8">
        <f t="shared" si="7"/>
        <v>3441344.14</v>
      </c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>
        <v>3213406.9488146575</v>
      </c>
      <c r="Q109" s="8"/>
      <c r="R109" s="8">
        <v>133666.48946386945</v>
      </c>
      <c r="S109" s="8">
        <v>24000</v>
      </c>
      <c r="T109" s="8">
        <v>70270.70172147319</v>
      </c>
    </row>
    <row r="110" spans="1:20" hidden="1" x14ac:dyDescent="0.2">
      <c r="A110" s="6">
        <f>+A109+1</f>
        <v>93</v>
      </c>
      <c r="B110" s="6">
        <f>+B109+1</f>
        <v>3</v>
      </c>
      <c r="C110" s="7" t="s">
        <v>186</v>
      </c>
      <c r="D110" s="7" t="s">
        <v>190</v>
      </c>
      <c r="E110" s="8">
        <f t="shared" si="7"/>
        <v>1996441.3335788799</v>
      </c>
      <c r="F110" s="8">
        <v>1491921.4933912801</v>
      </c>
      <c r="G110" s="8"/>
      <c r="H110" s="8"/>
      <c r="I110" s="8"/>
      <c r="J110" s="8"/>
      <c r="K110" s="8"/>
      <c r="L110" s="8">
        <v>357593.53717029194</v>
      </c>
      <c r="M110" s="8"/>
      <c r="N110" s="8"/>
      <c r="O110" s="8"/>
      <c r="P110" s="8"/>
      <c r="Q110" s="8"/>
      <c r="R110" s="8">
        <v>82481.155199999994</v>
      </c>
      <c r="S110" s="8">
        <v>24000</v>
      </c>
      <c r="T110" s="8">
        <v>40445.14781730804</v>
      </c>
    </row>
    <row r="111" spans="1:20" s="14" customFormat="1" hidden="1" x14ac:dyDescent="0.2">
      <c r="A111" s="40" t="s">
        <v>191</v>
      </c>
      <c r="B111" s="40"/>
      <c r="C111" s="40"/>
      <c r="D111" s="40"/>
      <c r="E111" s="13">
        <f t="shared" si="7"/>
        <v>8109241.9235788798</v>
      </c>
      <c r="F111" s="13">
        <v>1491921.4933912801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357593.53717029194</v>
      </c>
      <c r="M111" s="13">
        <v>0</v>
      </c>
      <c r="N111" s="13">
        <v>0</v>
      </c>
      <c r="O111" s="13">
        <v>0</v>
      </c>
      <c r="P111" s="13">
        <v>5677783.6638160143</v>
      </c>
      <c r="Q111" s="13">
        <v>0</v>
      </c>
      <c r="R111" s="13">
        <v>345336.45211190014</v>
      </c>
      <c r="S111" s="13">
        <v>72000</v>
      </c>
      <c r="T111" s="13">
        <v>164606.77708939338</v>
      </c>
    </row>
    <row r="112" spans="1:20" hidden="1" x14ac:dyDescent="0.2">
      <c r="A112" s="6">
        <f>+A110+1</f>
        <v>94</v>
      </c>
      <c r="B112" s="6">
        <v>1</v>
      </c>
      <c r="C112" s="7" t="s">
        <v>192</v>
      </c>
      <c r="D112" s="7" t="s">
        <v>193</v>
      </c>
      <c r="E112" s="8">
        <f t="shared" si="7"/>
        <v>1946475.36</v>
      </c>
      <c r="F112" s="8"/>
      <c r="G112" s="8"/>
      <c r="H112" s="8"/>
      <c r="I112" s="8"/>
      <c r="J112" s="8">
        <v>1652663.6141536282</v>
      </c>
      <c r="K112" s="8"/>
      <c r="L112" s="8"/>
      <c r="M112" s="8"/>
      <c r="N112" s="8"/>
      <c r="O112" s="8"/>
      <c r="P112" s="8"/>
      <c r="Q112" s="8"/>
      <c r="R112" s="8">
        <v>233671.33981440004</v>
      </c>
      <c r="S112" s="8">
        <v>24000</v>
      </c>
      <c r="T112" s="8">
        <v>36140.406031971841</v>
      </c>
    </row>
    <row r="113" spans="1:20" hidden="1" x14ac:dyDescent="0.2">
      <c r="A113" s="6">
        <f>+A112+1</f>
        <v>95</v>
      </c>
      <c r="B113" s="6">
        <f>+B112+1</f>
        <v>2</v>
      </c>
      <c r="C113" s="7" t="s">
        <v>192</v>
      </c>
      <c r="D113" s="7" t="s">
        <v>195</v>
      </c>
      <c r="E113" s="8">
        <f t="shared" si="7"/>
        <v>1757257.3783167999</v>
      </c>
      <c r="F113" s="8">
        <v>669005.60126568004</v>
      </c>
      <c r="G113" s="8">
        <v>208504.20829694407</v>
      </c>
      <c r="H113" s="8">
        <v>79244.186834534412</v>
      </c>
      <c r="I113" s="8">
        <v>362097.00491294399</v>
      </c>
      <c r="J113" s="8"/>
      <c r="K113" s="8"/>
      <c r="L113" s="8">
        <v>172494.97262682053</v>
      </c>
      <c r="M113" s="8"/>
      <c r="N113" s="8"/>
      <c r="O113" s="8"/>
      <c r="P113" s="8"/>
      <c r="Q113" s="8"/>
      <c r="R113" s="8">
        <v>209298.68841599999</v>
      </c>
      <c r="S113" s="8">
        <v>24000</v>
      </c>
      <c r="T113" s="8">
        <v>32612.715963877123</v>
      </c>
    </row>
    <row r="114" spans="1:20" hidden="1" x14ac:dyDescent="0.2">
      <c r="A114" s="6">
        <f t="shared" ref="A114:A177" si="12">+A113+1</f>
        <v>96</v>
      </c>
      <c r="B114" s="6">
        <f t="shared" ref="B114:B177" si="13">+B113+1</f>
        <v>3</v>
      </c>
      <c r="C114" s="7" t="s">
        <v>192</v>
      </c>
      <c r="D114" s="7" t="s">
        <v>197</v>
      </c>
      <c r="E114" s="8">
        <f t="shared" si="7"/>
        <v>939500.85831680021</v>
      </c>
      <c r="F114" s="8">
        <v>651567.17473512003</v>
      </c>
      <c r="G114" s="8"/>
      <c r="H114" s="8"/>
      <c r="I114" s="8"/>
      <c r="J114" s="8"/>
      <c r="K114" s="8"/>
      <c r="L114" s="8">
        <v>172494.97262682053</v>
      </c>
      <c r="M114" s="8"/>
      <c r="N114" s="8"/>
      <c r="O114" s="8"/>
      <c r="P114" s="8"/>
      <c r="Q114" s="8"/>
      <c r="R114" s="8">
        <v>73418.140799999994</v>
      </c>
      <c r="S114" s="8">
        <v>24000</v>
      </c>
      <c r="T114" s="8">
        <v>18020.570154859524</v>
      </c>
    </row>
    <row r="115" spans="1:20" hidden="1" x14ac:dyDescent="0.2">
      <c r="A115" s="6">
        <f t="shared" si="12"/>
        <v>97</v>
      </c>
      <c r="B115" s="6">
        <f t="shared" si="13"/>
        <v>4</v>
      </c>
      <c r="C115" s="7" t="s">
        <v>192</v>
      </c>
      <c r="D115" s="7" t="s">
        <v>198</v>
      </c>
      <c r="E115" s="8">
        <f t="shared" si="7"/>
        <v>939500.85831680009</v>
      </c>
      <c r="F115" s="8">
        <v>651541.97852519993</v>
      </c>
      <c r="G115" s="8"/>
      <c r="H115" s="8"/>
      <c r="I115" s="8"/>
      <c r="J115" s="8"/>
      <c r="K115" s="8"/>
      <c r="L115" s="8">
        <v>172494.97262682053</v>
      </c>
      <c r="M115" s="8"/>
      <c r="N115" s="8"/>
      <c r="O115" s="8"/>
      <c r="P115" s="8"/>
      <c r="Q115" s="8"/>
      <c r="R115" s="8">
        <v>73443.888000000006</v>
      </c>
      <c r="S115" s="8">
        <v>24000</v>
      </c>
      <c r="T115" s="8">
        <v>18020.019164779522</v>
      </c>
    </row>
    <row r="116" spans="1:20" hidden="1" x14ac:dyDescent="0.2">
      <c r="A116" s="6">
        <f t="shared" si="12"/>
        <v>98</v>
      </c>
      <c r="B116" s="6">
        <f t="shared" si="13"/>
        <v>5</v>
      </c>
      <c r="C116" s="7" t="s">
        <v>192</v>
      </c>
      <c r="D116" s="7" t="s">
        <v>199</v>
      </c>
      <c r="E116" s="8">
        <f t="shared" si="7"/>
        <v>943991.78522080008</v>
      </c>
      <c r="F116" s="8">
        <v>655156.34720256005</v>
      </c>
      <c r="G116" s="8"/>
      <c r="H116" s="8"/>
      <c r="I116" s="8"/>
      <c r="J116" s="8"/>
      <c r="K116" s="8"/>
      <c r="L116" s="8">
        <v>173319.51838507492</v>
      </c>
      <c r="M116" s="8"/>
      <c r="N116" s="8"/>
      <c r="O116" s="8"/>
      <c r="P116" s="8"/>
      <c r="Q116" s="8"/>
      <c r="R116" s="8">
        <v>73398.830399999992</v>
      </c>
      <c r="S116" s="8">
        <v>24000</v>
      </c>
      <c r="T116" s="8">
        <v>18117.089233165119</v>
      </c>
    </row>
    <row r="117" spans="1:20" hidden="1" x14ac:dyDescent="0.2">
      <c r="A117" s="6">
        <f t="shared" si="12"/>
        <v>99</v>
      </c>
      <c r="B117" s="6">
        <f t="shared" si="13"/>
        <v>6</v>
      </c>
      <c r="C117" s="7" t="s">
        <v>192</v>
      </c>
      <c r="D117" s="7" t="s">
        <v>200</v>
      </c>
      <c r="E117" s="8">
        <f t="shared" si="7"/>
        <v>940099.65190400009</v>
      </c>
      <c r="F117" s="8">
        <v>651955.02797039994</v>
      </c>
      <c r="G117" s="8"/>
      <c r="H117" s="8"/>
      <c r="I117" s="8"/>
      <c r="J117" s="8"/>
      <c r="K117" s="8"/>
      <c r="L117" s="8">
        <v>172604.91206125444</v>
      </c>
      <c r="M117" s="8"/>
      <c r="N117" s="8"/>
      <c r="O117" s="8"/>
      <c r="P117" s="8"/>
      <c r="Q117" s="8"/>
      <c r="R117" s="8">
        <v>73508.255999999994</v>
      </c>
      <c r="S117" s="8">
        <v>24000</v>
      </c>
      <c r="T117" s="8">
        <v>18031.455872345599</v>
      </c>
    </row>
    <row r="118" spans="1:20" hidden="1" x14ac:dyDescent="0.2">
      <c r="A118" s="6">
        <f t="shared" si="12"/>
        <v>100</v>
      </c>
      <c r="B118" s="6">
        <f t="shared" si="13"/>
        <v>7</v>
      </c>
      <c r="C118" s="7" t="s">
        <v>192</v>
      </c>
      <c r="D118" s="7" t="s">
        <v>201</v>
      </c>
      <c r="E118" s="8">
        <f t="shared" si="7"/>
        <v>37252195.659999996</v>
      </c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>
        <v>18491055.732485916</v>
      </c>
      <c r="Q118" s="8">
        <v>17485934.058100611</v>
      </c>
      <c r="R118" s="8">
        <v>444405.03651432006</v>
      </c>
      <c r="S118" s="8">
        <v>44056.931899200004</v>
      </c>
      <c r="T118" s="8">
        <v>786743.90099995071</v>
      </c>
    </row>
    <row r="119" spans="1:20" hidden="1" x14ac:dyDescent="0.2">
      <c r="A119" s="6">
        <f t="shared" si="12"/>
        <v>101</v>
      </c>
      <c r="B119" s="6">
        <f t="shared" si="13"/>
        <v>8</v>
      </c>
      <c r="C119" s="7" t="s">
        <v>192</v>
      </c>
      <c r="D119" s="7" t="s">
        <v>202</v>
      </c>
      <c r="E119" s="8">
        <f t="shared" si="7"/>
        <v>28265087.779999997</v>
      </c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>
        <v>12870274.025473483</v>
      </c>
      <c r="Q119" s="8">
        <v>14069660.017337244</v>
      </c>
      <c r="R119" s="8">
        <v>687674.05543287215</v>
      </c>
      <c r="S119" s="8">
        <v>48357.886828799994</v>
      </c>
      <c r="T119" s="8">
        <v>589121.79492760031</v>
      </c>
    </row>
    <row r="120" spans="1:20" hidden="1" x14ac:dyDescent="0.2">
      <c r="A120" s="6">
        <f t="shared" si="12"/>
        <v>102</v>
      </c>
      <c r="B120" s="6">
        <f t="shared" si="13"/>
        <v>9</v>
      </c>
      <c r="C120" s="7" t="s">
        <v>192</v>
      </c>
      <c r="D120" s="7" t="s">
        <v>203</v>
      </c>
      <c r="E120" s="8">
        <f t="shared" si="7"/>
        <v>856260.03</v>
      </c>
      <c r="F120" s="8"/>
      <c r="G120" s="8"/>
      <c r="H120" s="8"/>
      <c r="I120" s="8"/>
      <c r="J120" s="8">
        <v>607378.14159986877</v>
      </c>
      <c r="K120" s="8"/>
      <c r="L120" s="8"/>
      <c r="M120" s="8"/>
      <c r="N120" s="8"/>
      <c r="O120" s="8"/>
      <c r="P120" s="8"/>
      <c r="Q120" s="8"/>
      <c r="R120" s="8">
        <v>211599.758592</v>
      </c>
      <c r="S120" s="8">
        <v>24000</v>
      </c>
      <c r="T120" s="8">
        <v>13282.1298081312</v>
      </c>
    </row>
    <row r="121" spans="1:20" hidden="1" x14ac:dyDescent="0.2">
      <c r="A121" s="6">
        <f t="shared" si="12"/>
        <v>103</v>
      </c>
      <c r="B121" s="6">
        <f t="shared" si="13"/>
        <v>10</v>
      </c>
      <c r="C121" s="7" t="s">
        <v>192</v>
      </c>
      <c r="D121" s="7" t="s">
        <v>204</v>
      </c>
      <c r="E121" s="8">
        <f t="shared" si="7"/>
        <v>39946894.002023041</v>
      </c>
      <c r="F121" s="8">
        <v>5300922.4885579208</v>
      </c>
      <c r="G121" s="8">
        <v>3259714.781526336</v>
      </c>
      <c r="H121" s="8">
        <v>1548090.3915263137</v>
      </c>
      <c r="I121" s="8">
        <v>1282617.1817343361</v>
      </c>
      <c r="J121" s="8">
        <v>789574.92428539204</v>
      </c>
      <c r="K121" s="8"/>
      <c r="L121" s="8">
        <v>519089.02634974697</v>
      </c>
      <c r="M121" s="8"/>
      <c r="N121" s="8"/>
      <c r="O121" s="8"/>
      <c r="P121" s="8">
        <v>12979464.610143797</v>
      </c>
      <c r="Q121" s="8">
        <v>12281831.346464904</v>
      </c>
      <c r="R121" s="8">
        <v>1112883.919148972</v>
      </c>
      <c r="S121" s="8">
        <v>42568.4820272</v>
      </c>
      <c r="T121" s="8">
        <v>830136.85025812301</v>
      </c>
    </row>
    <row r="122" spans="1:20" hidden="1" x14ac:dyDescent="0.2">
      <c r="A122" s="6">
        <f t="shared" si="12"/>
        <v>104</v>
      </c>
      <c r="B122" s="6">
        <f t="shared" si="13"/>
        <v>11</v>
      </c>
      <c r="C122" s="7" t="s">
        <v>192</v>
      </c>
      <c r="D122" s="7" t="s">
        <v>206</v>
      </c>
      <c r="E122" s="8">
        <f t="shared" si="7"/>
        <v>52451164.032103039</v>
      </c>
      <c r="F122" s="8">
        <v>8503026.4321091045</v>
      </c>
      <c r="G122" s="8">
        <v>2995299.6990020834</v>
      </c>
      <c r="H122" s="8">
        <v>3235028.5062281489</v>
      </c>
      <c r="I122" s="8">
        <v>1988364.4534340834</v>
      </c>
      <c r="J122" s="8"/>
      <c r="K122" s="8"/>
      <c r="L122" s="8">
        <v>310337.979042035</v>
      </c>
      <c r="M122" s="8"/>
      <c r="N122" s="8">
        <v>15837841.230667865</v>
      </c>
      <c r="O122" s="8"/>
      <c r="P122" s="8">
        <v>8131683.2830122206</v>
      </c>
      <c r="Q122" s="8">
        <v>8896629.3495749664</v>
      </c>
      <c r="R122" s="8">
        <v>1415921.2146008629</v>
      </c>
      <c r="S122" s="8">
        <v>45859.072284000002</v>
      </c>
      <c r="T122" s="8">
        <v>1091172.812147669</v>
      </c>
    </row>
    <row r="123" spans="1:20" hidden="1" x14ac:dyDescent="0.2">
      <c r="A123" s="6">
        <f t="shared" si="12"/>
        <v>105</v>
      </c>
      <c r="B123" s="6">
        <f t="shared" si="13"/>
        <v>12</v>
      </c>
      <c r="C123" s="7" t="s">
        <v>192</v>
      </c>
      <c r="D123" s="7" t="s">
        <v>207</v>
      </c>
      <c r="E123" s="8">
        <f t="shared" si="7"/>
        <v>7182720</v>
      </c>
      <c r="F123" s="8"/>
      <c r="G123" s="8"/>
      <c r="H123" s="8"/>
      <c r="I123" s="8"/>
      <c r="J123" s="8"/>
      <c r="K123" s="8"/>
      <c r="L123" s="8"/>
      <c r="M123" s="8">
        <v>6862091.0442700498</v>
      </c>
      <c r="N123" s="8"/>
      <c r="O123" s="8"/>
      <c r="P123" s="8"/>
      <c r="Q123" s="8"/>
      <c r="R123" s="8">
        <v>146568.92267519998</v>
      </c>
      <c r="S123" s="8">
        <v>24000</v>
      </c>
      <c r="T123" s="8">
        <v>150060.03305475073</v>
      </c>
    </row>
    <row r="124" spans="1:20" hidden="1" x14ac:dyDescent="0.2">
      <c r="A124" s="6">
        <f t="shared" si="12"/>
        <v>106</v>
      </c>
      <c r="B124" s="6">
        <f t="shared" si="13"/>
        <v>13</v>
      </c>
      <c r="C124" s="7" t="s">
        <v>192</v>
      </c>
      <c r="D124" s="7" t="s">
        <v>208</v>
      </c>
      <c r="E124" s="8">
        <f t="shared" si="7"/>
        <v>7182720</v>
      </c>
      <c r="F124" s="8"/>
      <c r="G124" s="8"/>
      <c r="H124" s="8"/>
      <c r="I124" s="8"/>
      <c r="J124" s="8"/>
      <c r="K124" s="8"/>
      <c r="L124" s="8"/>
      <c r="M124" s="8">
        <v>6872786.9865583489</v>
      </c>
      <c r="N124" s="8"/>
      <c r="O124" s="8"/>
      <c r="P124" s="8"/>
      <c r="Q124" s="8"/>
      <c r="R124" s="8">
        <v>135639.08179199998</v>
      </c>
      <c r="S124" s="8">
        <v>24000</v>
      </c>
      <c r="T124" s="8">
        <v>150293.9316496512</v>
      </c>
    </row>
    <row r="125" spans="1:20" hidden="1" x14ac:dyDescent="0.2">
      <c r="A125" s="6">
        <f t="shared" si="12"/>
        <v>107</v>
      </c>
      <c r="B125" s="6">
        <f t="shared" si="13"/>
        <v>14</v>
      </c>
      <c r="C125" s="7" t="s">
        <v>192</v>
      </c>
      <c r="D125" s="7" t="s">
        <v>209</v>
      </c>
      <c r="E125" s="8">
        <f t="shared" si="7"/>
        <v>30909911.477136001</v>
      </c>
      <c r="F125" s="8">
        <v>2856802.4423599201</v>
      </c>
      <c r="G125" s="8">
        <v>1746113.6727855359</v>
      </c>
      <c r="H125" s="8">
        <v>833423.45612967352</v>
      </c>
      <c r="I125" s="8">
        <v>664513.86986553599</v>
      </c>
      <c r="J125" s="8">
        <v>386919.0258397921</v>
      </c>
      <c r="K125" s="8"/>
      <c r="L125" s="8">
        <v>284889.28546128963</v>
      </c>
      <c r="M125" s="8"/>
      <c r="N125" s="8">
        <v>8617575.3767024167</v>
      </c>
      <c r="O125" s="8"/>
      <c r="P125" s="8">
        <v>7052083.2674166299</v>
      </c>
      <c r="Q125" s="8">
        <v>6688409.8486927273</v>
      </c>
      <c r="R125" s="8">
        <v>1100584.5628845296</v>
      </c>
      <c r="S125" s="8">
        <v>41566.598235199999</v>
      </c>
      <c r="T125" s="8">
        <v>637030.07076274825</v>
      </c>
    </row>
    <row r="126" spans="1:20" hidden="1" x14ac:dyDescent="0.2">
      <c r="A126" s="6">
        <f t="shared" si="12"/>
        <v>108</v>
      </c>
      <c r="B126" s="6">
        <f t="shared" si="13"/>
        <v>15</v>
      </c>
      <c r="C126" s="7" t="s">
        <v>192</v>
      </c>
      <c r="D126" s="7" t="s">
        <v>211</v>
      </c>
      <c r="E126" s="8">
        <f t="shared" si="7"/>
        <v>23451292.667048324</v>
      </c>
      <c r="F126" s="8">
        <v>3595317.2412142558</v>
      </c>
      <c r="G126" s="8">
        <v>1222516.944185405</v>
      </c>
      <c r="H126" s="8">
        <v>1376719.7585299758</v>
      </c>
      <c r="I126" s="8">
        <v>792970.41676140472</v>
      </c>
      <c r="J126" s="8">
        <v>545952.09958930546</v>
      </c>
      <c r="K126" s="8"/>
      <c r="L126" s="8">
        <v>134462.96435148598</v>
      </c>
      <c r="M126" s="8"/>
      <c r="N126" s="8">
        <v>6766893.4439887628</v>
      </c>
      <c r="O126" s="8"/>
      <c r="P126" s="8">
        <v>3400762.8745946209</v>
      </c>
      <c r="Q126" s="8">
        <v>3768924.2390090139</v>
      </c>
      <c r="R126" s="8">
        <v>1332256.7817767938</v>
      </c>
      <c r="S126" s="8">
        <v>42068.807584800001</v>
      </c>
      <c r="T126" s="8">
        <v>472447.09546249598</v>
      </c>
    </row>
    <row r="127" spans="1:20" hidden="1" x14ac:dyDescent="0.2">
      <c r="A127" s="6">
        <f t="shared" si="12"/>
        <v>109</v>
      </c>
      <c r="B127" s="6">
        <f t="shared" si="13"/>
        <v>16</v>
      </c>
      <c r="C127" s="7" t="s">
        <v>192</v>
      </c>
      <c r="D127" s="7" t="s">
        <v>212</v>
      </c>
      <c r="E127" s="8">
        <f t="shared" si="7"/>
        <v>18739770.083456002</v>
      </c>
      <c r="F127" s="8">
        <v>4343774.5773831354</v>
      </c>
      <c r="G127" s="8">
        <v>1504289.2251545088</v>
      </c>
      <c r="H127" s="8">
        <v>1660498.097223598</v>
      </c>
      <c r="I127" s="8">
        <v>984622.09283450886</v>
      </c>
      <c r="J127" s="8">
        <v>697013.08333359368</v>
      </c>
      <c r="K127" s="8"/>
      <c r="L127" s="8">
        <v>160787.19319004164</v>
      </c>
      <c r="M127" s="8"/>
      <c r="N127" s="8">
        <v>8154254.7101309737</v>
      </c>
      <c r="O127" s="8"/>
      <c r="P127" s="8"/>
      <c r="Q127" s="8"/>
      <c r="R127" s="8">
        <v>827726.98183086386</v>
      </c>
      <c r="S127" s="8">
        <v>24000</v>
      </c>
      <c r="T127" s="8">
        <v>382804.12237477791</v>
      </c>
    </row>
    <row r="128" spans="1:20" hidden="1" x14ac:dyDescent="0.2">
      <c r="A128" s="6">
        <f t="shared" si="12"/>
        <v>110</v>
      </c>
      <c r="B128" s="6">
        <f t="shared" si="13"/>
        <v>17</v>
      </c>
      <c r="C128" s="7" t="s">
        <v>192</v>
      </c>
      <c r="D128" s="7" t="s">
        <v>213</v>
      </c>
      <c r="E128" s="8">
        <f t="shared" si="7"/>
        <v>13456343.670000002</v>
      </c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>
        <v>5950230.945563402</v>
      </c>
      <c r="Q128" s="8">
        <v>6585566.0498469174</v>
      </c>
      <c r="R128" s="8">
        <v>602887.84688749886</v>
      </c>
      <c r="S128" s="8">
        <v>43526.336692800003</v>
      </c>
      <c r="T128" s="8">
        <v>274132.4910093816</v>
      </c>
    </row>
    <row r="129" spans="1:20" hidden="1" x14ac:dyDescent="0.2">
      <c r="A129" s="6">
        <f t="shared" si="12"/>
        <v>111</v>
      </c>
      <c r="B129" s="6">
        <f t="shared" si="13"/>
        <v>18</v>
      </c>
      <c r="C129" s="7" t="s">
        <v>192</v>
      </c>
      <c r="D129" s="7" t="s">
        <v>214</v>
      </c>
      <c r="E129" s="8">
        <f t="shared" si="7"/>
        <v>18114741.010000002</v>
      </c>
      <c r="F129" s="8"/>
      <c r="G129" s="8"/>
      <c r="H129" s="8"/>
      <c r="I129" s="8"/>
      <c r="J129" s="8"/>
      <c r="K129" s="8"/>
      <c r="L129" s="8"/>
      <c r="M129" s="8"/>
      <c r="N129" s="8">
        <v>8256920.1301269922</v>
      </c>
      <c r="O129" s="8"/>
      <c r="P129" s="8">
        <v>4177854.311001102</v>
      </c>
      <c r="Q129" s="8">
        <v>4617270.3007447459</v>
      </c>
      <c r="R129" s="8">
        <v>647739.49456635723</v>
      </c>
      <c r="S129" s="8">
        <v>42063.091284000002</v>
      </c>
      <c r="T129" s="8">
        <v>372893.68227680231</v>
      </c>
    </row>
    <row r="130" spans="1:20" hidden="1" x14ac:dyDescent="0.2">
      <c r="A130" s="6">
        <f t="shared" si="12"/>
        <v>112</v>
      </c>
      <c r="B130" s="6">
        <f t="shared" si="13"/>
        <v>19</v>
      </c>
      <c r="C130" s="7" t="s">
        <v>192</v>
      </c>
      <c r="D130" s="7" t="s">
        <v>216</v>
      </c>
      <c r="E130" s="8">
        <f t="shared" si="7"/>
        <v>20777332.260000002</v>
      </c>
      <c r="F130" s="8"/>
      <c r="G130" s="8"/>
      <c r="H130" s="8"/>
      <c r="I130" s="8"/>
      <c r="J130" s="8"/>
      <c r="K130" s="8"/>
      <c r="L130" s="8"/>
      <c r="M130" s="8"/>
      <c r="N130" s="8">
        <v>9486191.7289781142</v>
      </c>
      <c r="O130" s="8"/>
      <c r="P130" s="8">
        <v>4813376.284618184</v>
      </c>
      <c r="Q130" s="8">
        <v>5310897.1877372749</v>
      </c>
      <c r="R130" s="8">
        <v>695284.17924886325</v>
      </c>
      <c r="S130" s="8">
        <v>42741.723369599997</v>
      </c>
      <c r="T130" s="8">
        <v>428841.15604796493</v>
      </c>
    </row>
    <row r="131" spans="1:20" hidden="1" x14ac:dyDescent="0.2">
      <c r="A131" s="6">
        <f t="shared" si="12"/>
        <v>113</v>
      </c>
      <c r="B131" s="6">
        <f t="shared" si="13"/>
        <v>20</v>
      </c>
      <c r="C131" s="7" t="s">
        <v>192</v>
      </c>
      <c r="D131" s="7" t="s">
        <v>217</v>
      </c>
      <c r="E131" s="8">
        <f t="shared" si="7"/>
        <v>10694270.334260479</v>
      </c>
      <c r="F131" s="8">
        <v>4961494.9881352801</v>
      </c>
      <c r="G131" s="8">
        <v>1707246.2559798239</v>
      </c>
      <c r="H131" s="8">
        <v>1893725.1837374305</v>
      </c>
      <c r="I131" s="8">
        <v>1117932.7879638239</v>
      </c>
      <c r="J131" s="8"/>
      <c r="K131" s="8"/>
      <c r="L131" s="8">
        <v>183933.07053530574</v>
      </c>
      <c r="M131" s="8"/>
      <c r="N131" s="8"/>
      <c r="O131" s="8"/>
      <c r="P131" s="8"/>
      <c r="Q131" s="8"/>
      <c r="R131" s="8">
        <v>590225.07945600001</v>
      </c>
      <c r="S131" s="8">
        <v>24000</v>
      </c>
      <c r="T131" s="8">
        <v>215712.9684528159</v>
      </c>
    </row>
    <row r="132" spans="1:20" hidden="1" x14ac:dyDescent="0.2">
      <c r="A132" s="6">
        <f t="shared" si="12"/>
        <v>114</v>
      </c>
      <c r="B132" s="6">
        <f t="shared" si="13"/>
        <v>21</v>
      </c>
      <c r="C132" s="7" t="s">
        <v>192</v>
      </c>
      <c r="D132" s="7" t="s">
        <v>218</v>
      </c>
      <c r="E132" s="8">
        <f t="shared" si="7"/>
        <v>4293290.33</v>
      </c>
      <c r="F132" s="8"/>
      <c r="G132" s="8"/>
      <c r="H132" s="8"/>
      <c r="I132" s="8"/>
      <c r="J132" s="8"/>
      <c r="K132" s="8"/>
      <c r="L132" s="8"/>
      <c r="M132" s="8"/>
      <c r="N132" s="8">
        <v>1417559.5021849731</v>
      </c>
      <c r="O132" s="8"/>
      <c r="P132" s="8">
        <v>2514718.6020297655</v>
      </c>
      <c r="Q132" s="8"/>
      <c r="R132" s="8">
        <v>251021.26785536643</v>
      </c>
      <c r="S132" s="8">
        <v>24000</v>
      </c>
      <c r="T132" s="8">
        <v>85990.957929895172</v>
      </c>
    </row>
    <row r="133" spans="1:20" hidden="1" x14ac:dyDescent="0.2">
      <c r="A133" s="6">
        <f t="shared" si="12"/>
        <v>115</v>
      </c>
      <c r="B133" s="6">
        <f t="shared" si="13"/>
        <v>22</v>
      </c>
      <c r="C133" s="7" t="s">
        <v>192</v>
      </c>
      <c r="D133" s="7" t="s">
        <v>219</v>
      </c>
      <c r="E133" s="8">
        <f t="shared" si="7"/>
        <v>6834744.8016368011</v>
      </c>
      <c r="F133" s="8">
        <v>1101440.29435608</v>
      </c>
      <c r="G133" s="8">
        <v>366134.38283486402</v>
      </c>
      <c r="H133" s="8">
        <v>140171.26237074239</v>
      </c>
      <c r="I133" s="8">
        <v>606306.22116086399</v>
      </c>
      <c r="J133" s="8"/>
      <c r="K133" s="8"/>
      <c r="L133" s="8">
        <v>272814.70654777251</v>
      </c>
      <c r="M133" s="8"/>
      <c r="N133" s="8">
        <v>1344112.2217888576</v>
      </c>
      <c r="O133" s="8"/>
      <c r="P133" s="8">
        <v>2379430.2858835217</v>
      </c>
      <c r="Q133" s="8"/>
      <c r="R133" s="8">
        <v>464526.35186906881</v>
      </c>
      <c r="S133" s="8">
        <v>24000</v>
      </c>
      <c r="T133" s="8">
        <v>135809.07482502944</v>
      </c>
    </row>
    <row r="134" spans="1:20" hidden="1" x14ac:dyDescent="0.2">
      <c r="A134" s="6">
        <f t="shared" si="12"/>
        <v>116</v>
      </c>
      <c r="B134" s="6">
        <f t="shared" si="13"/>
        <v>23</v>
      </c>
      <c r="C134" s="7" t="s">
        <v>192</v>
      </c>
      <c r="D134" s="7" t="s">
        <v>220</v>
      </c>
      <c r="E134" s="8">
        <f t="shared" si="7"/>
        <v>6889830.3933808003</v>
      </c>
      <c r="F134" s="8">
        <v>1110696.4552639199</v>
      </c>
      <c r="G134" s="8">
        <v>369403.22343153605</v>
      </c>
      <c r="H134" s="8">
        <v>141424.31554762562</v>
      </c>
      <c r="I134" s="8">
        <v>611472.68458953605</v>
      </c>
      <c r="J134" s="8"/>
      <c r="K134" s="8"/>
      <c r="L134" s="8">
        <v>275013.49523645092</v>
      </c>
      <c r="M134" s="8"/>
      <c r="N134" s="8">
        <v>1354758.382411977</v>
      </c>
      <c r="O134" s="8"/>
      <c r="P134" s="8">
        <v>2398562.1056565992</v>
      </c>
      <c r="Q134" s="8"/>
      <c r="R134" s="8">
        <v>467577.11100021121</v>
      </c>
      <c r="S134" s="8">
        <v>24000</v>
      </c>
      <c r="T134" s="8">
        <v>136922.62024294463</v>
      </c>
    </row>
    <row r="135" spans="1:20" hidden="1" x14ac:dyDescent="0.2">
      <c r="A135" s="6">
        <f t="shared" si="12"/>
        <v>117</v>
      </c>
      <c r="B135" s="6">
        <f t="shared" si="13"/>
        <v>24</v>
      </c>
      <c r="C135" s="7" t="s">
        <v>192</v>
      </c>
      <c r="D135" s="7" t="s">
        <v>221</v>
      </c>
      <c r="E135" s="8">
        <f t="shared" si="7"/>
        <v>4053049.12</v>
      </c>
      <c r="F135" s="8"/>
      <c r="G135" s="8"/>
      <c r="H135" s="8"/>
      <c r="I135" s="8"/>
      <c r="J135" s="8"/>
      <c r="K135" s="8"/>
      <c r="L135" s="8"/>
      <c r="M135" s="8"/>
      <c r="N135" s="8">
        <v>1332473.7510273452</v>
      </c>
      <c r="O135" s="8"/>
      <c r="P135" s="8">
        <v>2367070.4712654678</v>
      </c>
      <c r="Q135" s="8"/>
      <c r="R135" s="8">
        <v>248603.35840914238</v>
      </c>
      <c r="S135" s="8">
        <v>24000</v>
      </c>
      <c r="T135" s="8">
        <v>80901.539298044358</v>
      </c>
    </row>
    <row r="136" spans="1:20" hidden="1" x14ac:dyDescent="0.2">
      <c r="A136" s="6">
        <f t="shared" si="12"/>
        <v>118</v>
      </c>
      <c r="B136" s="6">
        <f t="shared" si="13"/>
        <v>25</v>
      </c>
      <c r="C136" s="7" t="s">
        <v>192</v>
      </c>
      <c r="D136" s="7" t="s">
        <v>222</v>
      </c>
      <c r="E136" s="8">
        <f t="shared" si="7"/>
        <v>2618374.59</v>
      </c>
      <c r="F136" s="8"/>
      <c r="G136" s="8"/>
      <c r="H136" s="8"/>
      <c r="I136" s="8"/>
      <c r="J136" s="8"/>
      <c r="K136" s="8"/>
      <c r="L136" s="8"/>
      <c r="M136" s="8"/>
      <c r="N136" s="8">
        <v>2428309.0548456535</v>
      </c>
      <c r="O136" s="8"/>
      <c r="P136" s="8"/>
      <c r="Q136" s="8"/>
      <c r="R136" s="8">
        <v>112963.33428198105</v>
      </c>
      <c r="S136" s="8">
        <v>24000</v>
      </c>
      <c r="T136" s="8">
        <v>53102.200872365611</v>
      </c>
    </row>
    <row r="137" spans="1:20" hidden="1" x14ac:dyDescent="0.2">
      <c r="A137" s="6">
        <f t="shared" si="12"/>
        <v>119</v>
      </c>
      <c r="B137" s="6">
        <f t="shared" si="13"/>
        <v>26</v>
      </c>
      <c r="C137" s="7" t="s">
        <v>192</v>
      </c>
      <c r="D137" s="7" t="s">
        <v>223</v>
      </c>
      <c r="E137" s="8">
        <f t="shared" si="7"/>
        <v>4191624.3500000006</v>
      </c>
      <c r="F137" s="8"/>
      <c r="G137" s="8"/>
      <c r="H137" s="8">
        <v>135246.4234991789</v>
      </c>
      <c r="I137" s="8"/>
      <c r="J137" s="8"/>
      <c r="K137" s="8"/>
      <c r="L137" s="8"/>
      <c r="M137" s="8"/>
      <c r="N137" s="8">
        <v>1333303.037195344</v>
      </c>
      <c r="O137" s="8"/>
      <c r="P137" s="8">
        <v>2360241.2288994077</v>
      </c>
      <c r="Q137" s="8"/>
      <c r="R137" s="8">
        <v>255105.76263649057</v>
      </c>
      <c r="S137" s="8">
        <v>24000</v>
      </c>
      <c r="T137" s="8">
        <v>83727.897769579096</v>
      </c>
    </row>
    <row r="138" spans="1:20" hidden="1" x14ac:dyDescent="0.2">
      <c r="A138" s="6">
        <f t="shared" si="12"/>
        <v>120</v>
      </c>
      <c r="B138" s="6">
        <f t="shared" si="13"/>
        <v>27</v>
      </c>
      <c r="C138" s="7" t="s">
        <v>192</v>
      </c>
      <c r="D138" s="7" t="s">
        <v>224</v>
      </c>
      <c r="E138" s="8">
        <f t="shared" si="7"/>
        <v>257938.91</v>
      </c>
      <c r="F138" s="8"/>
      <c r="G138" s="8"/>
      <c r="H138" s="8"/>
      <c r="I138" s="8">
        <v>194333.76977542081</v>
      </c>
      <c r="J138" s="8"/>
      <c r="K138" s="8"/>
      <c r="L138" s="8"/>
      <c r="M138" s="8"/>
      <c r="N138" s="8"/>
      <c r="O138" s="8"/>
      <c r="P138" s="8"/>
      <c r="Q138" s="8"/>
      <c r="R138" s="8">
        <v>35355.454272000003</v>
      </c>
      <c r="S138" s="8">
        <v>24000</v>
      </c>
      <c r="T138" s="8">
        <v>4249.6859525792006</v>
      </c>
    </row>
    <row r="139" spans="1:20" hidden="1" x14ac:dyDescent="0.2">
      <c r="A139" s="6">
        <f t="shared" si="12"/>
        <v>121</v>
      </c>
      <c r="B139" s="6">
        <f t="shared" si="13"/>
        <v>28</v>
      </c>
      <c r="C139" s="7" t="s">
        <v>192</v>
      </c>
      <c r="D139" s="7" t="s">
        <v>225</v>
      </c>
      <c r="E139" s="8">
        <f t="shared" si="7"/>
        <v>4031803.29</v>
      </c>
      <c r="F139" s="8"/>
      <c r="G139" s="8"/>
      <c r="H139" s="8"/>
      <c r="I139" s="8"/>
      <c r="J139" s="8"/>
      <c r="K139" s="8"/>
      <c r="L139" s="8"/>
      <c r="M139" s="8"/>
      <c r="N139" s="8">
        <v>1329797.697483636</v>
      </c>
      <c r="O139" s="8"/>
      <c r="P139" s="8">
        <v>2358998.4164858055</v>
      </c>
      <c r="Q139" s="8"/>
      <c r="R139" s="8">
        <v>238340.67609294719</v>
      </c>
      <c r="S139" s="8">
        <v>24000</v>
      </c>
      <c r="T139" s="8">
        <v>80666.499937610934</v>
      </c>
    </row>
    <row r="140" spans="1:20" hidden="1" x14ac:dyDescent="0.2">
      <c r="A140" s="6">
        <f t="shared" si="12"/>
        <v>122</v>
      </c>
      <c r="B140" s="6">
        <f t="shared" si="13"/>
        <v>29</v>
      </c>
      <c r="C140" s="7" t="s">
        <v>192</v>
      </c>
      <c r="D140" s="7" t="s">
        <v>226</v>
      </c>
      <c r="E140" s="8">
        <f t="shared" si="7"/>
        <v>8241388.7817903999</v>
      </c>
      <c r="F140" s="8">
        <v>978473.13586175989</v>
      </c>
      <c r="G140" s="8">
        <v>321943.40897140803</v>
      </c>
      <c r="H140" s="8">
        <v>123274.2874540128</v>
      </c>
      <c r="I140" s="8">
        <v>537256.39015540807</v>
      </c>
      <c r="J140" s="8"/>
      <c r="K140" s="8"/>
      <c r="L140" s="8">
        <v>244010.57472608547</v>
      </c>
      <c r="M140" s="8"/>
      <c r="N140" s="8">
        <v>1197603.6454709831</v>
      </c>
      <c r="O140" s="8"/>
      <c r="P140" s="8">
        <v>2121560.9314492811</v>
      </c>
      <c r="Q140" s="8">
        <v>1989976.107665234</v>
      </c>
      <c r="R140" s="8">
        <v>522832.60327795916</v>
      </c>
      <c r="S140" s="8">
        <v>40139.581584</v>
      </c>
      <c r="T140" s="8">
        <v>164318.11517426866</v>
      </c>
    </row>
    <row r="141" spans="1:20" hidden="1" x14ac:dyDescent="0.2">
      <c r="A141" s="6">
        <f t="shared" si="12"/>
        <v>123</v>
      </c>
      <c r="B141" s="6">
        <f t="shared" si="13"/>
        <v>30</v>
      </c>
      <c r="C141" s="7" t="s">
        <v>192</v>
      </c>
      <c r="D141" s="7" t="s">
        <v>227</v>
      </c>
      <c r="E141" s="8">
        <f t="shared" si="7"/>
        <v>6679127.9989600005</v>
      </c>
      <c r="F141" s="8">
        <v>1075487.8542975842</v>
      </c>
      <c r="G141" s="8">
        <v>357056.87564406724</v>
      </c>
      <c r="H141" s="8">
        <v>136568.66118145152</v>
      </c>
      <c r="I141" s="8">
        <v>591867.93338406726</v>
      </c>
      <c r="J141" s="8"/>
      <c r="K141" s="8"/>
      <c r="L141" s="8">
        <v>266603.12850225606</v>
      </c>
      <c r="M141" s="8"/>
      <c r="N141" s="8">
        <v>1314844.3908559985</v>
      </c>
      <c r="O141" s="8"/>
      <c r="P141" s="8">
        <v>2326213.2359898114</v>
      </c>
      <c r="Q141" s="8"/>
      <c r="R141" s="8">
        <v>453777.00789599423</v>
      </c>
      <c r="S141" s="8">
        <v>24000</v>
      </c>
      <c r="T141" s="8">
        <v>132708.91120876974</v>
      </c>
    </row>
    <row r="142" spans="1:20" hidden="1" x14ac:dyDescent="0.2">
      <c r="A142" s="6">
        <f t="shared" si="12"/>
        <v>124</v>
      </c>
      <c r="B142" s="6">
        <f t="shared" si="13"/>
        <v>31</v>
      </c>
      <c r="C142" s="7" t="s">
        <v>192</v>
      </c>
      <c r="D142" s="7" t="s">
        <v>229</v>
      </c>
      <c r="E142" s="8">
        <f t="shared" ref="E142:E199" si="14">SUM(F142:T142)</f>
        <v>8562578.2920832001</v>
      </c>
      <c r="F142" s="8">
        <v>1017694.39985472</v>
      </c>
      <c r="G142" s="8">
        <v>335431.83332937601</v>
      </c>
      <c r="H142" s="8">
        <v>128453.76114264963</v>
      </c>
      <c r="I142" s="8">
        <v>558952.03913337598</v>
      </c>
      <c r="J142" s="8"/>
      <c r="K142" s="8"/>
      <c r="L142" s="8">
        <v>253520.33580461956</v>
      </c>
      <c r="M142" s="8"/>
      <c r="N142" s="8">
        <v>1240307.8255756148</v>
      </c>
      <c r="O142" s="8"/>
      <c r="P142" s="8">
        <v>2200871.3930725334</v>
      </c>
      <c r="Q142" s="8">
        <v>2066138.6500519011</v>
      </c>
      <c r="R142" s="8">
        <v>550430.33330586238</v>
      </c>
      <c r="S142" s="8">
        <v>40177.554153600002</v>
      </c>
      <c r="T142" s="8">
        <v>170600.166658948</v>
      </c>
    </row>
    <row r="143" spans="1:20" hidden="1" x14ac:dyDescent="0.2">
      <c r="A143" s="6">
        <f t="shared" si="12"/>
        <v>125</v>
      </c>
      <c r="B143" s="6">
        <f t="shared" si="13"/>
        <v>32</v>
      </c>
      <c r="C143" s="7" t="s">
        <v>192</v>
      </c>
      <c r="D143" s="7" t="s">
        <v>230</v>
      </c>
      <c r="E143" s="8">
        <f t="shared" si="14"/>
        <v>4295741.7799999993</v>
      </c>
      <c r="F143" s="8"/>
      <c r="G143" s="8"/>
      <c r="H143" s="8"/>
      <c r="I143" s="8"/>
      <c r="J143" s="8"/>
      <c r="K143" s="8"/>
      <c r="L143" s="8"/>
      <c r="M143" s="8"/>
      <c r="N143" s="8">
        <v>1426147.1965697785</v>
      </c>
      <c r="O143" s="8"/>
      <c r="P143" s="8">
        <v>2524162.367871081</v>
      </c>
      <c r="Q143" s="8"/>
      <c r="R143" s="8">
        <v>235046.94611397985</v>
      </c>
      <c r="S143" s="8">
        <v>24000</v>
      </c>
      <c r="T143" s="8">
        <v>86385.269445160826</v>
      </c>
    </row>
    <row r="144" spans="1:20" hidden="1" x14ac:dyDescent="0.2">
      <c r="A144" s="6">
        <f t="shared" si="12"/>
        <v>126</v>
      </c>
      <c r="B144" s="6">
        <f t="shared" si="13"/>
        <v>33</v>
      </c>
      <c r="C144" s="7" t="s">
        <v>192</v>
      </c>
      <c r="D144" s="7" t="s">
        <v>231</v>
      </c>
      <c r="E144" s="8">
        <f t="shared" si="14"/>
        <v>4526994.3800000008</v>
      </c>
      <c r="F144" s="8"/>
      <c r="G144" s="8"/>
      <c r="H144" s="8"/>
      <c r="I144" s="8"/>
      <c r="J144" s="8"/>
      <c r="K144" s="8"/>
      <c r="L144" s="8"/>
      <c r="M144" s="8"/>
      <c r="N144" s="8">
        <v>1505439.2239881873</v>
      </c>
      <c r="O144" s="8"/>
      <c r="P144" s="8">
        <v>2663602.4030236332</v>
      </c>
      <c r="Q144" s="8"/>
      <c r="R144" s="8">
        <v>242784.25634189663</v>
      </c>
      <c r="S144" s="8">
        <v>24000</v>
      </c>
      <c r="T144" s="8">
        <v>91168.496646283398</v>
      </c>
    </row>
    <row r="145" spans="1:20" hidden="1" x14ac:dyDescent="0.2">
      <c r="A145" s="6">
        <f t="shared" si="12"/>
        <v>127</v>
      </c>
      <c r="B145" s="6">
        <f t="shared" si="13"/>
        <v>34</v>
      </c>
      <c r="C145" s="7" t="s">
        <v>192</v>
      </c>
      <c r="D145" s="7" t="s">
        <v>232</v>
      </c>
      <c r="E145" s="8">
        <f t="shared" si="14"/>
        <v>6432230.132840001</v>
      </c>
      <c r="F145" s="8">
        <v>1117192.0363806721</v>
      </c>
      <c r="G145" s="8">
        <v>372324.83672213764</v>
      </c>
      <c r="H145" s="8">
        <v>142472.28882417217</v>
      </c>
      <c r="I145" s="8"/>
      <c r="J145" s="8">
        <v>127465.50550782718</v>
      </c>
      <c r="K145" s="8"/>
      <c r="L145" s="8">
        <v>276222.82901522407</v>
      </c>
      <c r="M145" s="8"/>
      <c r="N145" s="8">
        <v>1366395.0975510259</v>
      </c>
      <c r="O145" s="8"/>
      <c r="P145" s="8">
        <v>2415028.9535859181</v>
      </c>
      <c r="Q145" s="8"/>
      <c r="R145" s="8">
        <v>463920.35602927394</v>
      </c>
      <c r="S145" s="8">
        <v>24000</v>
      </c>
      <c r="T145" s="8">
        <v>127208.22922374954</v>
      </c>
    </row>
    <row r="146" spans="1:20" hidden="1" x14ac:dyDescent="0.2">
      <c r="A146" s="6">
        <f t="shared" si="12"/>
        <v>128</v>
      </c>
      <c r="B146" s="6">
        <f t="shared" si="13"/>
        <v>35</v>
      </c>
      <c r="C146" s="7" t="s">
        <v>192</v>
      </c>
      <c r="D146" s="7" t="s">
        <v>233</v>
      </c>
      <c r="E146" s="8">
        <f t="shared" si="14"/>
        <v>4115969.44</v>
      </c>
      <c r="F146" s="8"/>
      <c r="G146" s="8"/>
      <c r="H146" s="8"/>
      <c r="I146" s="8"/>
      <c r="J146" s="8"/>
      <c r="K146" s="8"/>
      <c r="L146" s="8"/>
      <c r="M146" s="8"/>
      <c r="N146" s="8">
        <v>1361962.3603186393</v>
      </c>
      <c r="O146" s="8"/>
      <c r="P146" s="8">
        <v>2413147.6164946696</v>
      </c>
      <c r="Q146" s="8"/>
      <c r="R146" s="8">
        <v>234305.45388380447</v>
      </c>
      <c r="S146" s="8">
        <v>24000</v>
      </c>
      <c r="T146" s="8">
        <v>82554.009302886596</v>
      </c>
    </row>
    <row r="147" spans="1:20" hidden="1" x14ac:dyDescent="0.2">
      <c r="A147" s="6">
        <f t="shared" si="12"/>
        <v>129</v>
      </c>
      <c r="B147" s="6">
        <f t="shared" si="13"/>
        <v>36</v>
      </c>
      <c r="C147" s="7" t="s">
        <v>192</v>
      </c>
      <c r="D147" s="7" t="s">
        <v>234</v>
      </c>
      <c r="E147" s="8">
        <f t="shared" si="14"/>
        <v>3453263.2299999995</v>
      </c>
      <c r="F147" s="8"/>
      <c r="G147" s="8"/>
      <c r="H147" s="8"/>
      <c r="I147" s="8"/>
      <c r="J147" s="8"/>
      <c r="K147" s="8"/>
      <c r="L147" s="8"/>
      <c r="M147" s="8"/>
      <c r="N147" s="8">
        <v>1130358.0086068965</v>
      </c>
      <c r="O147" s="8"/>
      <c r="P147" s="8">
        <v>2009052.2918180977</v>
      </c>
      <c r="Q147" s="8"/>
      <c r="R147" s="8">
        <v>221200.38468527043</v>
      </c>
      <c r="S147" s="8">
        <v>24000</v>
      </c>
      <c r="T147" s="8">
        <v>68652.544889735218</v>
      </c>
    </row>
    <row r="148" spans="1:20" hidden="1" x14ac:dyDescent="0.2">
      <c r="A148" s="6">
        <f t="shared" si="12"/>
        <v>130</v>
      </c>
      <c r="B148" s="6">
        <f t="shared" si="13"/>
        <v>37</v>
      </c>
      <c r="C148" s="7" t="s">
        <v>192</v>
      </c>
      <c r="D148" s="7" t="s">
        <v>235</v>
      </c>
      <c r="E148" s="8">
        <f t="shared" si="14"/>
        <v>6160301.8223984009</v>
      </c>
      <c r="F148" s="8">
        <v>1103299.3518929761</v>
      </c>
      <c r="G148" s="8">
        <v>366844.63807918085</v>
      </c>
      <c r="H148" s="8">
        <v>139944.70893630531</v>
      </c>
      <c r="I148" s="8"/>
      <c r="J148" s="8"/>
      <c r="K148" s="8"/>
      <c r="L148" s="8">
        <v>273144.52485107427</v>
      </c>
      <c r="M148" s="8"/>
      <c r="N148" s="8">
        <v>1350085.3840323268</v>
      </c>
      <c r="O148" s="8"/>
      <c r="P148" s="8">
        <v>2386821.7714229682</v>
      </c>
      <c r="Q148" s="8"/>
      <c r="R148" s="8">
        <v>393260.35579832736</v>
      </c>
      <c r="S148" s="8">
        <v>24000</v>
      </c>
      <c r="T148" s="8">
        <v>122901.08738524155</v>
      </c>
    </row>
    <row r="149" spans="1:20" hidden="1" x14ac:dyDescent="0.2">
      <c r="A149" s="6">
        <f t="shared" si="12"/>
        <v>131</v>
      </c>
      <c r="B149" s="6">
        <f t="shared" si="13"/>
        <v>38</v>
      </c>
      <c r="C149" s="7" t="s">
        <v>192</v>
      </c>
      <c r="D149" s="7" t="s">
        <v>236</v>
      </c>
      <c r="E149" s="8">
        <f t="shared" si="14"/>
        <v>237119.32</v>
      </c>
      <c r="F149" s="8"/>
      <c r="G149" s="8"/>
      <c r="H149" s="8"/>
      <c r="I149" s="8"/>
      <c r="J149" s="8">
        <v>140153.96415175681</v>
      </c>
      <c r="K149" s="8"/>
      <c r="L149" s="8"/>
      <c r="M149" s="8"/>
      <c r="N149" s="8"/>
      <c r="O149" s="8"/>
      <c r="P149" s="8"/>
      <c r="Q149" s="8"/>
      <c r="R149" s="8">
        <v>69900.472512000008</v>
      </c>
      <c r="S149" s="8">
        <v>24000</v>
      </c>
      <c r="T149" s="8">
        <v>3064.8833362431997</v>
      </c>
    </row>
    <row r="150" spans="1:20" hidden="1" x14ac:dyDescent="0.2">
      <c r="A150" s="6">
        <f t="shared" si="12"/>
        <v>132</v>
      </c>
      <c r="B150" s="6">
        <f t="shared" si="13"/>
        <v>39</v>
      </c>
      <c r="C150" s="7" t="s">
        <v>192</v>
      </c>
      <c r="D150" s="7" t="s">
        <v>238</v>
      </c>
      <c r="E150" s="8">
        <f t="shared" si="14"/>
        <v>330250.31</v>
      </c>
      <c r="F150" s="8"/>
      <c r="G150" s="8"/>
      <c r="H150" s="8"/>
      <c r="I150" s="8"/>
      <c r="J150" s="8">
        <v>222220.72748299196</v>
      </c>
      <c r="K150" s="8"/>
      <c r="L150" s="8"/>
      <c r="M150" s="8"/>
      <c r="N150" s="8"/>
      <c r="O150" s="8"/>
      <c r="P150" s="8"/>
      <c r="Q150" s="8"/>
      <c r="R150" s="8">
        <v>79170.065279999995</v>
      </c>
      <c r="S150" s="8">
        <v>24000</v>
      </c>
      <c r="T150" s="8">
        <v>4859.5172370079999</v>
      </c>
    </row>
    <row r="151" spans="1:20" hidden="1" x14ac:dyDescent="0.2">
      <c r="A151" s="6">
        <f t="shared" si="12"/>
        <v>133</v>
      </c>
      <c r="B151" s="6">
        <f t="shared" si="13"/>
        <v>40</v>
      </c>
      <c r="C151" s="7" t="s">
        <v>192</v>
      </c>
      <c r="D151" s="7" t="s">
        <v>239</v>
      </c>
      <c r="E151" s="8">
        <f t="shared" si="14"/>
        <v>19288949.062474877</v>
      </c>
      <c r="F151" s="8">
        <v>2936526.2552402401</v>
      </c>
      <c r="G151" s="8">
        <v>992278.53151099186</v>
      </c>
      <c r="H151" s="8">
        <v>1129085.7379006753</v>
      </c>
      <c r="I151" s="8">
        <v>638430.90249499178</v>
      </c>
      <c r="J151" s="8">
        <v>433417.17657782399</v>
      </c>
      <c r="K151" s="8"/>
      <c r="L151" s="8">
        <v>110597.28387391758</v>
      </c>
      <c r="M151" s="8"/>
      <c r="N151" s="8">
        <v>5552808.1259888709</v>
      </c>
      <c r="O151" s="8"/>
      <c r="P151" s="8">
        <v>2777633.4456708389</v>
      </c>
      <c r="Q151" s="8">
        <v>3085246.79960059</v>
      </c>
      <c r="R151" s="8">
        <v>1205960.8230863307</v>
      </c>
      <c r="S151" s="8">
        <v>40862.489481600001</v>
      </c>
      <c r="T151" s="8">
        <v>386101.49104800873</v>
      </c>
    </row>
    <row r="152" spans="1:20" hidden="1" x14ac:dyDescent="0.2">
      <c r="A152" s="6">
        <f t="shared" si="12"/>
        <v>134</v>
      </c>
      <c r="B152" s="6">
        <f t="shared" si="13"/>
        <v>41</v>
      </c>
      <c r="C152" s="7" t="s">
        <v>192</v>
      </c>
      <c r="D152" s="7" t="s">
        <v>240</v>
      </c>
      <c r="E152" s="8">
        <f t="shared" si="14"/>
        <v>11478863.83</v>
      </c>
      <c r="F152" s="8"/>
      <c r="G152" s="8"/>
      <c r="H152" s="8"/>
      <c r="I152" s="8"/>
      <c r="J152" s="8"/>
      <c r="K152" s="8"/>
      <c r="L152" s="8"/>
      <c r="M152" s="8"/>
      <c r="N152" s="8">
        <v>10973858.894990116</v>
      </c>
      <c r="O152" s="8"/>
      <c r="P152" s="8"/>
      <c r="Q152" s="8"/>
      <c r="R152" s="8">
        <v>241028.86679734749</v>
      </c>
      <c r="S152" s="8">
        <v>24000</v>
      </c>
      <c r="T152" s="8">
        <v>239976.0682125368</v>
      </c>
    </row>
    <row r="153" spans="1:20" hidden="1" x14ac:dyDescent="0.2">
      <c r="A153" s="6">
        <f t="shared" si="12"/>
        <v>135</v>
      </c>
      <c r="B153" s="6">
        <f t="shared" si="13"/>
        <v>42</v>
      </c>
      <c r="C153" s="7" t="s">
        <v>192</v>
      </c>
      <c r="D153" s="7" t="s">
        <v>241</v>
      </c>
      <c r="E153" s="8">
        <f t="shared" si="14"/>
        <v>6977967.3381712008</v>
      </c>
      <c r="F153" s="8">
        <v>1125658.7478292799</v>
      </c>
      <c r="G153" s="8">
        <v>374755.31804222404</v>
      </c>
      <c r="H153" s="8">
        <v>143455.7574358944</v>
      </c>
      <c r="I153" s="8">
        <v>619860.97377422394</v>
      </c>
      <c r="J153" s="8"/>
      <c r="K153" s="8"/>
      <c r="L153" s="8">
        <v>278531.55713833641</v>
      </c>
      <c r="M153" s="8"/>
      <c r="N153" s="8">
        <v>1372419.6350519322</v>
      </c>
      <c r="O153" s="8"/>
      <c r="P153" s="8">
        <v>2429818.0952000832</v>
      </c>
      <c r="Q153" s="8"/>
      <c r="R153" s="8">
        <v>470725.8866363808</v>
      </c>
      <c r="S153" s="8">
        <v>24000</v>
      </c>
      <c r="T153" s="8">
        <v>138741.36706284512</v>
      </c>
    </row>
    <row r="154" spans="1:20" hidden="1" x14ac:dyDescent="0.2">
      <c r="A154" s="6">
        <f t="shared" si="12"/>
        <v>136</v>
      </c>
      <c r="B154" s="6">
        <f t="shared" si="13"/>
        <v>43</v>
      </c>
      <c r="C154" s="7" t="s">
        <v>192</v>
      </c>
      <c r="D154" s="7" t="s">
        <v>242</v>
      </c>
      <c r="E154" s="8">
        <f t="shared" si="14"/>
        <v>8250444.5054576015</v>
      </c>
      <c r="F154" s="8">
        <v>1341990.6445932002</v>
      </c>
      <c r="G154" s="8">
        <v>450702.43810536002</v>
      </c>
      <c r="H154" s="8">
        <v>172810.82501793603</v>
      </c>
      <c r="I154" s="8">
        <v>740168.10033935995</v>
      </c>
      <c r="J154" s="8"/>
      <c r="K154" s="8"/>
      <c r="L154" s="8">
        <v>329323.57584680745</v>
      </c>
      <c r="M154" s="8"/>
      <c r="N154" s="8">
        <v>1646167.5262714997</v>
      </c>
      <c r="O154" s="8"/>
      <c r="P154" s="8">
        <v>2898510.9411607827</v>
      </c>
      <c r="Q154" s="8"/>
      <c r="R154" s="8">
        <v>481018.33405463042</v>
      </c>
      <c r="S154" s="8">
        <v>24000</v>
      </c>
      <c r="T154" s="8">
        <v>165752.12006802356</v>
      </c>
    </row>
    <row r="155" spans="1:20" hidden="1" x14ac:dyDescent="0.2">
      <c r="A155" s="6">
        <f t="shared" si="12"/>
        <v>137</v>
      </c>
      <c r="B155" s="6">
        <f t="shared" si="13"/>
        <v>44</v>
      </c>
      <c r="C155" s="7" t="s">
        <v>192</v>
      </c>
      <c r="D155" s="7" t="s">
        <v>243</v>
      </c>
      <c r="E155" s="8">
        <f t="shared" si="14"/>
        <v>9200670.9630415998</v>
      </c>
      <c r="F155" s="8">
        <v>1506544.33545168</v>
      </c>
      <c r="G155" s="8">
        <v>510997.87055654399</v>
      </c>
      <c r="H155" s="8">
        <v>195616.76519999039</v>
      </c>
      <c r="I155" s="8">
        <v>833197.52664254396</v>
      </c>
      <c r="J155" s="8"/>
      <c r="K155" s="8"/>
      <c r="L155" s="8">
        <v>367252.68072650989</v>
      </c>
      <c r="M155" s="8"/>
      <c r="N155" s="8">
        <v>1849556.5579299452</v>
      </c>
      <c r="O155" s="8"/>
      <c r="P155" s="8">
        <v>3248872.8547088844</v>
      </c>
      <c r="Q155" s="8"/>
      <c r="R155" s="8">
        <v>478491.32762764418</v>
      </c>
      <c r="S155" s="8">
        <v>24000</v>
      </c>
      <c r="T155" s="8">
        <v>186141.04419785869</v>
      </c>
    </row>
    <row r="156" spans="1:20" hidden="1" x14ac:dyDescent="0.2">
      <c r="A156" s="6">
        <f t="shared" si="12"/>
        <v>138</v>
      </c>
      <c r="B156" s="6">
        <f t="shared" si="13"/>
        <v>45</v>
      </c>
      <c r="C156" s="7" t="s">
        <v>192</v>
      </c>
      <c r="D156" s="7" t="s">
        <v>244</v>
      </c>
      <c r="E156" s="8">
        <f t="shared" si="14"/>
        <v>3142574.95</v>
      </c>
      <c r="F156" s="8"/>
      <c r="G156" s="8"/>
      <c r="H156" s="8"/>
      <c r="I156" s="8"/>
      <c r="J156" s="8">
        <v>2789520.3764918116</v>
      </c>
      <c r="K156" s="8"/>
      <c r="L156" s="8"/>
      <c r="M156" s="8"/>
      <c r="N156" s="8"/>
      <c r="O156" s="8"/>
      <c r="P156" s="8"/>
      <c r="Q156" s="8"/>
      <c r="R156" s="8">
        <v>268053.41260799998</v>
      </c>
      <c r="S156" s="8">
        <v>24000</v>
      </c>
      <c r="T156" s="8">
        <v>61001.160900188806</v>
      </c>
    </row>
    <row r="157" spans="1:20" hidden="1" x14ac:dyDescent="0.2">
      <c r="A157" s="6">
        <f t="shared" si="12"/>
        <v>139</v>
      </c>
      <c r="B157" s="6">
        <f t="shared" si="13"/>
        <v>46</v>
      </c>
      <c r="C157" s="7" t="s">
        <v>192</v>
      </c>
      <c r="D157" s="7" t="s">
        <v>245</v>
      </c>
      <c r="E157" s="8">
        <f t="shared" si="14"/>
        <v>32593330.609999999</v>
      </c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>
        <v>31479525.020164374</v>
      </c>
      <c r="Q157" s="8"/>
      <c r="R157" s="8">
        <v>401412.13445904682</v>
      </c>
      <c r="S157" s="8">
        <v>24000</v>
      </c>
      <c r="T157" s="8">
        <v>688393.45537657628</v>
      </c>
    </row>
    <row r="158" spans="1:20" hidden="1" x14ac:dyDescent="0.2">
      <c r="A158" s="6">
        <f t="shared" si="12"/>
        <v>140</v>
      </c>
      <c r="B158" s="6">
        <f t="shared" si="13"/>
        <v>47</v>
      </c>
      <c r="C158" s="7" t="s">
        <v>192</v>
      </c>
      <c r="D158" s="7" t="s">
        <v>246</v>
      </c>
      <c r="E158" s="8">
        <f t="shared" si="14"/>
        <v>10774080</v>
      </c>
      <c r="F158" s="8"/>
      <c r="G158" s="8"/>
      <c r="H158" s="8"/>
      <c r="I158" s="8"/>
      <c r="J158" s="8"/>
      <c r="K158" s="8"/>
      <c r="L158" s="8"/>
      <c r="M158" s="8">
        <v>10361216.181797668</v>
      </c>
      <c r="N158" s="8"/>
      <c r="O158" s="8"/>
      <c r="P158" s="8"/>
      <c r="Q158" s="8"/>
      <c r="R158" s="8">
        <v>162285.00531609598</v>
      </c>
      <c r="S158" s="8">
        <v>24000</v>
      </c>
      <c r="T158" s="8">
        <v>226578.81288623557</v>
      </c>
    </row>
    <row r="159" spans="1:20" hidden="1" x14ac:dyDescent="0.2">
      <c r="A159" s="6">
        <f t="shared" si="12"/>
        <v>141</v>
      </c>
      <c r="B159" s="6">
        <f t="shared" si="13"/>
        <v>48</v>
      </c>
      <c r="C159" s="7" t="s">
        <v>192</v>
      </c>
      <c r="D159" s="7" t="s">
        <v>247</v>
      </c>
      <c r="E159" s="8">
        <f t="shared" si="14"/>
        <v>13468296.51</v>
      </c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>
        <v>5981216.9690610366</v>
      </c>
      <c r="Q159" s="8">
        <v>6607120.0292710913</v>
      </c>
      <c r="R159" s="8">
        <v>561398.10287008272</v>
      </c>
      <c r="S159" s="8">
        <v>43279.974335999999</v>
      </c>
      <c r="T159" s="8">
        <v>275281.43446178985</v>
      </c>
    </row>
    <row r="160" spans="1:20" hidden="1" x14ac:dyDescent="0.2">
      <c r="A160" s="6">
        <f t="shared" si="12"/>
        <v>142</v>
      </c>
      <c r="B160" s="6">
        <f t="shared" si="13"/>
        <v>49</v>
      </c>
      <c r="C160" s="7" t="s">
        <v>192</v>
      </c>
      <c r="D160" s="7" t="s">
        <v>248</v>
      </c>
      <c r="E160" s="8">
        <f t="shared" si="14"/>
        <v>1347278.86</v>
      </c>
      <c r="F160" s="8"/>
      <c r="G160" s="8"/>
      <c r="H160" s="8"/>
      <c r="I160" s="8"/>
      <c r="J160" s="8">
        <v>1221351.0756300001</v>
      </c>
      <c r="K160" s="8"/>
      <c r="L160" s="8"/>
      <c r="M160" s="8"/>
      <c r="N160" s="8"/>
      <c r="O160" s="8"/>
      <c r="P160" s="8"/>
      <c r="Q160" s="8"/>
      <c r="R160" s="8">
        <v>75219.31</v>
      </c>
      <c r="S160" s="8">
        <v>24000</v>
      </c>
      <c r="T160" s="8">
        <v>26708.474370000004</v>
      </c>
    </row>
    <row r="161" spans="1:20" hidden="1" x14ac:dyDescent="0.2">
      <c r="A161" s="6">
        <f t="shared" si="12"/>
        <v>143</v>
      </c>
      <c r="B161" s="6">
        <f t="shared" si="13"/>
        <v>50</v>
      </c>
      <c r="C161" s="7" t="s">
        <v>192</v>
      </c>
      <c r="D161" s="7" t="s">
        <v>249</v>
      </c>
      <c r="E161" s="8">
        <f t="shared" si="14"/>
        <v>16539172.280000001</v>
      </c>
      <c r="F161" s="8"/>
      <c r="G161" s="8"/>
      <c r="H161" s="8"/>
      <c r="I161" s="8"/>
      <c r="J161" s="8">
        <v>1199043.2183281439</v>
      </c>
      <c r="K161" s="8"/>
      <c r="L161" s="8"/>
      <c r="M161" s="8"/>
      <c r="N161" s="8"/>
      <c r="O161" s="8"/>
      <c r="P161" s="8">
        <v>6828676.6679833727</v>
      </c>
      <c r="Q161" s="8">
        <v>7484625.6212272048</v>
      </c>
      <c r="R161" s="8">
        <v>643576.37477813568</v>
      </c>
      <c r="S161" s="8">
        <v>44026.8192432</v>
      </c>
      <c r="T161" s="8">
        <v>339223.57843994343</v>
      </c>
    </row>
    <row r="162" spans="1:20" hidden="1" x14ac:dyDescent="0.2">
      <c r="A162" s="6">
        <f t="shared" si="12"/>
        <v>144</v>
      </c>
      <c r="B162" s="6">
        <f t="shared" si="13"/>
        <v>51</v>
      </c>
      <c r="C162" s="7" t="s">
        <v>192</v>
      </c>
      <c r="D162" s="7" t="s">
        <v>250</v>
      </c>
      <c r="E162" s="8">
        <f t="shared" si="14"/>
        <v>16377162.640000001</v>
      </c>
      <c r="F162" s="8"/>
      <c r="G162" s="8"/>
      <c r="H162" s="8"/>
      <c r="I162" s="8"/>
      <c r="J162" s="8">
        <v>1186489.2311926752</v>
      </c>
      <c r="K162" s="8"/>
      <c r="L162" s="8"/>
      <c r="M162" s="8"/>
      <c r="N162" s="8"/>
      <c r="O162" s="8"/>
      <c r="P162" s="8">
        <v>6761437.8023151988</v>
      </c>
      <c r="Q162" s="8">
        <v>7411006.8023094647</v>
      </c>
      <c r="R162" s="8">
        <v>638437.88880731189</v>
      </c>
      <c r="S162" s="8">
        <v>43922.139484799998</v>
      </c>
      <c r="T162" s="8">
        <v>335868.77589054883</v>
      </c>
    </row>
    <row r="163" spans="1:20" hidden="1" x14ac:dyDescent="0.2">
      <c r="A163" s="6">
        <f t="shared" si="12"/>
        <v>145</v>
      </c>
      <c r="B163" s="6">
        <f t="shared" si="13"/>
        <v>52</v>
      </c>
      <c r="C163" s="7" t="s">
        <v>192</v>
      </c>
      <c r="D163" s="7" t="s">
        <v>251</v>
      </c>
      <c r="E163" s="8">
        <f t="shared" si="14"/>
        <v>33408201.809999999</v>
      </c>
      <c r="F163" s="8"/>
      <c r="G163" s="8"/>
      <c r="H163" s="8"/>
      <c r="I163" s="8"/>
      <c r="J163" s="8">
        <v>1355509.8592927584</v>
      </c>
      <c r="K163" s="8"/>
      <c r="L163" s="8"/>
      <c r="M163" s="8"/>
      <c r="N163" s="8"/>
      <c r="O163" s="8"/>
      <c r="P163" s="8">
        <v>22021243.279025152</v>
      </c>
      <c r="Q163" s="8">
        <v>8569423.1115476172</v>
      </c>
      <c r="R163" s="8">
        <v>717814.65204642131</v>
      </c>
      <c r="S163" s="8">
        <v>45612.735446399995</v>
      </c>
      <c r="T163" s="8">
        <v>698598.17264165368</v>
      </c>
    </row>
    <row r="164" spans="1:20" hidden="1" x14ac:dyDescent="0.2">
      <c r="A164" s="6">
        <f t="shared" si="12"/>
        <v>146</v>
      </c>
      <c r="B164" s="6">
        <f t="shared" si="13"/>
        <v>53</v>
      </c>
      <c r="C164" s="7" t="s">
        <v>192</v>
      </c>
      <c r="D164" s="7" t="s">
        <v>252</v>
      </c>
      <c r="E164" s="8">
        <f t="shared" si="14"/>
        <v>51371541.62148384</v>
      </c>
      <c r="F164" s="8">
        <v>6144729.9015154075</v>
      </c>
      <c r="G164" s="8">
        <v>3579457.7618007269</v>
      </c>
      <c r="H164" s="8">
        <v>3887139.10374681</v>
      </c>
      <c r="I164" s="8">
        <v>2975701.9584087268</v>
      </c>
      <c r="J164" s="8">
        <v>1375468.2230831808</v>
      </c>
      <c r="K164" s="8"/>
      <c r="L164" s="8">
        <v>292698.95808608586</v>
      </c>
      <c r="M164" s="8"/>
      <c r="N164" s="8"/>
      <c r="O164" s="8"/>
      <c r="P164" s="8">
        <v>22115449.1287481</v>
      </c>
      <c r="Q164" s="8">
        <v>8607388.0582517814</v>
      </c>
      <c r="R164" s="8">
        <v>1276671.7732853526</v>
      </c>
      <c r="S164" s="8">
        <v>45786.368083199995</v>
      </c>
      <c r="T164" s="8">
        <v>1071050.3864744671</v>
      </c>
    </row>
    <row r="165" spans="1:20" hidden="1" x14ac:dyDescent="0.2">
      <c r="A165" s="6">
        <f t="shared" si="12"/>
        <v>147</v>
      </c>
      <c r="B165" s="6">
        <f t="shared" si="13"/>
        <v>54</v>
      </c>
      <c r="C165" s="7" t="s">
        <v>192</v>
      </c>
      <c r="D165" s="7" t="s">
        <v>253</v>
      </c>
      <c r="E165" s="8">
        <f t="shared" si="14"/>
        <v>4531883.0910464013</v>
      </c>
      <c r="F165" s="8">
        <v>1113128.42814264</v>
      </c>
      <c r="G165" s="8">
        <v>368394.47292211204</v>
      </c>
      <c r="H165" s="8">
        <v>138578.80683601921</v>
      </c>
      <c r="I165" s="8"/>
      <c r="J165" s="8"/>
      <c r="K165" s="8"/>
      <c r="L165" s="8">
        <v>276167.8592980071</v>
      </c>
      <c r="M165" s="8"/>
      <c r="N165" s="8"/>
      <c r="O165" s="8"/>
      <c r="P165" s="8"/>
      <c r="Q165" s="8">
        <v>2262639.4698982146</v>
      </c>
      <c r="R165" s="8">
        <v>241778.84314659843</v>
      </c>
      <c r="S165" s="8">
        <v>40248.293376000001</v>
      </c>
      <c r="T165" s="8">
        <v>90946.917426809392</v>
      </c>
    </row>
    <row r="166" spans="1:20" hidden="1" x14ac:dyDescent="0.2">
      <c r="A166" s="6">
        <f t="shared" si="12"/>
        <v>148</v>
      </c>
      <c r="B166" s="6">
        <f t="shared" si="13"/>
        <v>55</v>
      </c>
      <c r="C166" s="7" t="s">
        <v>192</v>
      </c>
      <c r="D166" s="7" t="s">
        <v>254</v>
      </c>
      <c r="E166" s="8">
        <f t="shared" si="14"/>
        <v>1579808.63</v>
      </c>
      <c r="F166" s="8"/>
      <c r="G166" s="8"/>
      <c r="H166" s="8"/>
      <c r="I166" s="8"/>
      <c r="J166" s="8"/>
      <c r="K166" s="8"/>
      <c r="L166" s="8"/>
      <c r="M166" s="8"/>
      <c r="N166" s="8">
        <v>1413170.3692763383</v>
      </c>
      <c r="O166" s="8"/>
      <c r="P166" s="8"/>
      <c r="Q166" s="8"/>
      <c r="R166" s="8">
        <v>111735.0869013504</v>
      </c>
      <c r="S166" s="8">
        <v>24000</v>
      </c>
      <c r="T166" s="8">
        <v>30903.173822311102</v>
      </c>
    </row>
    <row r="167" spans="1:20" hidden="1" x14ac:dyDescent="0.2">
      <c r="A167" s="6">
        <f t="shared" si="12"/>
        <v>149</v>
      </c>
      <c r="B167" s="6">
        <f t="shared" si="13"/>
        <v>56</v>
      </c>
      <c r="C167" s="7" t="s">
        <v>192</v>
      </c>
      <c r="D167" s="7" t="s">
        <v>255</v>
      </c>
      <c r="E167" s="8">
        <f t="shared" si="14"/>
        <v>1555015.92</v>
      </c>
      <c r="F167" s="8"/>
      <c r="G167" s="8"/>
      <c r="H167" s="8"/>
      <c r="I167" s="8"/>
      <c r="J167" s="8"/>
      <c r="K167" s="8"/>
      <c r="L167" s="8"/>
      <c r="M167" s="8"/>
      <c r="N167" s="8">
        <v>1423634.561441804</v>
      </c>
      <c r="O167" s="8"/>
      <c r="P167" s="8"/>
      <c r="Q167" s="8"/>
      <c r="R167" s="8">
        <v>76249.354046797438</v>
      </c>
      <c r="S167" s="8">
        <v>24000</v>
      </c>
      <c r="T167" s="8">
        <v>31132.00451139854</v>
      </c>
    </row>
    <row r="168" spans="1:20" hidden="1" x14ac:dyDescent="0.2">
      <c r="A168" s="6">
        <f t="shared" si="12"/>
        <v>150</v>
      </c>
      <c r="B168" s="6">
        <f t="shared" si="13"/>
        <v>57</v>
      </c>
      <c r="C168" s="7" t="s">
        <v>192</v>
      </c>
      <c r="D168" s="7" t="s">
        <v>256</v>
      </c>
      <c r="E168" s="8">
        <f t="shared" si="14"/>
        <v>3039786.8400000003</v>
      </c>
      <c r="F168" s="8"/>
      <c r="G168" s="8"/>
      <c r="H168" s="8"/>
      <c r="I168" s="8"/>
      <c r="J168" s="8"/>
      <c r="K168" s="8"/>
      <c r="L168" s="8"/>
      <c r="M168" s="8"/>
      <c r="N168" s="8">
        <v>982117.41713420721</v>
      </c>
      <c r="O168" s="8"/>
      <c r="P168" s="8">
        <v>1753085.5398028451</v>
      </c>
      <c r="Q168" s="8"/>
      <c r="R168" s="8">
        <v>220770.5341170528</v>
      </c>
      <c r="S168" s="8">
        <v>24000</v>
      </c>
      <c r="T168" s="8">
        <v>59813.348945895072</v>
      </c>
    </row>
    <row r="169" spans="1:20" hidden="1" x14ac:dyDescent="0.2">
      <c r="A169" s="6">
        <f t="shared" si="12"/>
        <v>151</v>
      </c>
      <c r="B169" s="6">
        <f t="shared" si="13"/>
        <v>58</v>
      </c>
      <c r="C169" s="7" t="s">
        <v>192</v>
      </c>
      <c r="D169" s="7" t="s">
        <v>257</v>
      </c>
      <c r="E169" s="8">
        <f t="shared" si="14"/>
        <v>3158273.16</v>
      </c>
      <c r="F169" s="8"/>
      <c r="G169" s="8"/>
      <c r="H169" s="8"/>
      <c r="I169" s="8"/>
      <c r="J169" s="8"/>
      <c r="K169" s="8"/>
      <c r="L169" s="8"/>
      <c r="M169" s="8"/>
      <c r="N169" s="8">
        <v>1024449.4639768965</v>
      </c>
      <c r="O169" s="8"/>
      <c r="P169" s="8">
        <v>1826283.5539460976</v>
      </c>
      <c r="Q169" s="8"/>
      <c r="R169" s="8">
        <v>221200.38468527043</v>
      </c>
      <c r="S169" s="8">
        <v>24000</v>
      </c>
      <c r="T169" s="8">
        <v>62339.75739173522</v>
      </c>
    </row>
    <row r="170" spans="1:20" hidden="1" x14ac:dyDescent="0.2">
      <c r="A170" s="6">
        <f t="shared" si="12"/>
        <v>152</v>
      </c>
      <c r="B170" s="6">
        <f t="shared" si="13"/>
        <v>59</v>
      </c>
      <c r="C170" s="7" t="s">
        <v>192</v>
      </c>
      <c r="D170" s="7" t="s">
        <v>258</v>
      </c>
      <c r="E170" s="8">
        <f t="shared" si="14"/>
        <v>3084729.9299999997</v>
      </c>
      <c r="F170" s="8"/>
      <c r="G170" s="8"/>
      <c r="H170" s="8"/>
      <c r="I170" s="8"/>
      <c r="J170" s="8"/>
      <c r="K170" s="8"/>
      <c r="L170" s="8"/>
      <c r="M170" s="8"/>
      <c r="N170" s="8">
        <v>999134.52972377732</v>
      </c>
      <c r="O170" s="8"/>
      <c r="P170" s="8">
        <v>1781837.5050930202</v>
      </c>
      <c r="Q170" s="8"/>
      <c r="R170" s="8">
        <v>218943.66920212802</v>
      </c>
      <c r="S170" s="8">
        <v>24000</v>
      </c>
      <c r="T170" s="8">
        <v>60814.225981074458</v>
      </c>
    </row>
    <row r="171" spans="1:20" hidden="1" x14ac:dyDescent="0.2">
      <c r="A171" s="6">
        <f t="shared" si="12"/>
        <v>153</v>
      </c>
      <c r="B171" s="6">
        <f t="shared" si="13"/>
        <v>60</v>
      </c>
      <c r="C171" s="7" t="s">
        <v>192</v>
      </c>
      <c r="D171" s="7" t="s">
        <v>259</v>
      </c>
      <c r="E171" s="8">
        <f t="shared" si="14"/>
        <v>1564309.44</v>
      </c>
      <c r="F171" s="8"/>
      <c r="G171" s="8"/>
      <c r="H171" s="8"/>
      <c r="I171" s="8"/>
      <c r="J171" s="8"/>
      <c r="K171" s="8"/>
      <c r="L171" s="8"/>
      <c r="M171" s="8"/>
      <c r="N171" s="8">
        <v>1407458.2880868111</v>
      </c>
      <c r="O171" s="8"/>
      <c r="P171" s="8"/>
      <c r="Q171" s="8"/>
      <c r="R171" s="8">
        <v>102072.8897375731</v>
      </c>
      <c r="S171" s="8">
        <v>24000</v>
      </c>
      <c r="T171" s="8">
        <v>30778.262175615939</v>
      </c>
    </row>
    <row r="172" spans="1:20" hidden="1" x14ac:dyDescent="0.2">
      <c r="A172" s="6">
        <f t="shared" si="12"/>
        <v>154</v>
      </c>
      <c r="B172" s="6">
        <f t="shared" si="13"/>
        <v>61</v>
      </c>
      <c r="C172" s="7" t="s">
        <v>192</v>
      </c>
      <c r="D172" s="7" t="s">
        <v>260</v>
      </c>
      <c r="E172" s="8">
        <f t="shared" si="14"/>
        <v>206895.06999999998</v>
      </c>
      <c r="F172" s="8"/>
      <c r="G172" s="8"/>
      <c r="H172" s="8"/>
      <c r="I172" s="8"/>
      <c r="J172" s="8">
        <v>112095.26504710462</v>
      </c>
      <c r="K172" s="8"/>
      <c r="L172" s="8"/>
      <c r="M172" s="8"/>
      <c r="N172" s="8"/>
      <c r="O172" s="8"/>
      <c r="P172" s="8"/>
      <c r="Q172" s="8"/>
      <c r="R172" s="8">
        <v>68348.508537600006</v>
      </c>
      <c r="S172" s="8">
        <v>24000</v>
      </c>
      <c r="T172" s="8">
        <v>2451.2964152953605</v>
      </c>
    </row>
    <row r="173" spans="1:20" hidden="1" x14ac:dyDescent="0.2">
      <c r="A173" s="6">
        <f t="shared" si="12"/>
        <v>155</v>
      </c>
      <c r="B173" s="6">
        <f t="shared" si="13"/>
        <v>62</v>
      </c>
      <c r="C173" s="7" t="s">
        <v>192</v>
      </c>
      <c r="D173" s="7" t="s">
        <v>261</v>
      </c>
      <c r="E173" s="8">
        <f t="shared" si="14"/>
        <v>1763547.68</v>
      </c>
      <c r="F173" s="8"/>
      <c r="G173" s="8"/>
      <c r="H173" s="8"/>
      <c r="I173" s="8"/>
      <c r="J173" s="8">
        <v>1348414.7232127488</v>
      </c>
      <c r="K173" s="8"/>
      <c r="L173" s="8"/>
      <c r="M173" s="8"/>
      <c r="N173" s="8"/>
      <c r="O173" s="8"/>
      <c r="P173" s="8"/>
      <c r="Q173" s="8"/>
      <c r="R173" s="8">
        <v>361645.85779200005</v>
      </c>
      <c r="S173" s="8">
        <v>24000</v>
      </c>
      <c r="T173" s="8">
        <v>29487.098995251199</v>
      </c>
    </row>
    <row r="174" spans="1:20" hidden="1" x14ac:dyDescent="0.2">
      <c r="A174" s="6">
        <f t="shared" si="12"/>
        <v>156</v>
      </c>
      <c r="B174" s="6">
        <f t="shared" si="13"/>
        <v>63</v>
      </c>
      <c r="C174" s="7" t="s">
        <v>192</v>
      </c>
      <c r="D174" s="7" t="s">
        <v>262</v>
      </c>
      <c r="E174" s="8">
        <f t="shared" si="14"/>
        <v>1717844.6500000001</v>
      </c>
      <c r="F174" s="8"/>
      <c r="G174" s="8"/>
      <c r="H174" s="8"/>
      <c r="I174" s="8"/>
      <c r="J174" s="8">
        <v>1304412.8692794528</v>
      </c>
      <c r="K174" s="8"/>
      <c r="L174" s="8"/>
      <c r="M174" s="8"/>
      <c r="N174" s="8"/>
      <c r="O174" s="8"/>
      <c r="P174" s="8"/>
      <c r="Q174" s="8"/>
      <c r="R174" s="8">
        <v>360906.91315200011</v>
      </c>
      <c r="S174" s="8">
        <v>24000</v>
      </c>
      <c r="T174" s="8">
        <v>28524.867568547194</v>
      </c>
    </row>
    <row r="175" spans="1:20" hidden="1" x14ac:dyDescent="0.2">
      <c r="A175" s="6">
        <f t="shared" si="12"/>
        <v>157</v>
      </c>
      <c r="B175" s="6">
        <f t="shared" si="13"/>
        <v>64</v>
      </c>
      <c r="C175" s="7" t="s">
        <v>192</v>
      </c>
      <c r="D175" s="7" t="s">
        <v>263</v>
      </c>
      <c r="E175" s="8">
        <f t="shared" si="14"/>
        <v>1738108.45</v>
      </c>
      <c r="F175" s="8"/>
      <c r="G175" s="8"/>
      <c r="H175" s="8"/>
      <c r="I175" s="8"/>
      <c r="J175" s="8">
        <v>1323565.7498368032</v>
      </c>
      <c r="K175" s="8"/>
      <c r="L175" s="8"/>
      <c r="M175" s="8"/>
      <c r="N175" s="8"/>
      <c r="O175" s="8"/>
      <c r="P175" s="8"/>
      <c r="Q175" s="8"/>
      <c r="R175" s="8">
        <v>361598.99788800004</v>
      </c>
      <c r="S175" s="8">
        <v>24000</v>
      </c>
      <c r="T175" s="8">
        <v>28943.702275196803</v>
      </c>
    </row>
    <row r="176" spans="1:20" hidden="1" x14ac:dyDescent="0.2">
      <c r="A176" s="6">
        <f t="shared" si="12"/>
        <v>158</v>
      </c>
      <c r="B176" s="6">
        <f t="shared" si="13"/>
        <v>65</v>
      </c>
      <c r="C176" s="7" t="s">
        <v>192</v>
      </c>
      <c r="D176" s="7" t="s">
        <v>264</v>
      </c>
      <c r="E176" s="8">
        <f t="shared" si="14"/>
        <v>210038.39</v>
      </c>
      <c r="F176" s="8"/>
      <c r="G176" s="8"/>
      <c r="H176" s="8"/>
      <c r="I176" s="8"/>
      <c r="J176" s="8">
        <v>115054.7351358048</v>
      </c>
      <c r="K176" s="8"/>
      <c r="L176" s="8"/>
      <c r="M176" s="8"/>
      <c r="N176" s="8"/>
      <c r="O176" s="8"/>
      <c r="P176" s="8"/>
      <c r="Q176" s="8"/>
      <c r="R176" s="8">
        <v>68467.64083199999</v>
      </c>
      <c r="S176" s="8">
        <v>24000</v>
      </c>
      <c r="T176" s="8">
        <v>2516.0140321952003</v>
      </c>
    </row>
    <row r="177" spans="1:20" hidden="1" x14ac:dyDescent="0.2">
      <c r="A177" s="6">
        <f t="shared" si="12"/>
        <v>159</v>
      </c>
      <c r="B177" s="6">
        <f t="shared" si="13"/>
        <v>66</v>
      </c>
      <c r="C177" s="7" t="s">
        <v>192</v>
      </c>
      <c r="D177" s="7" t="s">
        <v>265</v>
      </c>
      <c r="E177" s="8">
        <f t="shared" si="14"/>
        <v>795892.42</v>
      </c>
      <c r="F177" s="8"/>
      <c r="G177" s="8"/>
      <c r="H177" s="8"/>
      <c r="I177" s="8"/>
      <c r="J177" s="8">
        <v>671317.56451200007</v>
      </c>
      <c r="K177" s="8"/>
      <c r="L177" s="8"/>
      <c r="M177" s="8"/>
      <c r="N177" s="8"/>
      <c r="O177" s="8"/>
      <c r="P177" s="8"/>
      <c r="Q177" s="8"/>
      <c r="R177" s="8">
        <v>85894.5</v>
      </c>
      <c r="S177" s="8">
        <v>24000</v>
      </c>
      <c r="T177" s="8">
        <v>14680.355488000003</v>
      </c>
    </row>
    <row r="178" spans="1:20" hidden="1" x14ac:dyDescent="0.2">
      <c r="A178" s="6">
        <f t="shared" ref="A178:B181" si="15">+A177+1</f>
        <v>160</v>
      </c>
      <c r="B178" s="6">
        <f t="shared" si="15"/>
        <v>67</v>
      </c>
      <c r="C178" s="7" t="s">
        <v>192</v>
      </c>
      <c r="D178" s="7" t="s">
        <v>266</v>
      </c>
      <c r="E178" s="8">
        <f t="shared" si="14"/>
        <v>386024.11999999994</v>
      </c>
      <c r="F178" s="8"/>
      <c r="G178" s="8"/>
      <c r="H178" s="8"/>
      <c r="I178" s="8"/>
      <c r="J178" s="8">
        <v>276438.23651351035</v>
      </c>
      <c r="K178" s="8"/>
      <c r="L178" s="8"/>
      <c r="M178" s="8"/>
      <c r="N178" s="8"/>
      <c r="O178" s="8"/>
      <c r="P178" s="8"/>
      <c r="Q178" s="8"/>
      <c r="R178" s="8">
        <v>79540.739136000004</v>
      </c>
      <c r="S178" s="8">
        <v>24000</v>
      </c>
      <c r="T178" s="8">
        <v>6045.1443504896006</v>
      </c>
    </row>
    <row r="179" spans="1:20" hidden="1" x14ac:dyDescent="0.2">
      <c r="A179" s="6">
        <f t="shared" si="15"/>
        <v>161</v>
      </c>
      <c r="B179" s="6">
        <f t="shared" si="15"/>
        <v>68</v>
      </c>
      <c r="C179" s="7" t="s">
        <v>192</v>
      </c>
      <c r="D179" s="7" t="s">
        <v>267</v>
      </c>
      <c r="E179" s="8">
        <f t="shared" si="14"/>
        <v>249128.41999999998</v>
      </c>
      <c r="F179" s="8"/>
      <c r="G179" s="8"/>
      <c r="H179" s="8"/>
      <c r="I179" s="8"/>
      <c r="J179" s="8">
        <v>156426.52143350398</v>
      </c>
      <c r="K179" s="8"/>
      <c r="L179" s="8"/>
      <c r="M179" s="8"/>
      <c r="N179" s="8"/>
      <c r="O179" s="8"/>
      <c r="P179" s="8"/>
      <c r="Q179" s="8"/>
      <c r="R179" s="8">
        <v>65281.167359999999</v>
      </c>
      <c r="S179" s="8">
        <v>24000</v>
      </c>
      <c r="T179" s="8">
        <v>3420.7312064960006</v>
      </c>
    </row>
    <row r="180" spans="1:20" hidden="1" x14ac:dyDescent="0.2">
      <c r="A180" s="6">
        <f t="shared" si="15"/>
        <v>162</v>
      </c>
      <c r="B180" s="6">
        <f t="shared" si="15"/>
        <v>69</v>
      </c>
      <c r="C180" s="7" t="s">
        <v>192</v>
      </c>
      <c r="D180" s="7" t="s">
        <v>268</v>
      </c>
      <c r="E180" s="8">
        <f t="shared" si="14"/>
        <v>9693239.6543856002</v>
      </c>
      <c r="F180" s="8">
        <v>1163579.0017965122</v>
      </c>
      <c r="G180" s="8">
        <v>389167.5834828096</v>
      </c>
      <c r="H180" s="8">
        <v>148887.03925628736</v>
      </c>
      <c r="I180" s="8">
        <v>641579.08516080957</v>
      </c>
      <c r="J180" s="8"/>
      <c r="K180" s="8"/>
      <c r="L180" s="8">
        <v>286996.89358974824</v>
      </c>
      <c r="M180" s="8"/>
      <c r="N180" s="8">
        <v>1422807.8260281449</v>
      </c>
      <c r="O180" s="8"/>
      <c r="P180" s="8">
        <v>2513141.1720029959</v>
      </c>
      <c r="Q180" s="8">
        <v>2354115.3450882067</v>
      </c>
      <c r="R180" s="8">
        <v>537591.82491977909</v>
      </c>
      <c r="S180" s="8">
        <v>40305.558460799999</v>
      </c>
      <c r="T180" s="8">
        <v>195068.32459950744</v>
      </c>
    </row>
    <row r="181" spans="1:20" hidden="1" x14ac:dyDescent="0.2">
      <c r="A181" s="6">
        <f t="shared" si="15"/>
        <v>163</v>
      </c>
      <c r="B181" s="6">
        <f t="shared" si="15"/>
        <v>70</v>
      </c>
      <c r="C181" s="7" t="s">
        <v>192</v>
      </c>
      <c r="D181" s="7" t="s">
        <v>269</v>
      </c>
      <c r="E181" s="8">
        <f t="shared" si="14"/>
        <v>9728514.7984640002</v>
      </c>
      <c r="F181" s="8">
        <v>1168065.4426613762</v>
      </c>
      <c r="G181" s="8">
        <v>390792.08707150084</v>
      </c>
      <c r="H181" s="8">
        <v>149502.58545481728</v>
      </c>
      <c r="I181" s="8">
        <v>644104.96742350073</v>
      </c>
      <c r="J181" s="8"/>
      <c r="K181" s="8"/>
      <c r="L181" s="8">
        <v>288041.31821687048</v>
      </c>
      <c r="M181" s="8"/>
      <c r="N181" s="8">
        <v>1428234.1873623114</v>
      </c>
      <c r="O181" s="8"/>
      <c r="P181" s="8">
        <v>2522608.6343795131</v>
      </c>
      <c r="Q181" s="8">
        <v>2362932.9684172105</v>
      </c>
      <c r="R181" s="8">
        <v>538109.21460833005</v>
      </c>
      <c r="S181" s="8">
        <v>40311.3768384</v>
      </c>
      <c r="T181" s="8">
        <v>195812.01603016962</v>
      </c>
    </row>
    <row r="182" spans="1:20" hidden="1" x14ac:dyDescent="0.2">
      <c r="A182" s="6">
        <f t="shared" ref="A182:A240" si="16">+A181+1</f>
        <v>164</v>
      </c>
      <c r="B182" s="6">
        <f t="shared" ref="B182:B240" si="17">+B181+1</f>
        <v>71</v>
      </c>
      <c r="C182" s="7" t="s">
        <v>192</v>
      </c>
      <c r="D182" s="7" t="s">
        <v>270</v>
      </c>
      <c r="E182" s="8">
        <f t="shared" si="14"/>
        <v>6812304.8699999992</v>
      </c>
      <c r="F182" s="8"/>
      <c r="G182" s="8"/>
      <c r="H182" s="8"/>
      <c r="I182" s="8"/>
      <c r="J182" s="8"/>
      <c r="K182" s="8"/>
      <c r="L182" s="8"/>
      <c r="M182" s="8"/>
      <c r="N182" s="8">
        <v>1424621.5258923993</v>
      </c>
      <c r="O182" s="8"/>
      <c r="P182" s="8">
        <v>2521979.7709566052</v>
      </c>
      <c r="Q182" s="8">
        <v>2369573.0034316285</v>
      </c>
      <c r="R182" s="8">
        <v>317701.54057457665</v>
      </c>
      <c r="S182" s="8">
        <v>40307.089612800002</v>
      </c>
      <c r="T182" s="8">
        <v>138121.93953199015</v>
      </c>
    </row>
    <row r="183" spans="1:20" hidden="1" x14ac:dyDescent="0.2">
      <c r="A183" s="6">
        <f t="shared" si="16"/>
        <v>165</v>
      </c>
      <c r="B183" s="6">
        <f t="shared" si="17"/>
        <v>72</v>
      </c>
      <c r="C183" s="7" t="s">
        <v>192</v>
      </c>
      <c r="D183" s="7" t="s">
        <v>271</v>
      </c>
      <c r="E183" s="8">
        <f t="shared" si="14"/>
        <v>5144707.2624232005</v>
      </c>
      <c r="F183" s="8">
        <v>1097388.2482379039</v>
      </c>
      <c r="G183" s="8">
        <v>363897.22795312322</v>
      </c>
      <c r="H183" s="8">
        <v>138057.51725066113</v>
      </c>
      <c r="I183" s="8">
        <v>603428.62150912313</v>
      </c>
      <c r="J183" s="8"/>
      <c r="K183" s="8"/>
      <c r="L183" s="8">
        <v>272072.61536534358</v>
      </c>
      <c r="M183" s="8"/>
      <c r="N183" s="8"/>
      <c r="O183" s="8"/>
      <c r="P183" s="8"/>
      <c r="Q183" s="8">
        <v>2227779.4251825516</v>
      </c>
      <c r="R183" s="8">
        <v>299004.12388786825</v>
      </c>
      <c r="S183" s="8">
        <v>40242.628113600003</v>
      </c>
      <c r="T183" s="8">
        <v>102836.85492302505</v>
      </c>
    </row>
    <row r="184" spans="1:20" hidden="1" x14ac:dyDescent="0.2">
      <c r="A184" s="6">
        <f t="shared" si="16"/>
        <v>166</v>
      </c>
      <c r="B184" s="6">
        <f t="shared" si="17"/>
        <v>73</v>
      </c>
      <c r="C184" s="7" t="s">
        <v>192</v>
      </c>
      <c r="D184" s="7" t="s">
        <v>272</v>
      </c>
      <c r="E184" s="8">
        <f t="shared" si="14"/>
        <v>5257486.4720288003</v>
      </c>
      <c r="F184" s="8">
        <v>1123278.3940650718</v>
      </c>
      <c r="G184" s="8">
        <v>373390.21231565758</v>
      </c>
      <c r="H184" s="8">
        <v>141738.34579180417</v>
      </c>
      <c r="I184" s="8">
        <v>618068.90486765769</v>
      </c>
      <c r="J184" s="8"/>
      <c r="K184" s="8"/>
      <c r="L184" s="8">
        <v>278036.82968338375</v>
      </c>
      <c r="M184" s="8"/>
      <c r="N184" s="8"/>
      <c r="O184" s="8"/>
      <c r="P184" s="8"/>
      <c r="Q184" s="8">
        <v>2278862.1900079385</v>
      </c>
      <c r="R184" s="8">
        <v>298620.77231023629</v>
      </c>
      <c r="S184" s="8">
        <v>40232.063164799998</v>
      </c>
      <c r="T184" s="8">
        <v>105258.75982225056</v>
      </c>
    </row>
    <row r="185" spans="1:20" hidden="1" x14ac:dyDescent="0.2">
      <c r="A185" s="6">
        <f t="shared" si="16"/>
        <v>167</v>
      </c>
      <c r="B185" s="6">
        <f t="shared" si="17"/>
        <v>74</v>
      </c>
      <c r="C185" s="7" t="s">
        <v>192</v>
      </c>
      <c r="D185" s="7" t="s">
        <v>273</v>
      </c>
      <c r="E185" s="8">
        <f t="shared" si="14"/>
        <v>17119317.839706421</v>
      </c>
      <c r="F185" s="8"/>
      <c r="G185" s="8"/>
      <c r="H185" s="8"/>
      <c r="I185" s="8">
        <v>3338502.3705658796</v>
      </c>
      <c r="J185" s="8">
        <v>1333663.3569092401</v>
      </c>
      <c r="K185" s="8"/>
      <c r="L185" s="8"/>
      <c r="M185" s="8"/>
      <c r="N185" s="8"/>
      <c r="O185" s="8"/>
      <c r="P185" s="8"/>
      <c r="Q185" s="8">
        <v>9734944.1485652998</v>
      </c>
      <c r="R185" s="8">
        <v>2225960.4700000002</v>
      </c>
      <c r="S185" s="8">
        <v>171193.18</v>
      </c>
      <c r="T185" s="8">
        <v>315054.31366599997</v>
      </c>
    </row>
    <row r="186" spans="1:20" hidden="1" x14ac:dyDescent="0.2">
      <c r="A186" s="6">
        <f t="shared" si="16"/>
        <v>168</v>
      </c>
      <c r="B186" s="6">
        <f t="shared" si="17"/>
        <v>75</v>
      </c>
      <c r="C186" s="7" t="s">
        <v>192</v>
      </c>
      <c r="D186" s="7" t="s">
        <v>274</v>
      </c>
      <c r="E186" s="8">
        <f t="shared" si="14"/>
        <v>206693.57</v>
      </c>
      <c r="F186" s="8"/>
      <c r="G186" s="8"/>
      <c r="H186" s="8"/>
      <c r="I186" s="8"/>
      <c r="J186" s="8">
        <v>110392.25925618237</v>
      </c>
      <c r="K186" s="8"/>
      <c r="L186" s="8"/>
      <c r="M186" s="8"/>
      <c r="N186" s="8"/>
      <c r="O186" s="8"/>
      <c r="P186" s="8"/>
      <c r="Q186" s="8"/>
      <c r="R186" s="8">
        <v>69887.255616000009</v>
      </c>
      <c r="S186" s="8">
        <v>24000</v>
      </c>
      <c r="T186" s="8">
        <v>2414.0551278176004</v>
      </c>
    </row>
    <row r="187" spans="1:20" hidden="1" x14ac:dyDescent="0.2">
      <c r="A187" s="6">
        <f t="shared" si="16"/>
        <v>169</v>
      </c>
      <c r="B187" s="6">
        <f t="shared" si="17"/>
        <v>76</v>
      </c>
      <c r="C187" s="7" t="s">
        <v>192</v>
      </c>
      <c r="D187" s="7" t="s">
        <v>275</v>
      </c>
      <c r="E187" s="8">
        <f t="shared" si="14"/>
        <v>793623.34</v>
      </c>
      <c r="F187" s="8"/>
      <c r="G187" s="8"/>
      <c r="H187" s="8"/>
      <c r="I187" s="8"/>
      <c r="J187" s="8">
        <v>598309.08461224311</v>
      </c>
      <c r="K187" s="8"/>
      <c r="L187" s="8"/>
      <c r="M187" s="8"/>
      <c r="N187" s="8"/>
      <c r="O187" s="8"/>
      <c r="P187" s="8"/>
      <c r="Q187" s="8"/>
      <c r="R187" s="8">
        <v>158230.44748800003</v>
      </c>
      <c r="S187" s="8">
        <v>24000</v>
      </c>
      <c r="T187" s="8">
        <v>13083.807899756799</v>
      </c>
    </row>
    <row r="188" spans="1:20" hidden="1" x14ac:dyDescent="0.2">
      <c r="A188" s="6">
        <f t="shared" si="16"/>
        <v>170</v>
      </c>
      <c r="B188" s="6">
        <f t="shared" si="17"/>
        <v>77</v>
      </c>
      <c r="C188" s="7" t="s">
        <v>192</v>
      </c>
      <c r="D188" s="7" t="s">
        <v>276</v>
      </c>
      <c r="E188" s="8">
        <f t="shared" si="14"/>
        <v>767957.52</v>
      </c>
      <c r="F188" s="8"/>
      <c r="G188" s="8"/>
      <c r="H188" s="8"/>
      <c r="I188" s="8"/>
      <c r="J188" s="8">
        <v>530393.72706593282</v>
      </c>
      <c r="K188" s="8"/>
      <c r="L188" s="8"/>
      <c r="M188" s="8"/>
      <c r="N188" s="8"/>
      <c r="O188" s="8"/>
      <c r="P188" s="8"/>
      <c r="Q188" s="8"/>
      <c r="R188" s="8">
        <v>201965.15635199999</v>
      </c>
      <c r="S188" s="8">
        <v>24000</v>
      </c>
      <c r="T188" s="8">
        <v>11598.636582067202</v>
      </c>
    </row>
    <row r="189" spans="1:20" hidden="1" x14ac:dyDescent="0.2">
      <c r="A189" s="6">
        <f t="shared" si="16"/>
        <v>171</v>
      </c>
      <c r="B189" s="6">
        <f t="shared" si="17"/>
        <v>78</v>
      </c>
      <c r="C189" s="7" t="s">
        <v>192</v>
      </c>
      <c r="D189" s="7" t="s">
        <v>277</v>
      </c>
      <c r="E189" s="8">
        <f t="shared" si="14"/>
        <v>781572.00000000012</v>
      </c>
      <c r="F189" s="8"/>
      <c r="G189" s="8"/>
      <c r="H189" s="8"/>
      <c r="I189" s="8"/>
      <c r="J189" s="8">
        <v>544387.07637780486</v>
      </c>
      <c r="K189" s="8"/>
      <c r="L189" s="8"/>
      <c r="M189" s="8"/>
      <c r="N189" s="8"/>
      <c r="O189" s="8"/>
      <c r="P189" s="8"/>
      <c r="Q189" s="8"/>
      <c r="R189" s="8">
        <v>201280.28083200002</v>
      </c>
      <c r="S189" s="8">
        <v>24000</v>
      </c>
      <c r="T189" s="8">
        <v>11904.642790195199</v>
      </c>
    </row>
    <row r="190" spans="1:20" hidden="1" x14ac:dyDescent="0.2">
      <c r="A190" s="6">
        <f t="shared" si="16"/>
        <v>172</v>
      </c>
      <c r="B190" s="6">
        <f t="shared" si="17"/>
        <v>79</v>
      </c>
      <c r="C190" s="7" t="s">
        <v>192</v>
      </c>
      <c r="D190" s="7" t="s">
        <v>278</v>
      </c>
      <c r="E190" s="8">
        <f t="shared" si="14"/>
        <v>806531.88000000012</v>
      </c>
      <c r="F190" s="8"/>
      <c r="G190" s="8"/>
      <c r="H190" s="8"/>
      <c r="I190" s="8"/>
      <c r="J190" s="8">
        <v>567807.48616999679</v>
      </c>
      <c r="K190" s="8"/>
      <c r="L190" s="8"/>
      <c r="M190" s="8"/>
      <c r="N190" s="8"/>
      <c r="O190" s="8"/>
      <c r="P190" s="8"/>
      <c r="Q190" s="8"/>
      <c r="R190" s="8">
        <v>202307.59411200002</v>
      </c>
      <c r="S190" s="8">
        <v>24000</v>
      </c>
      <c r="T190" s="8">
        <v>12416.799718003198</v>
      </c>
    </row>
    <row r="191" spans="1:20" hidden="1" x14ac:dyDescent="0.2">
      <c r="A191" s="6">
        <f t="shared" si="16"/>
        <v>173</v>
      </c>
      <c r="B191" s="6">
        <f t="shared" si="17"/>
        <v>80</v>
      </c>
      <c r="C191" s="7" t="s">
        <v>192</v>
      </c>
      <c r="D191" s="7" t="s">
        <v>279</v>
      </c>
      <c r="E191" s="8">
        <f t="shared" si="14"/>
        <v>16164739.528519677</v>
      </c>
      <c r="F191" s="8">
        <v>6957941.3939436572</v>
      </c>
      <c r="G191" s="8">
        <v>2445651.6262289262</v>
      </c>
      <c r="H191" s="8">
        <v>2649260.8817018564</v>
      </c>
      <c r="I191" s="8">
        <v>1619793.7062929261</v>
      </c>
      <c r="J191" s="8">
        <v>1175275.6172674138</v>
      </c>
      <c r="K191" s="8"/>
      <c r="L191" s="8">
        <v>254417.68894535888</v>
      </c>
      <c r="M191" s="8"/>
      <c r="N191" s="8"/>
      <c r="O191" s="8"/>
      <c r="P191" s="8"/>
      <c r="Q191" s="8"/>
      <c r="R191" s="8">
        <v>708141.00575231994</v>
      </c>
      <c r="S191" s="8">
        <v>24000</v>
      </c>
      <c r="T191" s="8">
        <v>330257.60838722152</v>
      </c>
    </row>
    <row r="192" spans="1:20" hidden="1" x14ac:dyDescent="0.2">
      <c r="A192" s="6">
        <f t="shared" si="16"/>
        <v>174</v>
      </c>
      <c r="B192" s="6">
        <f t="shared" si="17"/>
        <v>81</v>
      </c>
      <c r="C192" s="7" t="s">
        <v>192</v>
      </c>
      <c r="D192" s="7" t="s">
        <v>280</v>
      </c>
      <c r="E192" s="8">
        <f t="shared" si="14"/>
        <v>13496420.809999999</v>
      </c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>
        <v>6230391.486858</v>
      </c>
      <c r="Q192" s="8">
        <v>6742329.3917279998</v>
      </c>
      <c r="R192" s="8">
        <v>197398.18</v>
      </c>
      <c r="S192" s="8">
        <v>42614.619999999995</v>
      </c>
      <c r="T192" s="8">
        <v>283687.131414</v>
      </c>
    </row>
    <row r="193" spans="1:20" hidden="1" x14ac:dyDescent="0.2">
      <c r="A193" s="6">
        <f t="shared" si="16"/>
        <v>175</v>
      </c>
      <c r="B193" s="6">
        <f t="shared" si="17"/>
        <v>82</v>
      </c>
      <c r="C193" s="7" t="s">
        <v>192</v>
      </c>
      <c r="D193" s="7" t="s">
        <v>281</v>
      </c>
      <c r="E193" s="8">
        <f t="shared" si="14"/>
        <v>6554044.5299999993</v>
      </c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>
        <v>2993496.1422239998</v>
      </c>
      <c r="Q193" s="8">
        <v>3243202.2454860001</v>
      </c>
      <c r="R193" s="8">
        <v>141121.59</v>
      </c>
      <c r="S193" s="8">
        <v>39840.589999999997</v>
      </c>
      <c r="T193" s="8">
        <v>136383.96229</v>
      </c>
    </row>
    <row r="194" spans="1:20" hidden="1" x14ac:dyDescent="0.2">
      <c r="A194" s="6">
        <f t="shared" si="16"/>
        <v>176</v>
      </c>
      <c r="B194" s="6">
        <f t="shared" si="17"/>
        <v>83</v>
      </c>
      <c r="C194" s="7" t="s">
        <v>192</v>
      </c>
      <c r="D194" s="7" t="s">
        <v>282</v>
      </c>
      <c r="E194" s="8">
        <f t="shared" si="14"/>
        <v>6753618.9299999997</v>
      </c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>
        <v>2933537.7945159264</v>
      </c>
      <c r="Q194" s="8">
        <v>3271009.3535442501</v>
      </c>
      <c r="R194" s="8">
        <v>372400.51043169841</v>
      </c>
      <c r="S194" s="8">
        <v>40990.391711999997</v>
      </c>
      <c r="T194" s="8">
        <v>135680.87979612488</v>
      </c>
    </row>
    <row r="195" spans="1:20" hidden="1" x14ac:dyDescent="0.2">
      <c r="A195" s="6">
        <f t="shared" si="16"/>
        <v>177</v>
      </c>
      <c r="B195" s="6">
        <f t="shared" si="17"/>
        <v>84</v>
      </c>
      <c r="C195" s="7" t="s">
        <v>192</v>
      </c>
      <c r="D195" s="7" t="s">
        <v>283</v>
      </c>
      <c r="E195" s="8">
        <f t="shared" si="14"/>
        <v>645940.79</v>
      </c>
      <c r="F195" s="8"/>
      <c r="G195" s="8">
        <v>362384.89628765761</v>
      </c>
      <c r="H195" s="8"/>
      <c r="I195" s="8"/>
      <c r="J195" s="8">
        <v>118787.72146926718</v>
      </c>
      <c r="K195" s="8"/>
      <c r="L195" s="8"/>
      <c r="M195" s="8"/>
      <c r="N195" s="8"/>
      <c r="O195" s="8"/>
      <c r="P195" s="8"/>
      <c r="Q195" s="8"/>
      <c r="R195" s="8">
        <v>130245.90163200001</v>
      </c>
      <c r="S195" s="8">
        <v>24000</v>
      </c>
      <c r="T195" s="8">
        <v>10522.270611075202</v>
      </c>
    </row>
    <row r="196" spans="1:20" hidden="1" x14ac:dyDescent="0.2">
      <c r="A196" s="6">
        <f t="shared" si="16"/>
        <v>178</v>
      </c>
      <c r="B196" s="6">
        <f t="shared" si="17"/>
        <v>85</v>
      </c>
      <c r="C196" s="7" t="s">
        <v>192</v>
      </c>
      <c r="D196" s="7" t="s">
        <v>284</v>
      </c>
      <c r="E196" s="8">
        <f t="shared" si="14"/>
        <v>10774080</v>
      </c>
      <c r="F196" s="8"/>
      <c r="G196" s="8"/>
      <c r="H196" s="8"/>
      <c r="I196" s="8"/>
      <c r="J196" s="8"/>
      <c r="K196" s="8"/>
      <c r="L196" s="8"/>
      <c r="M196" s="8">
        <v>10384981.714635869</v>
      </c>
      <c r="N196" s="8"/>
      <c r="O196" s="8"/>
      <c r="P196" s="8"/>
      <c r="Q196" s="8"/>
      <c r="R196" s="8">
        <v>137999.768408064</v>
      </c>
      <c r="S196" s="8">
        <v>24000</v>
      </c>
      <c r="T196" s="8">
        <v>227098.51695606747</v>
      </c>
    </row>
    <row r="197" spans="1:20" hidden="1" x14ac:dyDescent="0.2">
      <c r="A197" s="6">
        <f t="shared" si="16"/>
        <v>179</v>
      </c>
      <c r="B197" s="6">
        <f t="shared" si="17"/>
        <v>86</v>
      </c>
      <c r="C197" s="7" t="s">
        <v>192</v>
      </c>
      <c r="D197" s="7" t="s">
        <v>287</v>
      </c>
      <c r="E197" s="8">
        <f t="shared" si="14"/>
        <v>22803554.870000001</v>
      </c>
      <c r="F197" s="8"/>
      <c r="G197" s="8"/>
      <c r="H197" s="8"/>
      <c r="I197" s="8"/>
      <c r="J197" s="8"/>
      <c r="K197" s="8"/>
      <c r="L197" s="8"/>
      <c r="M197" s="8"/>
      <c r="N197" s="8">
        <v>10560846.056082001</v>
      </c>
      <c r="O197" s="8"/>
      <c r="P197" s="8">
        <v>5471289.8228099998</v>
      </c>
      <c r="Q197" s="8">
        <v>5914893.0095639993</v>
      </c>
      <c r="R197" s="8">
        <v>333360.24</v>
      </c>
      <c r="S197" s="8">
        <v>43228.67</v>
      </c>
      <c r="T197" s="8">
        <v>479937.07154400006</v>
      </c>
    </row>
    <row r="198" spans="1:20" hidden="1" x14ac:dyDescent="0.2">
      <c r="A198" s="6">
        <f t="shared" si="16"/>
        <v>180</v>
      </c>
      <c r="B198" s="6">
        <f t="shared" si="17"/>
        <v>87</v>
      </c>
      <c r="C198" s="7" t="s">
        <v>192</v>
      </c>
      <c r="D198" s="7" t="s">
        <v>288</v>
      </c>
      <c r="E198" s="8">
        <f t="shared" si="14"/>
        <v>19484089.065050241</v>
      </c>
      <c r="F198" s="8">
        <v>3429111.3414468961</v>
      </c>
      <c r="G198" s="8">
        <v>2112244.3511463166</v>
      </c>
      <c r="H198" s="8">
        <v>1000577.853947643</v>
      </c>
      <c r="I198" s="8">
        <v>825680.37947431672</v>
      </c>
      <c r="J198" s="8">
        <v>505975.57880136959</v>
      </c>
      <c r="K198" s="8"/>
      <c r="L198" s="8">
        <v>336664.12255016493</v>
      </c>
      <c r="M198" s="8"/>
      <c r="N198" s="8">
        <v>10243049.559595365</v>
      </c>
      <c r="O198" s="8"/>
      <c r="P198" s="8"/>
      <c r="Q198" s="8"/>
      <c r="R198" s="8">
        <v>603249.51164530183</v>
      </c>
      <c r="S198" s="8">
        <v>24000</v>
      </c>
      <c r="T198" s="8">
        <v>403536.36644286563</v>
      </c>
    </row>
    <row r="199" spans="1:20" hidden="1" x14ac:dyDescent="0.2">
      <c r="A199" s="6">
        <f t="shared" si="16"/>
        <v>181</v>
      </c>
      <c r="B199" s="6">
        <f t="shared" si="17"/>
        <v>88</v>
      </c>
      <c r="C199" s="7" t="s">
        <v>192</v>
      </c>
      <c r="D199" s="7" t="s">
        <v>290</v>
      </c>
      <c r="E199" s="8">
        <f t="shared" si="14"/>
        <v>6108382.4899999993</v>
      </c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>
        <v>2623231.1290007583</v>
      </c>
      <c r="Q199" s="8">
        <v>2939316.9135275013</v>
      </c>
      <c r="R199" s="8">
        <v>383394.60674803698</v>
      </c>
      <c r="S199" s="8">
        <v>40798.181097599998</v>
      </c>
      <c r="T199" s="8">
        <v>121641.65962610338</v>
      </c>
    </row>
    <row r="200" spans="1:20" hidden="1" x14ac:dyDescent="0.2">
      <c r="A200" s="6">
        <f t="shared" si="16"/>
        <v>182</v>
      </c>
      <c r="B200" s="6">
        <f t="shared" si="17"/>
        <v>89</v>
      </c>
      <c r="C200" s="7" t="s">
        <v>192</v>
      </c>
      <c r="D200" s="7" t="s">
        <v>291</v>
      </c>
      <c r="E200" s="8">
        <f t="shared" ref="E200:E255" si="18">SUM(F200:T200)</f>
        <v>24444190.12958464</v>
      </c>
      <c r="F200" s="8">
        <v>3753563.4428081275</v>
      </c>
      <c r="G200" s="8">
        <v>1279505.2713081026</v>
      </c>
      <c r="H200" s="8">
        <v>1436780.164793476</v>
      </c>
      <c r="I200" s="8">
        <v>831150.01274010248</v>
      </c>
      <c r="J200" s="8">
        <v>574571.0013234528</v>
      </c>
      <c r="K200" s="8"/>
      <c r="L200" s="8">
        <v>140155.95276152869</v>
      </c>
      <c r="M200" s="8"/>
      <c r="N200" s="8">
        <v>7058895.8194719655</v>
      </c>
      <c r="O200" s="8"/>
      <c r="P200" s="8">
        <v>3552084.0147879566</v>
      </c>
      <c r="Q200" s="8">
        <v>3933822.0810467056</v>
      </c>
      <c r="R200" s="8">
        <v>1348146.1926530125</v>
      </c>
      <c r="S200" s="8">
        <v>42163.126548</v>
      </c>
      <c r="T200" s="8">
        <v>493353.04934220971</v>
      </c>
    </row>
    <row r="201" spans="1:20" hidden="1" x14ac:dyDescent="0.2">
      <c r="A201" s="6">
        <f t="shared" si="16"/>
        <v>183</v>
      </c>
      <c r="B201" s="6">
        <f t="shared" si="17"/>
        <v>90</v>
      </c>
      <c r="C201" s="7" t="s">
        <v>192</v>
      </c>
      <c r="D201" s="7" t="s">
        <v>292</v>
      </c>
      <c r="E201" s="8">
        <f t="shared" si="18"/>
        <v>28649224.581331842</v>
      </c>
      <c r="F201" s="8">
        <v>4576911.5816813763</v>
      </c>
      <c r="G201" s="8">
        <v>1579170.278889101</v>
      </c>
      <c r="H201" s="8">
        <v>1749764.9776173774</v>
      </c>
      <c r="I201" s="8">
        <v>1033837.3260811009</v>
      </c>
      <c r="J201" s="8"/>
      <c r="K201" s="8"/>
      <c r="L201" s="8">
        <v>169508.96361133867</v>
      </c>
      <c r="M201" s="8"/>
      <c r="N201" s="8">
        <v>8581326.8504877668</v>
      </c>
      <c r="O201" s="8"/>
      <c r="P201" s="8">
        <v>4351256.1518796822</v>
      </c>
      <c r="Q201" s="8">
        <v>4796312.227541185</v>
      </c>
      <c r="R201" s="8">
        <v>1182055.9529919669</v>
      </c>
      <c r="S201" s="8">
        <v>42185.634482399997</v>
      </c>
      <c r="T201" s="8">
        <v>586894.63606854994</v>
      </c>
    </row>
    <row r="202" spans="1:20" hidden="1" x14ac:dyDescent="0.2">
      <c r="A202" s="6">
        <f t="shared" si="16"/>
        <v>184</v>
      </c>
      <c r="B202" s="6">
        <f t="shared" si="17"/>
        <v>91</v>
      </c>
      <c r="C202" s="7" t="s">
        <v>192</v>
      </c>
      <c r="D202" s="7" t="s">
        <v>293</v>
      </c>
      <c r="E202" s="8">
        <f t="shared" si="18"/>
        <v>13149734.670000002</v>
      </c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>
        <v>5891050.3825896764</v>
      </c>
      <c r="Q202" s="8">
        <v>6483880.9180430677</v>
      </c>
      <c r="R202" s="8">
        <v>460851.39483536099</v>
      </c>
      <c r="S202" s="8">
        <v>43337.290459199998</v>
      </c>
      <c r="T202" s="8">
        <v>270614.68407269643</v>
      </c>
    </row>
    <row r="203" spans="1:20" hidden="1" x14ac:dyDescent="0.2">
      <c r="A203" s="6">
        <f t="shared" si="16"/>
        <v>185</v>
      </c>
      <c r="B203" s="6">
        <f t="shared" si="17"/>
        <v>92</v>
      </c>
      <c r="C203" s="7" t="s">
        <v>192</v>
      </c>
      <c r="D203" s="7" t="s">
        <v>294</v>
      </c>
      <c r="E203" s="8">
        <f t="shared" si="18"/>
        <v>1558900.53</v>
      </c>
      <c r="F203" s="8"/>
      <c r="G203" s="8"/>
      <c r="H203" s="8"/>
      <c r="I203" s="8"/>
      <c r="J203" s="8"/>
      <c r="K203" s="8"/>
      <c r="L203" s="8"/>
      <c r="M203" s="8"/>
      <c r="N203" s="8">
        <v>892597.26510115329</v>
      </c>
      <c r="O203" s="8"/>
      <c r="P203" s="8">
        <v>487179.63944559696</v>
      </c>
      <c r="Q203" s="8"/>
      <c r="R203" s="8">
        <v>124950.69907137734</v>
      </c>
      <c r="S203" s="8">
        <v>24000</v>
      </c>
      <c r="T203" s="8">
        <v>30172.92638187253</v>
      </c>
    </row>
    <row r="204" spans="1:20" hidden="1" x14ac:dyDescent="0.2">
      <c r="A204" s="6">
        <f t="shared" si="16"/>
        <v>186</v>
      </c>
      <c r="B204" s="6">
        <f t="shared" si="17"/>
        <v>93</v>
      </c>
      <c r="C204" s="7" t="s">
        <v>192</v>
      </c>
      <c r="D204" s="7" t="s">
        <v>295</v>
      </c>
      <c r="E204" s="8">
        <f t="shared" si="18"/>
        <v>3977871.5999999992</v>
      </c>
      <c r="F204" s="8"/>
      <c r="G204" s="8"/>
      <c r="H204" s="8"/>
      <c r="I204" s="8"/>
      <c r="J204" s="8"/>
      <c r="K204" s="8"/>
      <c r="L204" s="8"/>
      <c r="M204" s="8"/>
      <c r="N204" s="8">
        <v>1308620.1583621681</v>
      </c>
      <c r="O204" s="8"/>
      <c r="P204" s="8">
        <v>2323717.7008202681</v>
      </c>
      <c r="Q204" s="8"/>
      <c r="R204" s="8">
        <v>242101.86856485117</v>
      </c>
      <c r="S204" s="8">
        <v>24000</v>
      </c>
      <c r="T204" s="8">
        <v>79431.872252712186</v>
      </c>
    </row>
    <row r="205" spans="1:20" hidden="1" x14ac:dyDescent="0.2">
      <c r="A205" s="6">
        <f t="shared" si="16"/>
        <v>187</v>
      </c>
      <c r="B205" s="6">
        <f t="shared" si="17"/>
        <v>94</v>
      </c>
      <c r="C205" s="7" t="s">
        <v>192</v>
      </c>
      <c r="D205" s="7" t="s">
        <v>296</v>
      </c>
      <c r="E205" s="8">
        <f t="shared" si="18"/>
        <v>6811333.4311456</v>
      </c>
      <c r="F205" s="8">
        <v>1097034.9428707198</v>
      </c>
      <c r="G205" s="8">
        <v>364367.93342577608</v>
      </c>
      <c r="H205" s="8">
        <v>139524.2105945856</v>
      </c>
      <c r="I205" s="8">
        <v>603733.28791977605</v>
      </c>
      <c r="J205" s="8"/>
      <c r="K205" s="8"/>
      <c r="L205" s="8">
        <v>271880.22135508421</v>
      </c>
      <c r="M205" s="8"/>
      <c r="N205" s="8">
        <v>1337647.1093665194</v>
      </c>
      <c r="O205" s="8"/>
      <c r="P205" s="8">
        <v>2369304.0423586979</v>
      </c>
      <c r="Q205" s="8"/>
      <c r="R205" s="8">
        <v>468621.24241561908</v>
      </c>
      <c r="S205" s="8">
        <v>24000</v>
      </c>
      <c r="T205" s="8">
        <v>135220.44083882158</v>
      </c>
    </row>
    <row r="206" spans="1:20" hidden="1" x14ac:dyDescent="0.2">
      <c r="A206" s="6">
        <f t="shared" si="16"/>
        <v>188</v>
      </c>
      <c r="B206" s="6">
        <f t="shared" si="17"/>
        <v>95</v>
      </c>
      <c r="C206" s="7" t="s">
        <v>192</v>
      </c>
      <c r="D206" s="7" t="s">
        <v>297</v>
      </c>
      <c r="E206" s="8">
        <f t="shared" si="18"/>
        <v>13129182.300000001</v>
      </c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>
        <v>6059714.976462</v>
      </c>
      <c r="Q206" s="8">
        <v>6557520.8110859999</v>
      </c>
      <c r="R206" s="8">
        <v>193420.15000000002</v>
      </c>
      <c r="S206" s="8">
        <v>42612.97</v>
      </c>
      <c r="T206" s="8">
        <v>275913.392452</v>
      </c>
    </row>
    <row r="207" spans="1:20" hidden="1" x14ac:dyDescent="0.2">
      <c r="A207" s="6">
        <f t="shared" si="16"/>
        <v>189</v>
      </c>
      <c r="B207" s="6">
        <f t="shared" si="17"/>
        <v>96</v>
      </c>
      <c r="C207" s="7" t="s">
        <v>192</v>
      </c>
      <c r="D207" s="7" t="s">
        <v>298</v>
      </c>
      <c r="E207" s="8">
        <f t="shared" si="18"/>
        <v>13342818.840000002</v>
      </c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>
        <v>6160462.4238359993</v>
      </c>
      <c r="Q207" s="8">
        <v>6666167.145792</v>
      </c>
      <c r="R207" s="8">
        <v>193117.47</v>
      </c>
      <c r="S207" s="8">
        <v>42579.39</v>
      </c>
      <c r="T207" s="8">
        <v>280492.41037200001</v>
      </c>
    </row>
    <row r="208" spans="1:20" hidden="1" x14ac:dyDescent="0.2">
      <c r="A208" s="6">
        <f t="shared" si="16"/>
        <v>190</v>
      </c>
      <c r="B208" s="6">
        <f t="shared" si="17"/>
        <v>97</v>
      </c>
      <c r="C208" s="7" t="s">
        <v>192</v>
      </c>
      <c r="D208" s="7" t="s">
        <v>299</v>
      </c>
      <c r="E208" s="8">
        <f t="shared" si="18"/>
        <v>7067481.4247552007</v>
      </c>
      <c r="F208" s="8">
        <v>1138729.9855344</v>
      </c>
      <c r="G208" s="8">
        <v>376916.39306832006</v>
      </c>
      <c r="H208" s="8">
        <v>144908.86556025597</v>
      </c>
      <c r="I208" s="8">
        <v>625630.6167283199</v>
      </c>
      <c r="J208" s="8"/>
      <c r="K208" s="8"/>
      <c r="L208" s="8">
        <v>282104.58875743882</v>
      </c>
      <c r="M208" s="8"/>
      <c r="N208" s="8">
        <v>1397734.2993735122</v>
      </c>
      <c r="O208" s="8"/>
      <c r="P208" s="8">
        <v>2467433.1645257473</v>
      </c>
      <c r="Q208" s="8"/>
      <c r="R208" s="8">
        <v>469336.81659252482</v>
      </c>
      <c r="S208" s="8">
        <v>24000</v>
      </c>
      <c r="T208" s="8">
        <v>140686.69461468124</v>
      </c>
    </row>
    <row r="209" spans="1:20" hidden="1" x14ac:dyDescent="0.2">
      <c r="A209" s="6">
        <f t="shared" si="16"/>
        <v>191</v>
      </c>
      <c r="B209" s="6">
        <f t="shared" si="17"/>
        <v>98</v>
      </c>
      <c r="C209" s="7" t="s">
        <v>192</v>
      </c>
      <c r="D209" s="7" t="s">
        <v>300</v>
      </c>
      <c r="E209" s="8">
        <f t="shared" si="18"/>
        <v>9836573.3408351988</v>
      </c>
      <c r="F209" s="8">
        <v>756619.13841561601</v>
      </c>
      <c r="G209" s="8">
        <v>443470.77360929281</v>
      </c>
      <c r="H209" s="8">
        <v>113815.49460512446</v>
      </c>
      <c r="I209" s="8"/>
      <c r="J209" s="8"/>
      <c r="K209" s="8"/>
      <c r="L209" s="8">
        <v>229883.35740132676</v>
      </c>
      <c r="M209" s="8"/>
      <c r="N209" s="8">
        <v>2694604.1198548363</v>
      </c>
      <c r="O209" s="8"/>
      <c r="P209" s="8">
        <v>1545268.1788574024</v>
      </c>
      <c r="Q209" s="8">
        <v>3461075.6220493456</v>
      </c>
      <c r="R209" s="8">
        <v>348529.94093593303</v>
      </c>
      <c r="S209" s="8">
        <v>41143.047566399997</v>
      </c>
      <c r="T209" s="8">
        <v>202163.66753992334</v>
      </c>
    </row>
    <row r="210" spans="1:20" hidden="1" x14ac:dyDescent="0.2">
      <c r="A210" s="6">
        <f t="shared" si="16"/>
        <v>192</v>
      </c>
      <c r="B210" s="6">
        <f t="shared" si="17"/>
        <v>99</v>
      </c>
      <c r="C210" s="7" t="s">
        <v>192</v>
      </c>
      <c r="D210" s="7" t="s">
        <v>301</v>
      </c>
      <c r="E210" s="8">
        <f t="shared" si="18"/>
        <v>1515743.2999999998</v>
      </c>
      <c r="F210" s="8"/>
      <c r="G210" s="8"/>
      <c r="H210" s="8"/>
      <c r="I210" s="8"/>
      <c r="J210" s="8"/>
      <c r="K210" s="8"/>
      <c r="L210" s="8"/>
      <c r="M210" s="8"/>
      <c r="N210" s="8">
        <v>1350294.5609581918</v>
      </c>
      <c r="O210" s="8"/>
      <c r="P210" s="8"/>
      <c r="Q210" s="8"/>
      <c r="R210" s="8">
        <v>111920.53180237918</v>
      </c>
      <c r="S210" s="8">
        <v>24000</v>
      </c>
      <c r="T210" s="8">
        <v>29528.207239429084</v>
      </c>
    </row>
    <row r="211" spans="1:20" hidden="1" x14ac:dyDescent="0.2">
      <c r="A211" s="6">
        <f t="shared" si="16"/>
        <v>193</v>
      </c>
      <c r="B211" s="6">
        <f t="shared" si="17"/>
        <v>100</v>
      </c>
      <c r="C211" s="7" t="s">
        <v>192</v>
      </c>
      <c r="D211" s="7" t="s">
        <v>302</v>
      </c>
      <c r="E211" s="8">
        <f t="shared" si="18"/>
        <v>4281033.1300000008</v>
      </c>
      <c r="F211" s="8"/>
      <c r="G211" s="8"/>
      <c r="H211" s="8"/>
      <c r="I211" s="8"/>
      <c r="J211" s="8"/>
      <c r="K211" s="8"/>
      <c r="L211" s="8"/>
      <c r="M211" s="8"/>
      <c r="N211" s="8">
        <v>1415725.4695081916</v>
      </c>
      <c r="O211" s="8"/>
      <c r="P211" s="8">
        <v>2509763.3043915117</v>
      </c>
      <c r="Q211" s="8"/>
      <c r="R211" s="8">
        <v>245701.86707367358</v>
      </c>
      <c r="S211" s="8">
        <v>24000</v>
      </c>
      <c r="T211" s="8">
        <v>85842.489026623385</v>
      </c>
    </row>
    <row r="212" spans="1:20" hidden="1" x14ac:dyDescent="0.2">
      <c r="A212" s="6">
        <f t="shared" si="16"/>
        <v>194</v>
      </c>
      <c r="B212" s="6">
        <f t="shared" si="17"/>
        <v>101</v>
      </c>
      <c r="C212" s="7" t="s">
        <v>192</v>
      </c>
      <c r="D212" s="7" t="s">
        <v>303</v>
      </c>
      <c r="E212" s="8">
        <f t="shared" si="18"/>
        <v>7930615.8812707216</v>
      </c>
      <c r="F212" s="8">
        <v>1125899.8723797218</v>
      </c>
      <c r="G212" s="8"/>
      <c r="H212" s="8"/>
      <c r="I212" s="8"/>
      <c r="J212" s="8"/>
      <c r="K212" s="8"/>
      <c r="L212" s="8">
        <v>114227.03731352661</v>
      </c>
      <c r="M212" s="8"/>
      <c r="N212" s="8">
        <v>3427425.8549894299</v>
      </c>
      <c r="O212" s="8"/>
      <c r="P212" s="8">
        <v>2796065.8981800037</v>
      </c>
      <c r="Q212" s="8"/>
      <c r="R212" s="8">
        <v>279782.99463401339</v>
      </c>
      <c r="S212" s="8">
        <v>24000</v>
      </c>
      <c r="T212" s="8">
        <v>163214.22377402551</v>
      </c>
    </row>
    <row r="213" spans="1:20" hidden="1" x14ac:dyDescent="0.2">
      <c r="A213" s="6">
        <f t="shared" si="16"/>
        <v>195</v>
      </c>
      <c r="B213" s="6">
        <f t="shared" si="17"/>
        <v>102</v>
      </c>
      <c r="C213" s="7" t="s">
        <v>192</v>
      </c>
      <c r="D213" s="7" t="s">
        <v>304</v>
      </c>
      <c r="E213" s="8">
        <f t="shared" si="18"/>
        <v>9674111.8499999996</v>
      </c>
      <c r="F213" s="8"/>
      <c r="G213" s="8"/>
      <c r="H213" s="8"/>
      <c r="I213" s="8"/>
      <c r="J213" s="8"/>
      <c r="K213" s="8"/>
      <c r="L213" s="8"/>
      <c r="M213" s="8"/>
      <c r="N213" s="8">
        <v>9303026.986870762</v>
      </c>
      <c r="O213" s="8"/>
      <c r="P213" s="8"/>
      <c r="Q213" s="8"/>
      <c r="R213" s="8">
        <v>143646.50474068959</v>
      </c>
      <c r="S213" s="8">
        <v>24000</v>
      </c>
      <c r="T213" s="8">
        <v>203438.35838854927</v>
      </c>
    </row>
    <row r="214" spans="1:20" hidden="1" x14ac:dyDescent="0.2">
      <c r="A214" s="6">
        <f t="shared" si="16"/>
        <v>196</v>
      </c>
      <c r="B214" s="6">
        <f t="shared" si="17"/>
        <v>103</v>
      </c>
      <c r="C214" s="7" t="s">
        <v>192</v>
      </c>
      <c r="D214" s="7" t="s">
        <v>305</v>
      </c>
      <c r="E214" s="8">
        <f t="shared" si="18"/>
        <v>5851748.2230384005</v>
      </c>
      <c r="F214" s="8">
        <v>1079402.2568028001</v>
      </c>
      <c r="G214" s="8">
        <v>357832.31833104003</v>
      </c>
      <c r="H214" s="8">
        <v>135315.017741232</v>
      </c>
      <c r="I214" s="8"/>
      <c r="J214" s="8"/>
      <c r="K214" s="8"/>
      <c r="L214" s="8">
        <v>267647.5531293783</v>
      </c>
      <c r="M214" s="8"/>
      <c r="N214" s="8">
        <v>1324014.5030464903</v>
      </c>
      <c r="O214" s="8"/>
      <c r="P214" s="8"/>
      <c r="Q214" s="8">
        <v>2192817.990569212</v>
      </c>
      <c r="R214" s="8">
        <v>337148.65654502396</v>
      </c>
      <c r="S214" s="8">
        <v>40422.538473599998</v>
      </c>
      <c r="T214" s="8">
        <v>117147.3883996232</v>
      </c>
    </row>
    <row r="215" spans="1:20" hidden="1" x14ac:dyDescent="0.2">
      <c r="A215" s="6">
        <f t="shared" si="16"/>
        <v>197</v>
      </c>
      <c r="B215" s="6">
        <f t="shared" si="17"/>
        <v>104</v>
      </c>
      <c r="C215" s="7" t="s">
        <v>192</v>
      </c>
      <c r="D215" s="7" t="s">
        <v>306</v>
      </c>
      <c r="E215" s="8">
        <f t="shared" si="18"/>
        <v>1504351.24</v>
      </c>
      <c r="F215" s="8"/>
      <c r="G215" s="8"/>
      <c r="H215" s="8"/>
      <c r="I215" s="8"/>
      <c r="J215" s="8"/>
      <c r="K215" s="8"/>
      <c r="L215" s="8"/>
      <c r="M215" s="8"/>
      <c r="N215" s="8">
        <v>1344691.6907155341</v>
      </c>
      <c r="O215" s="8"/>
      <c r="P215" s="8"/>
      <c r="Q215" s="8"/>
      <c r="R215" s="8">
        <v>106253.86546951343</v>
      </c>
      <c r="S215" s="8">
        <v>24000</v>
      </c>
      <c r="T215" s="8">
        <v>29405.683814952416</v>
      </c>
    </row>
    <row r="216" spans="1:20" hidden="1" x14ac:dyDescent="0.2">
      <c r="A216" s="6">
        <f t="shared" si="16"/>
        <v>198</v>
      </c>
      <c r="B216" s="6">
        <f t="shared" si="17"/>
        <v>105</v>
      </c>
      <c r="C216" s="7" t="s">
        <v>192</v>
      </c>
      <c r="D216" s="7" t="s">
        <v>307</v>
      </c>
      <c r="E216" s="8">
        <f t="shared" si="18"/>
        <v>1971475.62</v>
      </c>
      <c r="F216" s="8"/>
      <c r="G216" s="8"/>
      <c r="H216" s="8"/>
      <c r="I216" s="8"/>
      <c r="J216" s="8">
        <v>1671863.4150329665</v>
      </c>
      <c r="K216" s="8"/>
      <c r="L216" s="8"/>
      <c r="M216" s="8"/>
      <c r="N216" s="8"/>
      <c r="O216" s="8"/>
      <c r="P216" s="8"/>
      <c r="Q216" s="8"/>
      <c r="R216" s="8">
        <v>239051.938176</v>
      </c>
      <c r="S216" s="8">
        <v>24000</v>
      </c>
      <c r="T216" s="8">
        <v>36560.266791033602</v>
      </c>
    </row>
    <row r="217" spans="1:20" hidden="1" x14ac:dyDescent="0.2">
      <c r="A217" s="6">
        <f t="shared" si="16"/>
        <v>199</v>
      </c>
      <c r="B217" s="6">
        <f t="shared" si="17"/>
        <v>106</v>
      </c>
      <c r="C217" s="7" t="s">
        <v>192</v>
      </c>
      <c r="D217" s="7" t="s">
        <v>308</v>
      </c>
      <c r="E217" s="8">
        <f t="shared" si="18"/>
        <v>7182720</v>
      </c>
      <c r="F217" s="8"/>
      <c r="G217" s="8"/>
      <c r="H217" s="8"/>
      <c r="I217" s="8"/>
      <c r="J217" s="8"/>
      <c r="K217" s="8"/>
      <c r="L217" s="8"/>
      <c r="M217" s="8">
        <v>6868490.3575085625</v>
      </c>
      <c r="N217" s="8"/>
      <c r="O217" s="8"/>
      <c r="P217" s="8"/>
      <c r="Q217" s="8"/>
      <c r="R217" s="8">
        <v>140029.66941696001</v>
      </c>
      <c r="S217" s="8">
        <v>24000</v>
      </c>
      <c r="T217" s="8">
        <v>150199.97307447705</v>
      </c>
    </row>
    <row r="218" spans="1:20" hidden="1" x14ac:dyDescent="0.2">
      <c r="A218" s="6">
        <f t="shared" si="16"/>
        <v>200</v>
      </c>
      <c r="B218" s="6">
        <f t="shared" si="17"/>
        <v>107</v>
      </c>
      <c r="C218" s="7" t="s">
        <v>192</v>
      </c>
      <c r="D218" s="7" t="s">
        <v>309</v>
      </c>
      <c r="E218" s="8">
        <f t="shared" si="18"/>
        <v>74923651.909586757</v>
      </c>
      <c r="F218" s="8">
        <v>11822138.915253168</v>
      </c>
      <c r="G218" s="8">
        <v>4192746.7065505343</v>
      </c>
      <c r="H218" s="8">
        <v>4497893.3018872356</v>
      </c>
      <c r="I218" s="8">
        <v>2796018.8655805346</v>
      </c>
      <c r="J218" s="8">
        <v>2055716.9420669565</v>
      </c>
      <c r="K218" s="8"/>
      <c r="L218" s="8">
        <v>429590.66187959554</v>
      </c>
      <c r="M218" s="8"/>
      <c r="N218" s="8">
        <v>21981498.489577852</v>
      </c>
      <c r="O218" s="8"/>
      <c r="P218" s="8">
        <v>11331624.506706703</v>
      </c>
      <c r="Q218" s="8">
        <v>12368954.783286048</v>
      </c>
      <c r="R218" s="8">
        <v>1836823.8115989452</v>
      </c>
      <c r="S218" s="8">
        <v>47605.562949359999</v>
      </c>
      <c r="T218" s="8">
        <v>1563039.3622498228</v>
      </c>
    </row>
    <row r="219" spans="1:20" hidden="1" x14ac:dyDescent="0.2">
      <c r="A219" s="6">
        <f t="shared" si="16"/>
        <v>201</v>
      </c>
      <c r="B219" s="6">
        <f t="shared" si="17"/>
        <v>108</v>
      </c>
      <c r="C219" s="7" t="s">
        <v>192</v>
      </c>
      <c r="D219" s="7" t="s">
        <v>310</v>
      </c>
      <c r="E219" s="8">
        <f t="shared" si="18"/>
        <v>26328456.690000005</v>
      </c>
      <c r="F219" s="8"/>
      <c r="G219" s="8"/>
      <c r="H219" s="8"/>
      <c r="I219" s="8"/>
      <c r="J219" s="8"/>
      <c r="K219" s="8"/>
      <c r="L219" s="8"/>
      <c r="M219" s="8"/>
      <c r="N219" s="8">
        <v>12064892.215746433</v>
      </c>
      <c r="O219" s="8"/>
      <c r="P219" s="8">
        <v>6156095.5541047631</v>
      </c>
      <c r="Q219" s="8">
        <v>6768268.6235300042</v>
      </c>
      <c r="R219" s="8">
        <v>749099.0107462164</v>
      </c>
      <c r="S219" s="8">
        <v>43636.860348000002</v>
      </c>
      <c r="T219" s="8">
        <v>546464.42552458367</v>
      </c>
    </row>
    <row r="220" spans="1:20" hidden="1" x14ac:dyDescent="0.2">
      <c r="A220" s="6">
        <f t="shared" si="16"/>
        <v>202</v>
      </c>
      <c r="B220" s="6">
        <f t="shared" si="17"/>
        <v>109</v>
      </c>
      <c r="C220" s="7" t="s">
        <v>192</v>
      </c>
      <c r="D220" s="7" t="s">
        <v>311</v>
      </c>
      <c r="E220" s="8">
        <f t="shared" si="18"/>
        <v>2039953.34</v>
      </c>
      <c r="F220" s="8"/>
      <c r="G220" s="8"/>
      <c r="H220" s="8"/>
      <c r="I220" s="8"/>
      <c r="J220" s="8">
        <v>1732566.2449115328</v>
      </c>
      <c r="K220" s="8"/>
      <c r="L220" s="8"/>
      <c r="M220" s="8"/>
      <c r="N220" s="8"/>
      <c r="O220" s="8"/>
      <c r="P220" s="8"/>
      <c r="Q220" s="8"/>
      <c r="R220" s="8">
        <v>245499.38035199995</v>
      </c>
      <c r="S220" s="8">
        <v>24000</v>
      </c>
      <c r="T220" s="8">
        <v>37887.714736467206</v>
      </c>
    </row>
    <row r="221" spans="1:20" hidden="1" x14ac:dyDescent="0.2">
      <c r="A221" s="6">
        <f t="shared" si="16"/>
        <v>203</v>
      </c>
      <c r="B221" s="6">
        <f t="shared" si="17"/>
        <v>110</v>
      </c>
      <c r="C221" s="7" t="s">
        <v>192</v>
      </c>
      <c r="D221" s="7" t="s">
        <v>312</v>
      </c>
      <c r="E221" s="8">
        <f t="shared" si="18"/>
        <v>547005.07999999984</v>
      </c>
      <c r="F221" s="8"/>
      <c r="G221" s="8">
        <v>444208.14855271671</v>
      </c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>
        <v>69082.99891200001</v>
      </c>
      <c r="S221" s="8">
        <v>24000</v>
      </c>
      <c r="T221" s="8">
        <v>9713.9325352832002</v>
      </c>
    </row>
    <row r="222" spans="1:20" hidden="1" x14ac:dyDescent="0.2">
      <c r="A222" s="6">
        <f t="shared" si="16"/>
        <v>204</v>
      </c>
      <c r="B222" s="6">
        <f t="shared" si="17"/>
        <v>111</v>
      </c>
      <c r="C222" s="7" t="s">
        <v>192</v>
      </c>
      <c r="D222" s="7" t="s">
        <v>313</v>
      </c>
      <c r="E222" s="8">
        <f t="shared" si="18"/>
        <v>73380912.513798714</v>
      </c>
      <c r="F222" s="8">
        <v>8835258.7268668804</v>
      </c>
      <c r="G222" s="8">
        <v>5161965.2787407041</v>
      </c>
      <c r="H222" s="8">
        <v>5569271.4127483098</v>
      </c>
      <c r="I222" s="8">
        <v>4295867.3561627036</v>
      </c>
      <c r="J222" s="8">
        <v>2018239.6388054877</v>
      </c>
      <c r="K222" s="8"/>
      <c r="L222" s="8">
        <v>418101.46163142752</v>
      </c>
      <c r="M222" s="8"/>
      <c r="N222" s="8"/>
      <c r="O222" s="8"/>
      <c r="P222" s="8">
        <v>31664608.563177813</v>
      </c>
      <c r="Q222" s="8">
        <v>12348392.029822793</v>
      </c>
      <c r="R222" s="8">
        <v>1482907.8558986555</v>
      </c>
      <c r="S222" s="8">
        <v>48725.618500800003</v>
      </c>
      <c r="T222" s="8">
        <v>1537574.5714431447</v>
      </c>
    </row>
    <row r="223" spans="1:20" hidden="1" x14ac:dyDescent="0.2">
      <c r="A223" s="6">
        <f t="shared" si="16"/>
        <v>205</v>
      </c>
      <c r="B223" s="6">
        <f t="shared" si="17"/>
        <v>112</v>
      </c>
      <c r="C223" s="7" t="s">
        <v>192</v>
      </c>
      <c r="D223" s="7" t="s">
        <v>314</v>
      </c>
      <c r="E223" s="8">
        <f t="shared" si="18"/>
        <v>71696112.560389429</v>
      </c>
      <c r="F223" s="8">
        <v>8624090.4981803056</v>
      </c>
      <c r="G223" s="8">
        <v>5036444.3060622429</v>
      </c>
      <c r="H223" s="8">
        <v>5439076.9790404048</v>
      </c>
      <c r="I223" s="8">
        <v>4190749.9292622432</v>
      </c>
      <c r="J223" s="8">
        <v>1964229.2361069501</v>
      </c>
      <c r="K223" s="8"/>
      <c r="L223" s="8">
        <v>408501.9990271061</v>
      </c>
      <c r="M223" s="8"/>
      <c r="N223" s="8"/>
      <c r="O223" s="8"/>
      <c r="P223" s="8">
        <v>30921783.364401255</v>
      </c>
      <c r="Q223" s="8">
        <v>12054826.904510155</v>
      </c>
      <c r="R223" s="8">
        <v>1506877.3285040956</v>
      </c>
      <c r="S223" s="8">
        <v>48520.724843999997</v>
      </c>
      <c r="T223" s="8">
        <v>1501011.2904506847</v>
      </c>
    </row>
    <row r="224" spans="1:20" hidden="1" x14ac:dyDescent="0.2">
      <c r="A224" s="6">
        <f t="shared" si="16"/>
        <v>206</v>
      </c>
      <c r="B224" s="6">
        <f t="shared" si="17"/>
        <v>113</v>
      </c>
      <c r="C224" s="7" t="s">
        <v>192</v>
      </c>
      <c r="D224" s="7" t="s">
        <v>315</v>
      </c>
      <c r="E224" s="8">
        <f t="shared" si="18"/>
        <v>2279305.75</v>
      </c>
      <c r="F224" s="8"/>
      <c r="G224" s="8"/>
      <c r="H224" s="8"/>
      <c r="I224" s="8"/>
      <c r="J224" s="8">
        <v>2006081.9399205982</v>
      </c>
      <c r="K224" s="8"/>
      <c r="L224" s="8"/>
      <c r="M224" s="8"/>
      <c r="N224" s="8"/>
      <c r="O224" s="8"/>
      <c r="P224" s="8"/>
      <c r="Q224" s="8"/>
      <c r="R224" s="8">
        <v>205354.86105600002</v>
      </c>
      <c r="S224" s="8">
        <v>24000</v>
      </c>
      <c r="T224" s="8">
        <v>43868.949023401605</v>
      </c>
    </row>
    <row r="225" spans="1:20" hidden="1" x14ac:dyDescent="0.2">
      <c r="A225" s="6">
        <f t="shared" si="16"/>
        <v>207</v>
      </c>
      <c r="B225" s="6">
        <f t="shared" si="17"/>
        <v>114</v>
      </c>
      <c r="C225" s="7" t="s">
        <v>192</v>
      </c>
      <c r="D225" s="7" t="s">
        <v>316</v>
      </c>
      <c r="E225" s="8">
        <f t="shared" si="18"/>
        <v>2152751.83</v>
      </c>
      <c r="F225" s="8"/>
      <c r="G225" s="8"/>
      <c r="H225" s="8"/>
      <c r="I225" s="8"/>
      <c r="J225" s="8">
        <v>1843469.3852256862</v>
      </c>
      <c r="K225" s="8"/>
      <c r="L225" s="8"/>
      <c r="M225" s="8"/>
      <c r="N225" s="8"/>
      <c r="O225" s="8"/>
      <c r="P225" s="8"/>
      <c r="Q225" s="8"/>
      <c r="R225" s="8">
        <v>244969.50297599999</v>
      </c>
      <c r="S225" s="8">
        <v>24000</v>
      </c>
      <c r="T225" s="8">
        <v>40312.941798313601</v>
      </c>
    </row>
    <row r="226" spans="1:20" hidden="1" x14ac:dyDescent="0.2">
      <c r="A226" s="6">
        <f t="shared" si="16"/>
        <v>208</v>
      </c>
      <c r="B226" s="6">
        <f t="shared" si="17"/>
        <v>115</v>
      </c>
      <c r="C226" s="7" t="s">
        <v>192</v>
      </c>
      <c r="D226" s="7" t="s">
        <v>317</v>
      </c>
      <c r="E226" s="8">
        <f t="shared" si="18"/>
        <v>2155726.8499999996</v>
      </c>
      <c r="F226" s="8"/>
      <c r="G226" s="8"/>
      <c r="H226" s="8"/>
      <c r="I226" s="8"/>
      <c r="J226" s="8">
        <v>1847918.7164512032</v>
      </c>
      <c r="K226" s="8"/>
      <c r="L226" s="8"/>
      <c r="M226" s="8"/>
      <c r="N226" s="8"/>
      <c r="O226" s="8"/>
      <c r="P226" s="8"/>
      <c r="Q226" s="8"/>
      <c r="R226" s="8">
        <v>243397.89388800002</v>
      </c>
      <c r="S226" s="8">
        <v>24000</v>
      </c>
      <c r="T226" s="8">
        <v>40410.239660796804</v>
      </c>
    </row>
    <row r="227" spans="1:20" hidden="1" x14ac:dyDescent="0.2">
      <c r="A227" s="6">
        <f t="shared" si="16"/>
        <v>209</v>
      </c>
      <c r="B227" s="6">
        <f t="shared" si="17"/>
        <v>116</v>
      </c>
      <c r="C227" s="7" t="s">
        <v>192</v>
      </c>
      <c r="D227" s="7" t="s">
        <v>318</v>
      </c>
      <c r="E227" s="8">
        <f t="shared" si="18"/>
        <v>38135932.539999992</v>
      </c>
      <c r="F227" s="8"/>
      <c r="G227" s="8"/>
      <c r="H227" s="8">
        <v>3299868.372066</v>
      </c>
      <c r="I227" s="8"/>
      <c r="J227" s="8"/>
      <c r="K227" s="8"/>
      <c r="L227" s="8"/>
      <c r="M227" s="8"/>
      <c r="N227" s="8">
        <v>16132962.984306</v>
      </c>
      <c r="O227" s="8"/>
      <c r="P227" s="8">
        <v>8395419.7633740008</v>
      </c>
      <c r="Q227" s="8">
        <v>9065542.4377139993</v>
      </c>
      <c r="R227" s="8">
        <v>390896.32999999996</v>
      </c>
      <c r="S227" s="8">
        <v>44450.11</v>
      </c>
      <c r="T227" s="8">
        <v>806792.54254000005</v>
      </c>
    </row>
    <row r="228" spans="1:20" hidden="1" x14ac:dyDescent="0.2">
      <c r="A228" s="6">
        <f t="shared" si="16"/>
        <v>210</v>
      </c>
      <c r="B228" s="6">
        <f t="shared" si="17"/>
        <v>117</v>
      </c>
      <c r="C228" s="7" t="s">
        <v>192</v>
      </c>
      <c r="D228" s="7" t="s">
        <v>319</v>
      </c>
      <c r="E228" s="8">
        <f t="shared" si="18"/>
        <v>3942770.08</v>
      </c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>
        <v>3704647.3240087582</v>
      </c>
      <c r="Q228" s="8"/>
      <c r="R228" s="8">
        <v>133109.62219419784</v>
      </c>
      <c r="S228" s="8">
        <v>24000</v>
      </c>
      <c r="T228" s="8">
        <v>81013.133797044167</v>
      </c>
    </row>
    <row r="229" spans="1:20" hidden="1" x14ac:dyDescent="0.2">
      <c r="A229" s="6">
        <f t="shared" si="16"/>
        <v>211</v>
      </c>
      <c r="B229" s="6">
        <f t="shared" si="17"/>
        <v>118</v>
      </c>
      <c r="C229" s="7" t="s">
        <v>192</v>
      </c>
      <c r="D229" s="7" t="s">
        <v>320</v>
      </c>
      <c r="E229" s="8">
        <f t="shared" si="18"/>
        <v>692917.05</v>
      </c>
      <c r="F229" s="8"/>
      <c r="G229" s="8"/>
      <c r="H229" s="8"/>
      <c r="I229" s="8"/>
      <c r="J229" s="8">
        <v>534098.99954134086</v>
      </c>
      <c r="K229" s="8"/>
      <c r="L229" s="8"/>
      <c r="M229" s="8"/>
      <c r="N229" s="8"/>
      <c r="O229" s="8"/>
      <c r="P229" s="8"/>
      <c r="Q229" s="8"/>
      <c r="R229" s="8">
        <v>123138.387072</v>
      </c>
      <c r="S229" s="8">
        <v>24000</v>
      </c>
      <c r="T229" s="8">
        <v>11679.663386659204</v>
      </c>
    </row>
    <row r="230" spans="1:20" hidden="1" x14ac:dyDescent="0.2">
      <c r="A230" s="6">
        <f t="shared" si="16"/>
        <v>212</v>
      </c>
      <c r="B230" s="6">
        <f t="shared" si="17"/>
        <v>119</v>
      </c>
      <c r="C230" s="7" t="s">
        <v>192</v>
      </c>
      <c r="D230" s="7" t="s">
        <v>321</v>
      </c>
      <c r="E230" s="8">
        <f t="shared" si="18"/>
        <v>1639350.7217280001</v>
      </c>
      <c r="F230" s="8">
        <v>748825.99421548808</v>
      </c>
      <c r="G230" s="8"/>
      <c r="H230" s="8">
        <v>88729.114710512629</v>
      </c>
      <c r="I230" s="8">
        <v>406423.00176119042</v>
      </c>
      <c r="J230" s="8"/>
      <c r="K230" s="8"/>
      <c r="L230" s="8">
        <v>191294.61591502084</v>
      </c>
      <c r="M230" s="8"/>
      <c r="N230" s="8"/>
      <c r="O230" s="8"/>
      <c r="P230" s="8"/>
      <c r="Q230" s="8"/>
      <c r="R230" s="8">
        <v>148691.4875136</v>
      </c>
      <c r="S230" s="8">
        <v>24000</v>
      </c>
      <c r="T230" s="8">
        <v>31386.507612188161</v>
      </c>
    </row>
    <row r="231" spans="1:20" hidden="1" x14ac:dyDescent="0.2">
      <c r="A231" s="6">
        <f t="shared" si="16"/>
        <v>213</v>
      </c>
      <c r="B231" s="6">
        <f t="shared" si="17"/>
        <v>120</v>
      </c>
      <c r="C231" s="7" t="s">
        <v>192</v>
      </c>
      <c r="D231" s="7" t="s">
        <v>323</v>
      </c>
      <c r="E231" s="8">
        <f t="shared" si="18"/>
        <v>10279774.970000001</v>
      </c>
      <c r="F231" s="8"/>
      <c r="G231" s="8">
        <v>1475052.763548</v>
      </c>
      <c r="H231" s="8"/>
      <c r="I231" s="8"/>
      <c r="J231" s="8"/>
      <c r="K231" s="8"/>
      <c r="L231" s="8"/>
      <c r="M231" s="8"/>
      <c r="N231" s="8"/>
      <c r="O231" s="8"/>
      <c r="P231" s="8">
        <v>4004745.5263200002</v>
      </c>
      <c r="Q231" s="8">
        <v>4324634.8252380006</v>
      </c>
      <c r="R231" s="8">
        <v>219978.49</v>
      </c>
      <c r="S231" s="11">
        <v>40960.270000000004</v>
      </c>
      <c r="T231" s="8">
        <v>214403.09489400004</v>
      </c>
    </row>
    <row r="232" spans="1:20" hidden="1" x14ac:dyDescent="0.2">
      <c r="A232" s="6">
        <f t="shared" si="16"/>
        <v>214</v>
      </c>
      <c r="B232" s="6">
        <f t="shared" si="17"/>
        <v>121</v>
      </c>
      <c r="C232" s="7" t="s">
        <v>192</v>
      </c>
      <c r="D232" s="7" t="s">
        <v>325</v>
      </c>
      <c r="E232" s="8">
        <f t="shared" si="18"/>
        <v>388845.05</v>
      </c>
      <c r="F232" s="8"/>
      <c r="G232" s="8"/>
      <c r="H232" s="8"/>
      <c r="I232" s="8"/>
      <c r="J232" s="8">
        <v>277450.93752936</v>
      </c>
      <c r="K232" s="8"/>
      <c r="L232" s="8"/>
      <c r="M232" s="8"/>
      <c r="N232" s="8"/>
      <c r="O232" s="8"/>
      <c r="P232" s="8"/>
      <c r="Q232" s="8"/>
      <c r="R232" s="8">
        <v>81326.822400000005</v>
      </c>
      <c r="S232" s="8">
        <v>24000</v>
      </c>
      <c r="T232" s="8">
        <v>6067.2900706399996</v>
      </c>
    </row>
    <row r="233" spans="1:20" hidden="1" x14ac:dyDescent="0.2">
      <c r="A233" s="6">
        <f t="shared" si="16"/>
        <v>215</v>
      </c>
      <c r="B233" s="6">
        <f t="shared" si="17"/>
        <v>122</v>
      </c>
      <c r="C233" s="7" t="s">
        <v>192</v>
      </c>
      <c r="D233" s="7" t="s">
        <v>326</v>
      </c>
      <c r="E233" s="8">
        <f t="shared" si="18"/>
        <v>921155.33000000007</v>
      </c>
      <c r="F233" s="8"/>
      <c r="G233" s="8"/>
      <c r="H233" s="8"/>
      <c r="I233" s="8">
        <v>628926.71017632971</v>
      </c>
      <c r="J233" s="8">
        <v>125836.57476405117</v>
      </c>
      <c r="K233" s="8"/>
      <c r="L233" s="8"/>
      <c r="M233" s="8"/>
      <c r="N233" s="8"/>
      <c r="O233" s="8"/>
      <c r="P233" s="8"/>
      <c r="Q233" s="8"/>
      <c r="R233" s="8">
        <v>125886.90067200002</v>
      </c>
      <c r="S233" s="8">
        <v>24000</v>
      </c>
      <c r="T233" s="8">
        <v>16505.144387619202</v>
      </c>
    </row>
    <row r="234" spans="1:20" hidden="1" x14ac:dyDescent="0.2">
      <c r="A234" s="6">
        <f t="shared" si="16"/>
        <v>216</v>
      </c>
      <c r="B234" s="6">
        <f t="shared" si="17"/>
        <v>123</v>
      </c>
      <c r="C234" s="7" t="s">
        <v>192</v>
      </c>
      <c r="D234" s="7" t="s">
        <v>327</v>
      </c>
      <c r="E234" s="8">
        <f t="shared" si="18"/>
        <v>2936009.17</v>
      </c>
      <c r="F234" s="8"/>
      <c r="G234" s="8"/>
      <c r="H234" s="8"/>
      <c r="I234" s="8"/>
      <c r="J234" s="8"/>
      <c r="K234" s="8"/>
      <c r="L234" s="8"/>
      <c r="M234" s="8"/>
      <c r="N234" s="8">
        <v>950577.8276725472</v>
      </c>
      <c r="O234" s="8"/>
      <c r="P234" s="8">
        <v>1694667.7738515474</v>
      </c>
      <c r="Q234" s="8"/>
      <c r="R234" s="8">
        <v>208917.4046984525</v>
      </c>
      <c r="S234" s="8">
        <v>24000</v>
      </c>
      <c r="T234" s="8">
        <v>57846.163777453119</v>
      </c>
    </row>
    <row r="235" spans="1:20" hidden="1" x14ac:dyDescent="0.2">
      <c r="A235" s="6">
        <f t="shared" si="16"/>
        <v>217</v>
      </c>
      <c r="B235" s="6">
        <f t="shared" si="17"/>
        <v>124</v>
      </c>
      <c r="C235" s="7" t="s">
        <v>192</v>
      </c>
      <c r="D235" s="7" t="s">
        <v>328</v>
      </c>
      <c r="E235" s="8">
        <f t="shared" si="18"/>
        <v>4799264.47</v>
      </c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>
        <v>4558777.4269657852</v>
      </c>
      <c r="R235" s="8">
        <v>98645.217170549775</v>
      </c>
      <c r="S235" s="8">
        <v>42150.596620800003</v>
      </c>
      <c r="T235" s="8">
        <v>99691.229242865127</v>
      </c>
    </row>
    <row r="236" spans="1:20" hidden="1" x14ac:dyDescent="0.2">
      <c r="A236" s="6">
        <f t="shared" si="16"/>
        <v>218</v>
      </c>
      <c r="B236" s="6">
        <f t="shared" si="17"/>
        <v>125</v>
      </c>
      <c r="C236" s="7" t="s">
        <v>192</v>
      </c>
      <c r="D236" s="7" t="s">
        <v>329</v>
      </c>
      <c r="E236" s="8">
        <f t="shared" si="18"/>
        <v>4265507.3399999989</v>
      </c>
      <c r="F236" s="8"/>
      <c r="G236" s="8"/>
      <c r="H236" s="8"/>
      <c r="I236" s="8"/>
      <c r="J236" s="8"/>
      <c r="K236" s="8"/>
      <c r="L236" s="8"/>
      <c r="M236" s="8"/>
      <c r="N236" s="8">
        <v>1420089.399604833</v>
      </c>
      <c r="O236" s="8"/>
      <c r="P236" s="8">
        <v>2508822.6669310285</v>
      </c>
      <c r="Q236" s="8"/>
      <c r="R236" s="8">
        <v>226677.9239609011</v>
      </c>
      <c r="S236" s="8">
        <v>24000</v>
      </c>
      <c r="T236" s="8">
        <v>85917.349503236735</v>
      </c>
    </row>
    <row r="237" spans="1:20" hidden="1" x14ac:dyDescent="0.2">
      <c r="A237" s="6">
        <f t="shared" si="16"/>
        <v>219</v>
      </c>
      <c r="B237" s="6">
        <f t="shared" si="17"/>
        <v>126</v>
      </c>
      <c r="C237" s="7" t="s">
        <v>192</v>
      </c>
      <c r="D237" s="7" t="s">
        <v>330</v>
      </c>
      <c r="E237" s="8">
        <f t="shared" si="18"/>
        <v>6423790.3058559988</v>
      </c>
      <c r="F237" s="8">
        <v>747963.02621779195</v>
      </c>
      <c r="G237" s="8">
        <v>238766.07568383365</v>
      </c>
      <c r="H237" s="8">
        <v>91961.959599605747</v>
      </c>
      <c r="I237" s="8">
        <v>407634.74001183361</v>
      </c>
      <c r="J237" s="8"/>
      <c r="K237" s="8"/>
      <c r="L237" s="8">
        <v>190195.22157068166</v>
      </c>
      <c r="M237" s="8"/>
      <c r="N237" s="8">
        <v>920717.65536705137</v>
      </c>
      <c r="O237" s="8"/>
      <c r="P237" s="8">
        <v>1636528.1893768883</v>
      </c>
      <c r="Q237" s="8">
        <v>1537416.6483862831</v>
      </c>
      <c r="R237" s="8">
        <v>486669.78715187666</v>
      </c>
      <c r="S237" s="8">
        <v>39732.907612800002</v>
      </c>
      <c r="T237" s="8">
        <v>126204.09487735432</v>
      </c>
    </row>
    <row r="238" spans="1:20" hidden="1" x14ac:dyDescent="0.2">
      <c r="A238" s="6">
        <f t="shared" si="16"/>
        <v>220</v>
      </c>
      <c r="B238" s="6">
        <f t="shared" si="17"/>
        <v>127</v>
      </c>
      <c r="C238" s="7" t="s">
        <v>192</v>
      </c>
      <c r="D238" s="7" t="s">
        <v>331</v>
      </c>
      <c r="E238" s="8">
        <f t="shared" si="18"/>
        <v>12075240.4955744</v>
      </c>
      <c r="F238" s="8">
        <v>1466737.6061590558</v>
      </c>
      <c r="G238" s="8">
        <v>497454.67142004479</v>
      </c>
      <c r="H238" s="8">
        <v>190578.94003776766</v>
      </c>
      <c r="I238" s="8">
        <v>811257.35234604473</v>
      </c>
      <c r="J238" s="8"/>
      <c r="K238" s="8"/>
      <c r="L238" s="8">
        <v>357523.04077910789</v>
      </c>
      <c r="M238" s="8"/>
      <c r="N238" s="8">
        <v>1804569.0103951422</v>
      </c>
      <c r="O238" s="8"/>
      <c r="P238" s="8">
        <v>3166674.6153957071</v>
      </c>
      <c r="Q238" s="8">
        <v>2957798.8368097255</v>
      </c>
      <c r="R238" s="8">
        <v>535909.90725245315</v>
      </c>
      <c r="S238" s="8">
        <v>40665.072950400005</v>
      </c>
      <c r="T238" s="8">
        <v>246071.44202895107</v>
      </c>
    </row>
    <row r="239" spans="1:20" hidden="1" x14ac:dyDescent="0.2">
      <c r="A239" s="6">
        <f t="shared" si="16"/>
        <v>221</v>
      </c>
      <c r="B239" s="6">
        <f t="shared" si="17"/>
        <v>128</v>
      </c>
      <c r="C239" s="7" t="s">
        <v>192</v>
      </c>
      <c r="D239" s="7" t="s">
        <v>332</v>
      </c>
      <c r="E239" s="8">
        <f t="shared" si="18"/>
        <v>20531293.690032642</v>
      </c>
      <c r="F239" s="8">
        <v>3146117.804723674</v>
      </c>
      <c r="G239" s="8">
        <v>1069495.7588805389</v>
      </c>
      <c r="H239" s="8">
        <v>1206208.9479471408</v>
      </c>
      <c r="I239" s="8">
        <v>692114.05247253866</v>
      </c>
      <c r="J239" s="8">
        <v>476122.9661512954</v>
      </c>
      <c r="K239" s="8"/>
      <c r="L239" s="8">
        <v>117720.53045594152</v>
      </c>
      <c r="M239" s="8"/>
      <c r="N239" s="8">
        <v>5929202.8911787076</v>
      </c>
      <c r="O239" s="8"/>
      <c r="P239" s="8">
        <v>2980360.8822936807</v>
      </c>
      <c r="Q239" s="8">
        <v>3299926.138962104</v>
      </c>
      <c r="R239" s="8">
        <v>1159333.795989238</v>
      </c>
      <c r="S239" s="8">
        <v>41007.540614400001</v>
      </c>
      <c r="T239" s="8">
        <v>413682.38036338059</v>
      </c>
    </row>
    <row r="240" spans="1:20" hidden="1" x14ac:dyDescent="0.2">
      <c r="A240" s="6">
        <f t="shared" si="16"/>
        <v>222</v>
      </c>
      <c r="B240" s="6">
        <f t="shared" si="17"/>
        <v>129</v>
      </c>
      <c r="C240" s="7" t="s">
        <v>192</v>
      </c>
      <c r="D240" s="7" t="s">
        <v>333</v>
      </c>
      <c r="E240" s="8">
        <f t="shared" si="18"/>
        <v>19554699.962661117</v>
      </c>
      <c r="F240" s="8">
        <v>2989658.1150132092</v>
      </c>
      <c r="G240" s="8">
        <v>1021717.3000161675</v>
      </c>
      <c r="H240" s="8">
        <v>1146967.6729013307</v>
      </c>
      <c r="I240" s="8">
        <v>656536.42611216754</v>
      </c>
      <c r="J240" s="8">
        <v>451415.54753152892</v>
      </c>
      <c r="K240" s="8"/>
      <c r="L240" s="8">
        <v>112121.02297217205</v>
      </c>
      <c r="M240" s="8"/>
      <c r="N240" s="8">
        <v>5632365.2790173274</v>
      </c>
      <c r="O240" s="8"/>
      <c r="P240" s="8">
        <v>2822334.7345791995</v>
      </c>
      <c r="Q240" s="8">
        <v>3132603.5838463302</v>
      </c>
      <c r="R240" s="8">
        <v>1155208.6975006626</v>
      </c>
      <c r="S240" s="8">
        <v>40897.680458400006</v>
      </c>
      <c r="T240" s="8">
        <v>392873.90271262405</v>
      </c>
    </row>
    <row r="241" spans="1:20" hidden="1" x14ac:dyDescent="0.2">
      <c r="A241" s="6">
        <f t="shared" ref="A241:B241" si="19">+A240+1</f>
        <v>223</v>
      </c>
      <c r="B241" s="6">
        <f t="shared" si="19"/>
        <v>130</v>
      </c>
      <c r="C241" s="7" t="s">
        <v>192</v>
      </c>
      <c r="D241" s="7" t="s">
        <v>334</v>
      </c>
      <c r="E241" s="8">
        <f t="shared" si="18"/>
        <v>3330365.18</v>
      </c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>
        <v>3135045.0259226295</v>
      </c>
      <c r="R241" s="8">
        <v>86154.066735667337</v>
      </c>
      <c r="S241" s="8">
        <v>40609.002164160003</v>
      </c>
      <c r="T241" s="8">
        <v>68557.085177543704</v>
      </c>
    </row>
    <row r="242" spans="1:20" s="14" customFormat="1" hidden="1" x14ac:dyDescent="0.2">
      <c r="A242" s="40" t="s">
        <v>335</v>
      </c>
      <c r="B242" s="40"/>
      <c r="C242" s="40"/>
      <c r="D242" s="40"/>
      <c r="E242" s="13">
        <f t="shared" si="18"/>
        <v>1369949694.5550337</v>
      </c>
      <c r="F242" s="13">
        <f>SUM(F112:F241)</f>
        <v>121361741.86941248</v>
      </c>
      <c r="G242" s="13">
        <f t="shared" ref="G242:T242" si="20">SUM(G112:G241)</f>
        <v>51386052.341453575</v>
      </c>
      <c r="H242" s="13">
        <f t="shared" si="20"/>
        <v>46859661.940556571</v>
      </c>
      <c r="I242" s="13">
        <f t="shared" si="20"/>
        <v>42371704.020014256</v>
      </c>
      <c r="J242" s="13">
        <f t="shared" si="20"/>
        <v>43102439.364803351</v>
      </c>
      <c r="K242" s="13">
        <f t="shared" si="20"/>
        <v>0</v>
      </c>
      <c r="L242" s="13">
        <f t="shared" si="20"/>
        <v>11389496.073821388</v>
      </c>
      <c r="M242" s="13">
        <f t="shared" si="20"/>
        <v>41349566.284770496</v>
      </c>
      <c r="N242" s="13">
        <f t="shared" si="20"/>
        <v>241550948.36630723</v>
      </c>
      <c r="O242" s="13">
        <f t="shared" si="20"/>
        <v>0</v>
      </c>
      <c r="P242" s="13">
        <f t="shared" si="20"/>
        <v>404521147.50754142</v>
      </c>
      <c r="Q242" s="13">
        <f t="shared" si="20"/>
        <v>280871429.10299546</v>
      </c>
      <c r="R242" s="13">
        <f t="shared" si="20"/>
        <v>52951981.824766882</v>
      </c>
      <c r="S242" s="13">
        <f t="shared" si="20"/>
        <v>4138335.1789871198</v>
      </c>
      <c r="T242" s="13">
        <f t="shared" si="20"/>
        <v>28095190.679603685</v>
      </c>
    </row>
    <row r="243" spans="1:20" hidden="1" x14ac:dyDescent="0.2">
      <c r="A243" s="6">
        <f>+A241+1</f>
        <v>224</v>
      </c>
      <c r="B243" s="6">
        <v>1</v>
      </c>
      <c r="C243" s="7" t="s">
        <v>336</v>
      </c>
      <c r="D243" s="7" t="s">
        <v>337</v>
      </c>
      <c r="E243" s="8">
        <f t="shared" si="18"/>
        <v>36335197.986966334</v>
      </c>
      <c r="F243" s="8"/>
      <c r="G243" s="8"/>
      <c r="H243" s="8"/>
      <c r="I243" s="8"/>
      <c r="J243" s="8"/>
      <c r="K243" s="8"/>
      <c r="L243" s="8"/>
      <c r="M243" s="8"/>
      <c r="N243" s="8">
        <v>15301984.316749198</v>
      </c>
      <c r="O243" s="8">
        <v>0</v>
      </c>
      <c r="P243" s="8">
        <v>7944861.0960919205</v>
      </c>
      <c r="Q243" s="8">
        <v>8569462.6653052196</v>
      </c>
      <c r="R243" s="8">
        <v>3459779.71</v>
      </c>
      <c r="S243" s="8">
        <v>363351.98</v>
      </c>
      <c r="T243" s="8">
        <v>695758.21881999983</v>
      </c>
    </row>
    <row r="244" spans="1:20" hidden="1" x14ac:dyDescent="0.2">
      <c r="A244" s="6">
        <f>+A243+1</f>
        <v>225</v>
      </c>
      <c r="B244" s="6">
        <f>+B243+1</f>
        <v>2</v>
      </c>
      <c r="C244" s="7" t="s">
        <v>336</v>
      </c>
      <c r="D244" s="7" t="s">
        <v>338</v>
      </c>
      <c r="E244" s="8">
        <f t="shared" si="18"/>
        <v>30872908.988169596</v>
      </c>
      <c r="F244" s="8">
        <v>9287477.156085005</v>
      </c>
      <c r="G244" s="8">
        <v>3291792.6271848041</v>
      </c>
      <c r="H244" s="8">
        <v>3533257.6321286173</v>
      </c>
      <c r="I244" s="8">
        <v>2190165.9709848035</v>
      </c>
      <c r="J244" s="8">
        <v>1607106.6091556044</v>
      </c>
      <c r="K244" s="8"/>
      <c r="L244" s="8">
        <v>337886.80801477062</v>
      </c>
      <c r="M244" s="8"/>
      <c r="N244" s="8"/>
      <c r="O244" s="8"/>
      <c r="P244" s="8">
        <v>8909581.6534919217</v>
      </c>
      <c r="Q244" s="8"/>
      <c r="R244" s="8">
        <v>1054030.123418397</v>
      </c>
      <c r="S244" s="8">
        <v>24000</v>
      </c>
      <c r="T244" s="8">
        <v>637610.40770567581</v>
      </c>
    </row>
    <row r="245" spans="1:20" s="14" customFormat="1" hidden="1" x14ac:dyDescent="0.2">
      <c r="A245" s="40" t="s">
        <v>339</v>
      </c>
      <c r="B245" s="40"/>
      <c r="C245" s="40"/>
      <c r="D245" s="40"/>
      <c r="E245" s="13">
        <f t="shared" si="18"/>
        <v>67208106.975135922</v>
      </c>
      <c r="F245" s="13">
        <v>9287477.156085005</v>
      </c>
      <c r="G245" s="13">
        <v>3291792.6271848041</v>
      </c>
      <c r="H245" s="13">
        <v>3533257.6321286173</v>
      </c>
      <c r="I245" s="13">
        <v>2190165.9709848035</v>
      </c>
      <c r="J245" s="13">
        <v>1607106.6091556044</v>
      </c>
      <c r="K245" s="13">
        <v>0</v>
      </c>
      <c r="L245" s="13">
        <v>337886.80801477062</v>
      </c>
      <c r="M245" s="13">
        <v>0</v>
      </c>
      <c r="N245" s="13">
        <v>15301984.316749198</v>
      </c>
      <c r="O245" s="13">
        <v>0</v>
      </c>
      <c r="P245" s="13">
        <v>16854442.74958384</v>
      </c>
      <c r="Q245" s="13">
        <v>8569462.6653052196</v>
      </c>
      <c r="R245" s="13">
        <v>4513809.8334183972</v>
      </c>
      <c r="S245" s="13">
        <v>387351.98</v>
      </c>
      <c r="T245" s="13">
        <v>1333368.6265256756</v>
      </c>
    </row>
    <row r="246" spans="1:20" hidden="1" x14ac:dyDescent="0.2">
      <c r="A246" s="6">
        <f>+A244+1</f>
        <v>226</v>
      </c>
      <c r="B246" s="6">
        <v>1</v>
      </c>
      <c r="C246" s="7" t="s">
        <v>340</v>
      </c>
      <c r="D246" s="7" t="s">
        <v>341</v>
      </c>
      <c r="E246" s="8">
        <f t="shared" si="18"/>
        <v>37275699.904187188</v>
      </c>
      <c r="F246" s="8">
        <v>3570516.7468256159</v>
      </c>
      <c r="G246" s="8">
        <v>2200686.4888796927</v>
      </c>
      <c r="H246" s="8">
        <v>1042882.5090773646</v>
      </c>
      <c r="I246" s="8">
        <v>863652.45524369273</v>
      </c>
      <c r="J246" s="8"/>
      <c r="K246" s="8"/>
      <c r="L246" s="8">
        <v>324924.41530759394</v>
      </c>
      <c r="M246" s="8"/>
      <c r="N246" s="8">
        <v>10655402.509119935</v>
      </c>
      <c r="O246" s="8"/>
      <c r="P246" s="8">
        <v>8751119.8700907193</v>
      </c>
      <c r="Q246" s="8">
        <v>8275485.5112957796</v>
      </c>
      <c r="R246" s="8">
        <v>769870.37290723203</v>
      </c>
      <c r="S246" s="8">
        <v>40807.555150400003</v>
      </c>
      <c r="T246" s="8">
        <v>780351.47028917284</v>
      </c>
    </row>
    <row r="247" spans="1:20" hidden="1" x14ac:dyDescent="0.2">
      <c r="A247" s="6">
        <f>+A246+1</f>
        <v>227</v>
      </c>
      <c r="B247" s="6">
        <f>+B246+1</f>
        <v>2</v>
      </c>
      <c r="C247" s="7" t="s">
        <v>340</v>
      </c>
      <c r="D247" s="7" t="s">
        <v>342</v>
      </c>
      <c r="E247" s="8">
        <f t="shared" si="18"/>
        <v>23164533.795661435</v>
      </c>
      <c r="F247" s="8">
        <v>3650782.586658278</v>
      </c>
      <c r="G247" s="8">
        <v>1270276.2434942229</v>
      </c>
      <c r="H247" s="8">
        <v>1415973.0079935659</v>
      </c>
      <c r="I247" s="8">
        <v>827881.56902422255</v>
      </c>
      <c r="J247" s="8"/>
      <c r="K247" s="8"/>
      <c r="L247" s="8">
        <v>127619.94591828519</v>
      </c>
      <c r="M247" s="8"/>
      <c r="N247" s="8">
        <v>6949998.0743119568</v>
      </c>
      <c r="O247" s="8"/>
      <c r="P247" s="8">
        <v>3516209.4194612652</v>
      </c>
      <c r="Q247" s="8">
        <v>3878315.8863145206</v>
      </c>
      <c r="R247" s="8">
        <v>1013325.5615837621</v>
      </c>
      <c r="S247" s="8">
        <v>40992.892593600001</v>
      </c>
      <c r="T247" s="8">
        <v>473158.60830775934</v>
      </c>
    </row>
    <row r="248" spans="1:20" hidden="1" x14ac:dyDescent="0.2">
      <c r="A248" s="6">
        <f t="shared" ref="A248:A255" si="21">+A247+1</f>
        <v>228</v>
      </c>
      <c r="B248" s="6">
        <f t="shared" ref="B248:B255" si="22">+B247+1</f>
        <v>3</v>
      </c>
      <c r="C248" s="7" t="s">
        <v>340</v>
      </c>
      <c r="D248" s="7" t="s">
        <v>343</v>
      </c>
      <c r="E248" s="8">
        <f t="shared" si="18"/>
        <v>22999734.988084476</v>
      </c>
      <c r="F248" s="8">
        <v>3623792.4443111331</v>
      </c>
      <c r="G248" s="8">
        <v>1260367.3238217062</v>
      </c>
      <c r="H248" s="8">
        <v>1405620.5816828932</v>
      </c>
      <c r="I248" s="8">
        <v>821202.12721170625</v>
      </c>
      <c r="J248" s="8"/>
      <c r="K248" s="8"/>
      <c r="L248" s="8">
        <v>126712.02278147214</v>
      </c>
      <c r="M248" s="8"/>
      <c r="N248" s="8">
        <v>6899558.0836567869</v>
      </c>
      <c r="O248" s="8"/>
      <c r="P248" s="8">
        <v>3489881.6589575112</v>
      </c>
      <c r="Q248" s="8">
        <v>3849792.4295946667</v>
      </c>
      <c r="R248" s="8">
        <v>1012175.6841869899</v>
      </c>
      <c r="S248" s="8">
        <v>40975.743691199998</v>
      </c>
      <c r="T248" s="8">
        <v>469656.88818841457</v>
      </c>
    </row>
    <row r="249" spans="1:20" hidden="1" x14ac:dyDescent="0.2">
      <c r="A249" s="6">
        <f t="shared" si="21"/>
        <v>229</v>
      </c>
      <c r="B249" s="6">
        <f t="shared" si="22"/>
        <v>4</v>
      </c>
      <c r="C249" s="7" t="s">
        <v>340</v>
      </c>
      <c r="D249" s="7" t="s">
        <v>344</v>
      </c>
      <c r="E249" s="8">
        <f t="shared" si="18"/>
        <v>23035784.719429441</v>
      </c>
      <c r="F249" s="8">
        <v>3629696.5425367584</v>
      </c>
      <c r="G249" s="8">
        <v>1262534.8984710064</v>
      </c>
      <c r="H249" s="8">
        <v>1407885.1795255404</v>
      </c>
      <c r="I249" s="8">
        <v>822663.25052100676</v>
      </c>
      <c r="J249" s="8"/>
      <c r="K249" s="8"/>
      <c r="L249" s="8">
        <v>126910.63096765001</v>
      </c>
      <c r="M249" s="8"/>
      <c r="N249" s="8">
        <v>6910591.8270254182</v>
      </c>
      <c r="O249" s="8"/>
      <c r="P249" s="8">
        <v>3495640.8519805209</v>
      </c>
      <c r="Q249" s="8">
        <v>3856031.9342230731</v>
      </c>
      <c r="R249" s="8">
        <v>1012427.2198675337</v>
      </c>
      <c r="S249" s="8">
        <v>40979.495013599997</v>
      </c>
      <c r="T249" s="8">
        <v>470422.88929733378</v>
      </c>
    </row>
    <row r="250" spans="1:20" hidden="1" x14ac:dyDescent="0.2">
      <c r="A250" s="6">
        <f t="shared" si="21"/>
        <v>230</v>
      </c>
      <c r="B250" s="6">
        <f t="shared" si="22"/>
        <v>5</v>
      </c>
      <c r="C250" s="7" t="s">
        <v>340</v>
      </c>
      <c r="D250" s="7" t="s">
        <v>345</v>
      </c>
      <c r="E250" s="8">
        <f t="shared" si="18"/>
        <v>23106167.547769599</v>
      </c>
      <c r="F250" s="8">
        <v>3641223.5760754556</v>
      </c>
      <c r="G250" s="8">
        <v>1266766.8317931646</v>
      </c>
      <c r="H250" s="8">
        <v>1412306.5218403274</v>
      </c>
      <c r="I250" s="8">
        <v>825515.93521716469</v>
      </c>
      <c r="J250" s="8"/>
      <c r="K250" s="8"/>
      <c r="L250" s="8">
        <v>127298.38980733058</v>
      </c>
      <c r="M250" s="8"/>
      <c r="N250" s="8">
        <v>6932133.9127897928</v>
      </c>
      <c r="O250" s="8"/>
      <c r="P250" s="8">
        <v>3506885.0061177276</v>
      </c>
      <c r="Q250" s="8">
        <v>3868213.8260758645</v>
      </c>
      <c r="R250" s="8">
        <v>1012918.3133390718</v>
      </c>
      <c r="S250" s="8">
        <v>40986.819023999997</v>
      </c>
      <c r="T250" s="8">
        <v>471918.41568969964</v>
      </c>
    </row>
    <row r="251" spans="1:20" hidden="1" x14ac:dyDescent="0.2">
      <c r="A251" s="6">
        <f t="shared" si="21"/>
        <v>231</v>
      </c>
      <c r="B251" s="6">
        <f t="shared" si="22"/>
        <v>6</v>
      </c>
      <c r="C251" s="7" t="s">
        <v>340</v>
      </c>
      <c r="D251" s="7" t="s">
        <v>346</v>
      </c>
      <c r="E251" s="8">
        <f t="shared" si="18"/>
        <v>4169114.83</v>
      </c>
      <c r="F251" s="8"/>
      <c r="G251" s="8"/>
      <c r="H251" s="8">
        <v>137631.05853974397</v>
      </c>
      <c r="I251" s="8"/>
      <c r="J251" s="8"/>
      <c r="K251" s="8"/>
      <c r="L251" s="8"/>
      <c r="M251" s="8"/>
      <c r="N251" s="8">
        <v>1385392.7465573424</v>
      </c>
      <c r="O251" s="8"/>
      <c r="P251" s="8"/>
      <c r="Q251" s="8">
        <v>2308061.3393606166</v>
      </c>
      <c r="R251" s="8">
        <v>213893.076371904</v>
      </c>
      <c r="S251" s="8">
        <v>40358.536319999999</v>
      </c>
      <c r="T251" s="8">
        <v>83778.072850393262</v>
      </c>
    </row>
    <row r="252" spans="1:20" hidden="1" x14ac:dyDescent="0.2">
      <c r="A252" s="6">
        <f t="shared" si="21"/>
        <v>232</v>
      </c>
      <c r="B252" s="6">
        <f t="shared" si="22"/>
        <v>7</v>
      </c>
      <c r="C252" s="7" t="s">
        <v>340</v>
      </c>
      <c r="D252" s="7" t="s">
        <v>347</v>
      </c>
      <c r="E252" s="8">
        <f t="shared" si="18"/>
        <v>10444060.5902832</v>
      </c>
      <c r="F252" s="8">
        <v>1666678.917117984</v>
      </c>
      <c r="G252" s="8">
        <v>568180.01537478715</v>
      </c>
      <c r="H252" s="8">
        <v>215873.79484820351</v>
      </c>
      <c r="I252" s="8"/>
      <c r="J252" s="8"/>
      <c r="K252" s="8"/>
      <c r="L252" s="8">
        <v>397815.84349913965</v>
      </c>
      <c r="M252" s="8"/>
      <c r="N252" s="8"/>
      <c r="O252" s="8"/>
      <c r="P252" s="8">
        <v>3591425.644942122</v>
      </c>
      <c r="Q252" s="8">
        <v>3355439.8646465894</v>
      </c>
      <c r="R252" s="8">
        <v>393358.17799653125</v>
      </c>
      <c r="S252" s="8">
        <v>41082.464985600003</v>
      </c>
      <c r="T252" s="8">
        <v>214205.86687224291</v>
      </c>
    </row>
    <row r="253" spans="1:20" hidden="1" x14ac:dyDescent="0.2">
      <c r="A253" s="6">
        <f t="shared" si="21"/>
        <v>233</v>
      </c>
      <c r="B253" s="6">
        <f t="shared" si="22"/>
        <v>8</v>
      </c>
      <c r="C253" s="7" t="s">
        <v>340</v>
      </c>
      <c r="D253" s="7" t="s">
        <v>348</v>
      </c>
      <c r="E253" s="8">
        <f t="shared" si="18"/>
        <v>6168005.4999999991</v>
      </c>
      <c r="F253" s="8"/>
      <c r="G253" s="8"/>
      <c r="H253" s="8">
        <v>217110.79002893952</v>
      </c>
      <c r="I253" s="8"/>
      <c r="J253" s="8"/>
      <c r="K253" s="8"/>
      <c r="L253" s="8"/>
      <c r="M253" s="8"/>
      <c r="N253" s="8">
        <v>2104115.7988916817</v>
      </c>
      <c r="O253" s="8"/>
      <c r="P253" s="8"/>
      <c r="Q253" s="8">
        <v>3457278.2156908326</v>
      </c>
      <c r="R253" s="8">
        <v>221992.78769645415</v>
      </c>
      <c r="S253" s="8">
        <v>41143.7110656</v>
      </c>
      <c r="T253" s="8">
        <v>126364.19662649206</v>
      </c>
    </row>
    <row r="254" spans="1:20" hidden="1" x14ac:dyDescent="0.2">
      <c r="A254" s="6">
        <f t="shared" si="21"/>
        <v>234</v>
      </c>
      <c r="B254" s="6">
        <f t="shared" si="22"/>
        <v>9</v>
      </c>
      <c r="C254" s="7" t="s">
        <v>340</v>
      </c>
      <c r="D254" s="7" t="s">
        <v>349</v>
      </c>
      <c r="E254" s="8">
        <f t="shared" si="18"/>
        <v>6188697.9499999993</v>
      </c>
      <c r="F254" s="8"/>
      <c r="G254" s="8"/>
      <c r="H254" s="8">
        <v>217934.1902818752</v>
      </c>
      <c r="I254" s="8"/>
      <c r="J254" s="8"/>
      <c r="K254" s="8"/>
      <c r="L254" s="8"/>
      <c r="M254" s="8"/>
      <c r="N254" s="8">
        <v>2111431.1203102958</v>
      </c>
      <c r="O254" s="8"/>
      <c r="P254" s="8"/>
      <c r="Q254" s="8">
        <v>3469109.0003302838</v>
      </c>
      <c r="R254" s="8">
        <v>222271.07673711749</v>
      </c>
      <c r="S254" s="8">
        <v>41151.673056</v>
      </c>
      <c r="T254" s="8">
        <v>126800.88928442729</v>
      </c>
    </row>
    <row r="255" spans="1:20" hidden="1" x14ac:dyDescent="0.2">
      <c r="A255" s="6">
        <f t="shared" si="21"/>
        <v>235</v>
      </c>
      <c r="B255" s="6">
        <f t="shared" si="22"/>
        <v>10</v>
      </c>
      <c r="C255" s="7" t="s">
        <v>340</v>
      </c>
      <c r="D255" s="7" t="s">
        <v>350</v>
      </c>
      <c r="E255" s="8">
        <f t="shared" si="18"/>
        <v>2618651.85</v>
      </c>
      <c r="F255" s="8"/>
      <c r="G255" s="8"/>
      <c r="H255" s="8">
        <v>125339.24317307904</v>
      </c>
      <c r="I255" s="8"/>
      <c r="J255" s="8"/>
      <c r="K255" s="8"/>
      <c r="L255" s="8"/>
      <c r="M255" s="8"/>
      <c r="N255" s="8"/>
      <c r="O255" s="8"/>
      <c r="P255" s="8"/>
      <c r="Q255" s="8">
        <v>2296815.2681922237</v>
      </c>
      <c r="R255" s="8">
        <v>103269.79503199008</v>
      </c>
      <c r="S255" s="8">
        <v>40259.930131200003</v>
      </c>
      <c r="T255" s="8">
        <v>52967.613471507735</v>
      </c>
    </row>
    <row r="256" spans="1:20" s="14" customFormat="1" hidden="1" x14ac:dyDescent="0.2">
      <c r="A256" s="40" t="s">
        <v>351</v>
      </c>
      <c r="B256" s="40"/>
      <c r="C256" s="40"/>
      <c r="D256" s="40"/>
      <c r="E256" s="13">
        <f t="shared" ref="E256:E311" si="23">SUM(F256:T256)</f>
        <v>159170451.67541537</v>
      </c>
      <c r="F256" s="13">
        <v>19782690.813525222</v>
      </c>
      <c r="G256" s="13">
        <v>7828811.8018345805</v>
      </c>
      <c r="H256" s="13">
        <v>7598556.8769915327</v>
      </c>
      <c r="I256" s="13">
        <v>4160915.3372177929</v>
      </c>
      <c r="J256" s="13">
        <v>0</v>
      </c>
      <c r="K256" s="13">
        <v>0</v>
      </c>
      <c r="L256" s="13">
        <v>1231281.2482814714</v>
      </c>
      <c r="M256" s="13">
        <v>0</v>
      </c>
      <c r="N256" s="13">
        <v>43948624.07266321</v>
      </c>
      <c r="O256" s="13">
        <v>0</v>
      </c>
      <c r="P256" s="13">
        <v>26351162.451549869</v>
      </c>
      <c r="Q256" s="13">
        <v>38614543.275724448</v>
      </c>
      <c r="R256" s="13">
        <v>5975502.0657185866</v>
      </c>
      <c r="S256" s="13">
        <v>408738.8210312</v>
      </c>
      <c r="T256" s="13">
        <v>3269624.9108774434</v>
      </c>
    </row>
    <row r="257" spans="1:20" s="12" customFormat="1" ht="25.5" hidden="1" x14ac:dyDescent="0.2">
      <c r="A257" s="9">
        <f>+A255+1</f>
        <v>236</v>
      </c>
      <c r="B257" s="9">
        <v>1</v>
      </c>
      <c r="C257" s="10" t="s">
        <v>352</v>
      </c>
      <c r="D257" s="10" t="s">
        <v>353</v>
      </c>
      <c r="E257" s="11">
        <f t="shared" si="23"/>
        <v>332123.68324799999</v>
      </c>
      <c r="F257" s="11"/>
      <c r="G257" s="11"/>
      <c r="H257" s="11"/>
      <c r="I257" s="11">
        <v>246024.67689599999</v>
      </c>
      <c r="J257" s="11"/>
      <c r="K257" s="11"/>
      <c r="L257" s="11"/>
      <c r="M257" s="11"/>
      <c r="N257" s="11"/>
      <c r="O257" s="11"/>
      <c r="P257" s="11"/>
      <c r="Q257" s="11"/>
      <c r="R257" s="11">
        <v>54991.556352</v>
      </c>
      <c r="S257" s="11">
        <v>24000</v>
      </c>
      <c r="T257" s="11">
        <v>7107.45</v>
      </c>
    </row>
    <row r="258" spans="1:20" s="14" customFormat="1" hidden="1" x14ac:dyDescent="0.2">
      <c r="A258" s="40" t="s">
        <v>354</v>
      </c>
      <c r="B258" s="40"/>
      <c r="C258" s="40"/>
      <c r="D258" s="40"/>
      <c r="E258" s="13">
        <f t="shared" si="23"/>
        <v>332123.68324799999</v>
      </c>
      <c r="F258" s="13">
        <v>0</v>
      </c>
      <c r="G258" s="13">
        <v>0</v>
      </c>
      <c r="H258" s="13">
        <v>0</v>
      </c>
      <c r="I258" s="13">
        <v>246024.67689599999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13">
        <v>0</v>
      </c>
      <c r="P258" s="13">
        <v>0</v>
      </c>
      <c r="Q258" s="13">
        <v>0</v>
      </c>
      <c r="R258" s="13">
        <v>54991.556352</v>
      </c>
      <c r="S258" s="13">
        <v>24000</v>
      </c>
      <c r="T258" s="13">
        <v>7107.45</v>
      </c>
    </row>
    <row r="259" spans="1:20" hidden="1" x14ac:dyDescent="0.2">
      <c r="A259" s="6">
        <f>+A257+1</f>
        <v>237</v>
      </c>
      <c r="B259" s="6">
        <v>1</v>
      </c>
      <c r="C259" s="7" t="s">
        <v>355</v>
      </c>
      <c r="D259" s="7" t="s">
        <v>356</v>
      </c>
      <c r="E259" s="8">
        <f t="shared" si="23"/>
        <v>1772765.35</v>
      </c>
      <c r="F259" s="8"/>
      <c r="G259" s="8"/>
      <c r="H259" s="8"/>
      <c r="I259" s="8"/>
      <c r="J259" s="8"/>
      <c r="K259" s="8"/>
      <c r="L259" s="8"/>
      <c r="M259" s="8"/>
      <c r="N259" s="8">
        <v>1601142.2839619324</v>
      </c>
      <c r="O259" s="8"/>
      <c r="P259" s="8"/>
      <c r="Q259" s="8"/>
      <c r="R259" s="8">
        <v>112609.32714905762</v>
      </c>
      <c r="S259" s="8">
        <v>24000</v>
      </c>
      <c r="T259" s="8">
        <v>35013.738889010172</v>
      </c>
    </row>
    <row r="260" spans="1:20" hidden="1" x14ac:dyDescent="0.2">
      <c r="A260" s="6">
        <f>+A259+1</f>
        <v>238</v>
      </c>
      <c r="B260" s="6">
        <f>+B259+1</f>
        <v>2</v>
      </c>
      <c r="C260" s="7" t="s">
        <v>355</v>
      </c>
      <c r="D260" s="7" t="s">
        <v>357</v>
      </c>
      <c r="E260" s="8">
        <f t="shared" si="23"/>
        <v>1710275.1900000002</v>
      </c>
      <c r="F260" s="8"/>
      <c r="G260" s="8"/>
      <c r="H260" s="8"/>
      <c r="I260" s="8"/>
      <c r="J260" s="8"/>
      <c r="K260" s="8"/>
      <c r="L260" s="8"/>
      <c r="M260" s="8"/>
      <c r="N260" s="8">
        <v>1539341.2834568368</v>
      </c>
      <c r="O260" s="8"/>
      <c r="P260" s="8"/>
      <c r="Q260" s="8"/>
      <c r="R260" s="8">
        <v>113271.63036701758</v>
      </c>
      <c r="S260" s="8">
        <v>24000</v>
      </c>
      <c r="T260" s="8">
        <v>33662.276176145824</v>
      </c>
    </row>
    <row r="261" spans="1:20" hidden="1" x14ac:dyDescent="0.2">
      <c r="A261" s="6">
        <f t="shared" ref="A261:A317" si="24">+A260+1</f>
        <v>239</v>
      </c>
      <c r="B261" s="6">
        <f t="shared" ref="B261:B317" si="25">+B260+1</f>
        <v>3</v>
      </c>
      <c r="C261" s="7" t="s">
        <v>355</v>
      </c>
      <c r="D261" s="7" t="s">
        <v>358</v>
      </c>
      <c r="E261" s="8">
        <f t="shared" si="23"/>
        <v>1817800.15</v>
      </c>
      <c r="F261" s="8"/>
      <c r="G261" s="8"/>
      <c r="H261" s="8"/>
      <c r="I261" s="8"/>
      <c r="J261" s="8"/>
      <c r="K261" s="8"/>
      <c r="L261" s="8"/>
      <c r="M261" s="8"/>
      <c r="N261" s="8">
        <v>1647857.7093526425</v>
      </c>
      <c r="O261" s="8"/>
      <c r="P261" s="8"/>
      <c r="Q261" s="8"/>
      <c r="R261" s="8">
        <v>109907.1300197808</v>
      </c>
      <c r="S261" s="8">
        <v>24000</v>
      </c>
      <c r="T261" s="8">
        <v>36035.310627576691</v>
      </c>
    </row>
    <row r="262" spans="1:20" hidden="1" x14ac:dyDescent="0.2">
      <c r="A262" s="6">
        <f t="shared" si="24"/>
        <v>240</v>
      </c>
      <c r="B262" s="6">
        <f t="shared" si="25"/>
        <v>4</v>
      </c>
      <c r="C262" s="7" t="s">
        <v>355</v>
      </c>
      <c r="D262" s="7" t="s">
        <v>359</v>
      </c>
      <c r="E262" s="8">
        <f t="shared" si="23"/>
        <v>1730872.5100000002</v>
      </c>
      <c r="F262" s="8"/>
      <c r="G262" s="8"/>
      <c r="H262" s="8"/>
      <c r="I262" s="8"/>
      <c r="J262" s="8"/>
      <c r="K262" s="8"/>
      <c r="L262" s="8"/>
      <c r="M262" s="8"/>
      <c r="N262" s="8">
        <v>1566186.5216771041</v>
      </c>
      <c r="O262" s="8"/>
      <c r="P262" s="8"/>
      <c r="Q262" s="8"/>
      <c r="R262" s="8">
        <v>106436.66115767039</v>
      </c>
      <c r="S262" s="8">
        <v>24000</v>
      </c>
      <c r="T262" s="8">
        <v>34249.327165225855</v>
      </c>
    </row>
    <row r="263" spans="1:20" hidden="1" x14ac:dyDescent="0.2">
      <c r="A263" s="6">
        <f t="shared" si="24"/>
        <v>241</v>
      </c>
      <c r="B263" s="6">
        <f t="shared" si="25"/>
        <v>5</v>
      </c>
      <c r="C263" s="7" t="s">
        <v>355</v>
      </c>
      <c r="D263" s="7" t="s">
        <v>360</v>
      </c>
      <c r="E263" s="8">
        <f t="shared" si="23"/>
        <v>8684636.3322342411</v>
      </c>
      <c r="F263" s="8">
        <v>7639093.4970000004</v>
      </c>
      <c r="G263" s="8"/>
      <c r="H263" s="8"/>
      <c r="I263" s="8"/>
      <c r="J263" s="8"/>
      <c r="K263" s="8"/>
      <c r="L263" s="8">
        <v>464666.10561242729</v>
      </c>
      <c r="M263" s="8"/>
      <c r="N263" s="8"/>
      <c r="O263" s="8"/>
      <c r="P263" s="8"/>
      <c r="Q263" s="8"/>
      <c r="R263" s="8">
        <v>379663.92</v>
      </c>
      <c r="S263" s="8">
        <v>24000</v>
      </c>
      <c r="T263" s="8">
        <v>177212.80962181275</v>
      </c>
    </row>
    <row r="264" spans="1:20" hidden="1" x14ac:dyDescent="0.2">
      <c r="A264" s="6">
        <f t="shared" si="24"/>
        <v>242</v>
      </c>
      <c r="B264" s="6">
        <f t="shared" si="25"/>
        <v>6</v>
      </c>
      <c r="C264" s="7" t="s">
        <v>355</v>
      </c>
      <c r="D264" s="7" t="s">
        <v>361</v>
      </c>
      <c r="E264" s="8">
        <f t="shared" si="23"/>
        <v>4685525.76</v>
      </c>
      <c r="F264" s="8"/>
      <c r="G264" s="8"/>
      <c r="H264" s="8"/>
      <c r="I264" s="8"/>
      <c r="J264" s="8"/>
      <c r="K264" s="8"/>
      <c r="L264" s="8"/>
      <c r="M264" s="8"/>
      <c r="N264" s="8">
        <v>1563514.1706794105</v>
      </c>
      <c r="O264" s="8"/>
      <c r="P264" s="8">
        <v>2763016.6565432576</v>
      </c>
      <c r="Q264" s="8"/>
      <c r="R264" s="8">
        <v>240382.46629198082</v>
      </c>
      <c r="S264" s="8">
        <v>24000</v>
      </c>
      <c r="T264" s="8">
        <v>94612.466485351601</v>
      </c>
    </row>
    <row r="265" spans="1:20" hidden="1" x14ac:dyDescent="0.2">
      <c r="A265" s="6">
        <f t="shared" si="24"/>
        <v>243</v>
      </c>
      <c r="B265" s="6">
        <f t="shared" si="25"/>
        <v>7</v>
      </c>
      <c r="C265" s="7" t="s">
        <v>355</v>
      </c>
      <c r="D265" s="7" t="s">
        <v>362</v>
      </c>
      <c r="E265" s="8">
        <f t="shared" si="23"/>
        <v>4803520.32</v>
      </c>
      <c r="F265" s="8"/>
      <c r="G265" s="8"/>
      <c r="H265" s="8"/>
      <c r="I265" s="8"/>
      <c r="J265" s="8"/>
      <c r="K265" s="8"/>
      <c r="L265" s="8"/>
      <c r="M265" s="8"/>
      <c r="N265" s="8">
        <v>1605669.6487240999</v>
      </c>
      <c r="O265" s="8"/>
      <c r="P265" s="8">
        <v>2835910.0031485106</v>
      </c>
      <c r="Q265" s="8"/>
      <c r="R265" s="8">
        <v>240812.31686019842</v>
      </c>
      <c r="S265" s="8">
        <v>24000</v>
      </c>
      <c r="T265" s="8">
        <v>97128.351267191771</v>
      </c>
    </row>
    <row r="266" spans="1:20" hidden="1" x14ac:dyDescent="0.2">
      <c r="A266" s="6">
        <f t="shared" si="24"/>
        <v>244</v>
      </c>
      <c r="B266" s="6">
        <f t="shared" si="25"/>
        <v>8</v>
      </c>
      <c r="C266" s="7" t="s">
        <v>355</v>
      </c>
      <c r="D266" s="7" t="s">
        <v>363</v>
      </c>
      <c r="E266" s="8">
        <f t="shared" si="23"/>
        <v>4676961.6399999997</v>
      </c>
      <c r="F266" s="8"/>
      <c r="G266" s="8"/>
      <c r="H266" s="8"/>
      <c r="I266" s="8"/>
      <c r="J266" s="8"/>
      <c r="K266" s="8"/>
      <c r="L266" s="8"/>
      <c r="M266" s="8"/>
      <c r="N266" s="8">
        <v>1558858.0115964168</v>
      </c>
      <c r="O266" s="8"/>
      <c r="P266" s="8">
        <v>2756084.4980780603</v>
      </c>
      <c r="Q266" s="8"/>
      <c r="R266" s="8">
        <v>243660.07687464001</v>
      </c>
      <c r="S266" s="8">
        <v>24000</v>
      </c>
      <c r="T266" s="8">
        <v>94359.053450882711</v>
      </c>
    </row>
    <row r="267" spans="1:20" hidden="1" x14ac:dyDescent="0.2">
      <c r="A267" s="6">
        <f t="shared" si="24"/>
        <v>245</v>
      </c>
      <c r="B267" s="6">
        <f t="shared" si="25"/>
        <v>9</v>
      </c>
      <c r="C267" s="7" t="s">
        <v>355</v>
      </c>
      <c r="D267" s="7" t="s">
        <v>364</v>
      </c>
      <c r="E267" s="8">
        <f t="shared" si="23"/>
        <v>4709314.9800000004</v>
      </c>
      <c r="F267" s="8"/>
      <c r="G267" s="8"/>
      <c r="H267" s="8"/>
      <c r="I267" s="8"/>
      <c r="J267" s="8"/>
      <c r="K267" s="8"/>
      <c r="L267" s="8"/>
      <c r="M267" s="8"/>
      <c r="N267" s="8">
        <v>1568892.1944874239</v>
      </c>
      <c r="O267" s="8"/>
      <c r="P267" s="8">
        <v>2774503.8239948633</v>
      </c>
      <c r="Q267" s="8"/>
      <c r="R267" s="8">
        <v>246937.68745729918</v>
      </c>
      <c r="S267" s="8">
        <v>24000</v>
      </c>
      <c r="T267" s="8">
        <v>94981.274060413823</v>
      </c>
    </row>
    <row r="268" spans="1:20" hidden="1" x14ac:dyDescent="0.2">
      <c r="A268" s="6">
        <f t="shared" si="24"/>
        <v>246</v>
      </c>
      <c r="B268" s="6">
        <f t="shared" si="25"/>
        <v>10</v>
      </c>
      <c r="C268" s="7" t="s">
        <v>355</v>
      </c>
      <c r="D268" s="7" t="s">
        <v>365</v>
      </c>
      <c r="E268" s="8">
        <f t="shared" si="23"/>
        <v>4662688.0999999996</v>
      </c>
      <c r="F268" s="8"/>
      <c r="G268" s="8"/>
      <c r="H268" s="8"/>
      <c r="I268" s="8"/>
      <c r="J268" s="8"/>
      <c r="K268" s="8"/>
      <c r="L268" s="8"/>
      <c r="M268" s="8"/>
      <c r="N268" s="8">
        <v>1553837.1658390723</v>
      </c>
      <c r="O268" s="8"/>
      <c r="P268" s="8">
        <v>2747347.583474434</v>
      </c>
      <c r="Q268" s="8"/>
      <c r="R268" s="8">
        <v>243445.15159053117</v>
      </c>
      <c r="S268" s="8">
        <v>24000</v>
      </c>
      <c r="T268" s="8">
        <v>94058.199095962642</v>
      </c>
    </row>
    <row r="269" spans="1:20" hidden="1" x14ac:dyDescent="0.2">
      <c r="A269" s="6">
        <f t="shared" si="24"/>
        <v>247</v>
      </c>
      <c r="B269" s="6">
        <f t="shared" si="25"/>
        <v>11</v>
      </c>
      <c r="C269" s="7" t="s">
        <v>355</v>
      </c>
      <c r="D269" s="7" t="s">
        <v>366</v>
      </c>
      <c r="E269" s="8">
        <f t="shared" si="23"/>
        <v>26714602.479999993</v>
      </c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11">
        <v>20206709.577472493</v>
      </c>
      <c r="Q269" s="8">
        <v>5127049.9514483903</v>
      </c>
      <c r="R269" s="8">
        <v>785950.7043506573</v>
      </c>
      <c r="S269" s="8">
        <v>40894.235366399997</v>
      </c>
      <c r="T269" s="8">
        <v>553998.01136205497</v>
      </c>
    </row>
    <row r="270" spans="1:20" hidden="1" x14ac:dyDescent="0.2">
      <c r="A270" s="6">
        <f t="shared" si="24"/>
        <v>248</v>
      </c>
      <c r="B270" s="6">
        <f t="shared" si="25"/>
        <v>12</v>
      </c>
      <c r="C270" s="7" t="s">
        <v>355</v>
      </c>
      <c r="D270" s="7" t="s">
        <v>367</v>
      </c>
      <c r="E270" s="8">
        <f t="shared" si="23"/>
        <v>41757573.686176382</v>
      </c>
      <c r="F270" s="8">
        <v>4744753.4870678876</v>
      </c>
      <c r="G270" s="8">
        <v>3286497.0721771107</v>
      </c>
      <c r="H270" s="8">
        <v>2064276.3420872004</v>
      </c>
      <c r="I270" s="8">
        <v>1762002.6476191103</v>
      </c>
      <c r="J270" s="8"/>
      <c r="K270" s="8"/>
      <c r="L270" s="8">
        <v>227013.04075420942</v>
      </c>
      <c r="M270" s="8"/>
      <c r="N270" s="8"/>
      <c r="O270" s="8"/>
      <c r="P270" s="11">
        <v>21530799.107890617</v>
      </c>
      <c r="Q270" s="8">
        <v>5470215.8160352316</v>
      </c>
      <c r="R270" s="8">
        <v>1776399.9559894539</v>
      </c>
      <c r="S270" s="8">
        <v>40894.235366399997</v>
      </c>
      <c r="T270" s="8">
        <v>854721.98118915933</v>
      </c>
    </row>
    <row r="271" spans="1:20" hidden="1" x14ac:dyDescent="0.2">
      <c r="A271" s="6">
        <f t="shared" si="24"/>
        <v>249</v>
      </c>
      <c r="B271" s="6">
        <f t="shared" si="25"/>
        <v>13</v>
      </c>
      <c r="C271" s="7" t="s">
        <v>355</v>
      </c>
      <c r="D271" s="7" t="s">
        <v>368</v>
      </c>
      <c r="E271" s="8">
        <f t="shared" si="23"/>
        <v>41519318.136528634</v>
      </c>
      <c r="F271" s="8">
        <v>4716873.8909688471</v>
      </c>
      <c r="G271" s="8">
        <v>3267042.7692602789</v>
      </c>
      <c r="H271" s="8">
        <v>2051511.1250185575</v>
      </c>
      <c r="I271" s="8">
        <v>1751330.4772502782</v>
      </c>
      <c r="J271" s="8"/>
      <c r="K271" s="8"/>
      <c r="L271" s="8">
        <v>225717.77592492712</v>
      </c>
      <c r="M271" s="8"/>
      <c r="N271" s="8"/>
      <c r="O271" s="8"/>
      <c r="P271" s="11">
        <v>21407486.30707946</v>
      </c>
      <c r="Q271" s="8">
        <v>5438408.3518466884</v>
      </c>
      <c r="R271" s="8">
        <v>1770180.9234061274</v>
      </c>
      <c r="S271" s="8">
        <v>41012.650125333334</v>
      </c>
      <c r="T271" s="8">
        <v>849753.86564813973</v>
      </c>
    </row>
    <row r="272" spans="1:20" hidden="1" x14ac:dyDescent="0.2">
      <c r="A272" s="6">
        <f t="shared" si="24"/>
        <v>250</v>
      </c>
      <c r="B272" s="6">
        <f t="shared" si="25"/>
        <v>14</v>
      </c>
      <c r="C272" s="7" t="s">
        <v>355</v>
      </c>
      <c r="D272" s="7" t="s">
        <v>369</v>
      </c>
      <c r="E272" s="8">
        <f t="shared" si="23"/>
        <v>15693522.369999999</v>
      </c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11">
        <v>7088201.0910578277</v>
      </c>
      <c r="Q272" s="8">
        <v>7775497.4637076398</v>
      </c>
      <c r="R272" s="8">
        <v>461684.58930921258</v>
      </c>
      <c r="S272" s="8">
        <v>43100.242610400004</v>
      </c>
      <c r="T272" s="8">
        <v>325038.98331492033</v>
      </c>
    </row>
    <row r="273" spans="1:20" hidden="1" x14ac:dyDescent="0.2">
      <c r="A273" s="6">
        <f t="shared" si="24"/>
        <v>251</v>
      </c>
      <c r="B273" s="6">
        <f t="shared" si="25"/>
        <v>15</v>
      </c>
      <c r="C273" s="7" t="s">
        <v>355</v>
      </c>
      <c r="D273" s="7" t="s">
        <v>370</v>
      </c>
      <c r="E273" s="8">
        <f t="shared" si="23"/>
        <v>15326091.93</v>
      </c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11"/>
      <c r="Q273" s="8">
        <v>14606765.722362101</v>
      </c>
      <c r="R273" s="8">
        <v>357445.27216669824</v>
      </c>
      <c r="S273" s="8">
        <v>42460.552823999999</v>
      </c>
      <c r="T273" s="8">
        <v>319420.38264719903</v>
      </c>
    </row>
    <row r="274" spans="1:20" hidden="1" x14ac:dyDescent="0.2">
      <c r="A274" s="6">
        <f t="shared" si="24"/>
        <v>252</v>
      </c>
      <c r="B274" s="6">
        <f t="shared" si="25"/>
        <v>16</v>
      </c>
      <c r="C274" s="7" t="s">
        <v>355</v>
      </c>
      <c r="D274" s="7" t="s">
        <v>371</v>
      </c>
      <c r="E274" s="8">
        <f t="shared" si="23"/>
        <v>8000789.2100000009</v>
      </c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11">
        <v>3510973.4819617234</v>
      </c>
      <c r="Q274" s="8">
        <v>3898457.7271151673</v>
      </c>
      <c r="R274" s="8">
        <v>388342.28526003577</v>
      </c>
      <c r="S274" s="8">
        <v>40986.461755199998</v>
      </c>
      <c r="T274" s="8">
        <v>162029.25390787396</v>
      </c>
    </row>
    <row r="275" spans="1:20" hidden="1" x14ac:dyDescent="0.2">
      <c r="A275" s="6">
        <f t="shared" si="24"/>
        <v>253</v>
      </c>
      <c r="B275" s="6">
        <f t="shared" si="25"/>
        <v>17</v>
      </c>
      <c r="C275" s="7" t="s">
        <v>355</v>
      </c>
      <c r="D275" s="7" t="s">
        <v>372</v>
      </c>
      <c r="E275" s="8">
        <f t="shared" si="23"/>
        <v>1735759.9999999998</v>
      </c>
      <c r="F275" s="8"/>
      <c r="G275" s="8"/>
      <c r="H275" s="8"/>
      <c r="I275" s="8"/>
      <c r="J275" s="8"/>
      <c r="K275" s="8"/>
      <c r="L275" s="8"/>
      <c r="M275" s="8"/>
      <c r="N275" s="8">
        <v>1568143.5729002466</v>
      </c>
      <c r="O275" s="8"/>
      <c r="P275" s="11"/>
      <c r="Q275" s="8"/>
      <c r="R275" s="8">
        <v>109324.30318797601</v>
      </c>
      <c r="S275" s="8">
        <v>24000</v>
      </c>
      <c r="T275" s="8">
        <v>34292.123911777308</v>
      </c>
    </row>
    <row r="276" spans="1:20" hidden="1" x14ac:dyDescent="0.2">
      <c r="A276" s="6">
        <f t="shared" si="24"/>
        <v>254</v>
      </c>
      <c r="B276" s="6">
        <f t="shared" si="25"/>
        <v>18</v>
      </c>
      <c r="C276" s="7" t="s">
        <v>355</v>
      </c>
      <c r="D276" s="7" t="s">
        <v>373</v>
      </c>
      <c r="E276" s="8">
        <f t="shared" si="23"/>
        <v>7824622.1397043206</v>
      </c>
      <c r="F276" s="8">
        <v>4858649.9079034561</v>
      </c>
      <c r="G276" s="8"/>
      <c r="H276" s="8">
        <v>2107793.669559272</v>
      </c>
      <c r="I276" s="8"/>
      <c r="J276" s="8"/>
      <c r="K276" s="8"/>
      <c r="L276" s="8">
        <v>232409.78834264755</v>
      </c>
      <c r="M276" s="8"/>
      <c r="N276" s="8"/>
      <c r="O276" s="8"/>
      <c r="P276" s="11"/>
      <c r="Q276" s="8"/>
      <c r="R276" s="8">
        <v>444344.43093119992</v>
      </c>
      <c r="S276" s="8">
        <v>24000</v>
      </c>
      <c r="T276" s="8">
        <v>157424.3429677448</v>
      </c>
    </row>
    <row r="277" spans="1:20" hidden="1" x14ac:dyDescent="0.2">
      <c r="A277" s="6">
        <f t="shared" si="24"/>
        <v>255</v>
      </c>
      <c r="B277" s="6">
        <f t="shared" si="25"/>
        <v>19</v>
      </c>
      <c r="C277" s="7" t="s">
        <v>355</v>
      </c>
      <c r="D277" s="7" t="s">
        <v>374</v>
      </c>
      <c r="E277" s="8">
        <f t="shared" si="23"/>
        <v>34041577.00846532</v>
      </c>
      <c r="F277" s="8"/>
      <c r="G277" s="8"/>
      <c r="H277" s="8"/>
      <c r="I277" s="8"/>
      <c r="J277" s="8"/>
      <c r="K277" s="8"/>
      <c r="L277" s="8"/>
      <c r="M277" s="8"/>
      <c r="N277" s="8">
        <v>18535572.942988653</v>
      </c>
      <c r="O277" s="8"/>
      <c r="P277" s="11"/>
      <c r="Q277" s="8">
        <v>14420900.550869895</v>
      </c>
      <c r="R277" s="8">
        <v>322155.55</v>
      </c>
      <c r="S277" s="8">
        <v>42256.637403200002</v>
      </c>
      <c r="T277" s="8">
        <v>720691.3272035718</v>
      </c>
    </row>
    <row r="278" spans="1:20" hidden="1" x14ac:dyDescent="0.2">
      <c r="A278" s="6">
        <f t="shared" si="24"/>
        <v>256</v>
      </c>
      <c r="B278" s="6">
        <f t="shared" si="25"/>
        <v>20</v>
      </c>
      <c r="C278" s="7" t="s">
        <v>355</v>
      </c>
      <c r="D278" s="7" t="s">
        <v>375</v>
      </c>
      <c r="E278" s="8">
        <f t="shared" si="23"/>
        <v>1777652.84</v>
      </c>
      <c r="F278" s="8"/>
      <c r="G278" s="8"/>
      <c r="H278" s="8"/>
      <c r="I278" s="8"/>
      <c r="J278" s="8"/>
      <c r="K278" s="8"/>
      <c r="L278" s="8"/>
      <c r="M278" s="8"/>
      <c r="N278" s="8">
        <v>1606780.7131823385</v>
      </c>
      <c r="O278" s="8"/>
      <c r="P278" s="11"/>
      <c r="Q278" s="8"/>
      <c r="R278" s="8">
        <v>111735.0869013504</v>
      </c>
      <c r="S278" s="8">
        <v>24000</v>
      </c>
      <c r="T278" s="8">
        <v>35137.039916311107</v>
      </c>
    </row>
    <row r="279" spans="1:20" hidden="1" x14ac:dyDescent="0.2">
      <c r="A279" s="6">
        <f t="shared" si="24"/>
        <v>257</v>
      </c>
      <c r="B279" s="6">
        <f t="shared" si="25"/>
        <v>21</v>
      </c>
      <c r="C279" s="7" t="s">
        <v>355</v>
      </c>
      <c r="D279" s="7" t="s">
        <v>376</v>
      </c>
      <c r="E279" s="8">
        <f t="shared" si="23"/>
        <v>11908621.780868629</v>
      </c>
      <c r="F279" s="8"/>
      <c r="G279" s="8"/>
      <c r="H279" s="8"/>
      <c r="I279" s="8"/>
      <c r="J279" s="8"/>
      <c r="K279" s="8"/>
      <c r="L279" s="8"/>
      <c r="M279" s="8"/>
      <c r="N279" s="8">
        <v>7238730.5268712128</v>
      </c>
      <c r="O279" s="8"/>
      <c r="P279" s="11"/>
      <c r="Q279" s="8">
        <v>4051611.1099765422</v>
      </c>
      <c r="R279" s="8">
        <v>330375.52</v>
      </c>
      <c r="S279" s="8">
        <v>41007.7192488</v>
      </c>
      <c r="T279" s="8">
        <v>246896.90477207574</v>
      </c>
    </row>
    <row r="280" spans="1:20" hidden="1" x14ac:dyDescent="0.2">
      <c r="A280" s="6">
        <f t="shared" si="24"/>
        <v>258</v>
      </c>
      <c r="B280" s="6">
        <f t="shared" si="25"/>
        <v>22</v>
      </c>
      <c r="C280" s="7" t="s">
        <v>355</v>
      </c>
      <c r="D280" s="7" t="s">
        <v>377</v>
      </c>
      <c r="E280" s="8">
        <f t="shared" si="23"/>
        <v>1776605.5200000003</v>
      </c>
      <c r="F280" s="8"/>
      <c r="G280" s="8"/>
      <c r="H280" s="8"/>
      <c r="I280" s="8"/>
      <c r="J280" s="8"/>
      <c r="K280" s="8"/>
      <c r="L280" s="8"/>
      <c r="M280" s="8"/>
      <c r="N280" s="8">
        <v>1606144.6837877962</v>
      </c>
      <c r="O280" s="8"/>
      <c r="P280" s="11"/>
      <c r="Q280" s="8"/>
      <c r="R280" s="8">
        <v>111337.70497057441</v>
      </c>
      <c r="S280" s="8">
        <v>24000</v>
      </c>
      <c r="T280" s="8">
        <v>35123.131241629708</v>
      </c>
    </row>
    <row r="281" spans="1:20" hidden="1" x14ac:dyDescent="0.2">
      <c r="A281" s="6">
        <f t="shared" si="24"/>
        <v>259</v>
      </c>
      <c r="B281" s="6">
        <f t="shared" si="25"/>
        <v>23</v>
      </c>
      <c r="C281" s="7" t="s">
        <v>355</v>
      </c>
      <c r="D281" s="7" t="s">
        <v>378</v>
      </c>
      <c r="E281" s="8">
        <f t="shared" si="23"/>
        <v>10674506.466736862</v>
      </c>
      <c r="F281" s="8"/>
      <c r="G281" s="8"/>
      <c r="H281" s="8"/>
      <c r="I281" s="8"/>
      <c r="J281" s="8"/>
      <c r="K281" s="8"/>
      <c r="L281" s="8"/>
      <c r="M281" s="8"/>
      <c r="N281" s="8">
        <v>6330922.1223116415</v>
      </c>
      <c r="O281" s="8"/>
      <c r="P281" s="11"/>
      <c r="Q281" s="8">
        <v>3530821.6588040716</v>
      </c>
      <c r="R281" s="8">
        <v>561206.75412536587</v>
      </c>
      <c r="S281" s="8">
        <v>41118.847709039997</v>
      </c>
      <c r="T281" s="8">
        <v>210437.08378674378</v>
      </c>
    </row>
    <row r="282" spans="1:20" hidden="1" x14ac:dyDescent="0.2">
      <c r="A282" s="6">
        <f t="shared" si="24"/>
        <v>260</v>
      </c>
      <c r="B282" s="6">
        <f t="shared" si="25"/>
        <v>24</v>
      </c>
      <c r="C282" s="7" t="s">
        <v>355</v>
      </c>
      <c r="D282" s="7" t="s">
        <v>379</v>
      </c>
      <c r="E282" s="8">
        <f t="shared" si="23"/>
        <v>5707510.8699999992</v>
      </c>
      <c r="F282" s="8"/>
      <c r="G282" s="8"/>
      <c r="H282" s="8"/>
      <c r="I282" s="8"/>
      <c r="J282" s="8"/>
      <c r="K282" s="8"/>
      <c r="L282" s="8"/>
      <c r="M282" s="8"/>
      <c r="N282" s="8">
        <v>1933680.6633971552</v>
      </c>
      <c r="O282" s="8"/>
      <c r="P282" s="11">
        <v>3397850.0534776552</v>
      </c>
      <c r="Q282" s="8"/>
      <c r="R282" s="8">
        <v>235390.37452195969</v>
      </c>
      <c r="S282" s="8">
        <v>24000</v>
      </c>
      <c r="T282" s="8">
        <v>116589.77860323008</v>
      </c>
    </row>
    <row r="283" spans="1:20" hidden="1" x14ac:dyDescent="0.2">
      <c r="A283" s="6">
        <f t="shared" si="24"/>
        <v>261</v>
      </c>
      <c r="B283" s="6">
        <f t="shared" si="25"/>
        <v>25</v>
      </c>
      <c r="C283" s="7" t="s">
        <v>355</v>
      </c>
      <c r="D283" s="7" t="s">
        <v>380</v>
      </c>
      <c r="E283" s="8">
        <f t="shared" si="23"/>
        <v>4357536.5899999989</v>
      </c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11"/>
      <c r="Q283" s="8">
        <v>3852626.324050128</v>
      </c>
      <c r="R283" s="8">
        <v>379622.50813005469</v>
      </c>
      <c r="S283" s="8">
        <v>41038.623</v>
      </c>
      <c r="T283" s="8">
        <v>84249.134819816813</v>
      </c>
    </row>
    <row r="284" spans="1:20" hidden="1" x14ac:dyDescent="0.2">
      <c r="A284" s="6">
        <f t="shared" si="24"/>
        <v>262</v>
      </c>
      <c r="B284" s="6">
        <f t="shared" si="25"/>
        <v>26</v>
      </c>
      <c r="C284" s="7" t="s">
        <v>355</v>
      </c>
      <c r="D284" s="7" t="s">
        <v>381</v>
      </c>
      <c r="E284" s="8">
        <f t="shared" si="23"/>
        <v>4346464.5599999996</v>
      </c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11"/>
      <c r="Q284" s="8">
        <v>3841415.0937228655</v>
      </c>
      <c r="R284" s="8">
        <v>379955.78591959528</v>
      </c>
      <c r="S284" s="8">
        <v>41089.712438400005</v>
      </c>
      <c r="T284" s="8">
        <v>84003.9679191389</v>
      </c>
    </row>
    <row r="285" spans="1:20" hidden="1" x14ac:dyDescent="0.2">
      <c r="A285" s="6">
        <f t="shared" si="24"/>
        <v>263</v>
      </c>
      <c r="B285" s="6">
        <f t="shared" si="25"/>
        <v>27</v>
      </c>
      <c r="C285" s="7" t="s">
        <v>355</v>
      </c>
      <c r="D285" s="7" t="s">
        <v>382</v>
      </c>
      <c r="E285" s="8">
        <f t="shared" si="23"/>
        <v>13265747.270000003</v>
      </c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11">
        <v>5965420.3998301998</v>
      </c>
      <c r="Q285" s="8">
        <v>6555232.510053019</v>
      </c>
      <c r="R285" s="8">
        <v>428523.44924992201</v>
      </c>
      <c r="S285" s="8">
        <v>42769.590335999994</v>
      </c>
      <c r="T285" s="8">
        <v>273801.32053086127</v>
      </c>
    </row>
    <row r="286" spans="1:20" hidden="1" x14ac:dyDescent="0.2">
      <c r="A286" s="6">
        <f t="shared" si="24"/>
        <v>264</v>
      </c>
      <c r="B286" s="6">
        <f t="shared" si="25"/>
        <v>28</v>
      </c>
      <c r="C286" s="7" t="s">
        <v>355</v>
      </c>
      <c r="D286" s="7" t="s">
        <v>383</v>
      </c>
      <c r="E286" s="8">
        <f t="shared" si="23"/>
        <v>8555890.2200000007</v>
      </c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11">
        <v>3777676.6957171378</v>
      </c>
      <c r="Q286" s="8">
        <v>4183156.4728919202</v>
      </c>
      <c r="R286" s="8">
        <v>379880.04096742696</v>
      </c>
      <c r="S286" s="8">
        <v>41089.712438400005</v>
      </c>
      <c r="T286" s="8">
        <v>174087.29798511532</v>
      </c>
    </row>
    <row r="287" spans="1:20" hidden="1" x14ac:dyDescent="0.2">
      <c r="A287" s="6">
        <f t="shared" si="24"/>
        <v>265</v>
      </c>
      <c r="B287" s="6">
        <f t="shared" si="25"/>
        <v>29</v>
      </c>
      <c r="C287" s="7" t="s">
        <v>355</v>
      </c>
      <c r="D287" s="7" t="s">
        <v>384</v>
      </c>
      <c r="E287" s="8">
        <f t="shared" si="23"/>
        <v>8528218.5200000014</v>
      </c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11">
        <v>3763790.306799503</v>
      </c>
      <c r="Q287" s="8">
        <v>4168594.5938625443</v>
      </c>
      <c r="R287" s="8">
        <v>381288.89707775775</v>
      </c>
      <c r="S287" s="8">
        <v>41079.530277600003</v>
      </c>
      <c r="T287" s="8">
        <v>173465.19198259537</v>
      </c>
    </row>
    <row r="288" spans="1:20" hidden="1" x14ac:dyDescent="0.2">
      <c r="A288" s="6">
        <f t="shared" si="24"/>
        <v>266</v>
      </c>
      <c r="B288" s="6">
        <f t="shared" si="25"/>
        <v>30</v>
      </c>
      <c r="C288" s="7" t="s">
        <v>355</v>
      </c>
      <c r="D288" s="7" t="s">
        <v>385</v>
      </c>
      <c r="E288" s="8">
        <f t="shared" si="23"/>
        <v>8526884.9500000011</v>
      </c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11">
        <v>3763910.2965821526</v>
      </c>
      <c r="Q288" s="8">
        <v>4168364.9622826655</v>
      </c>
      <c r="R288" s="8">
        <v>380061.82885263092</v>
      </c>
      <c r="S288" s="8">
        <v>41085.067943999995</v>
      </c>
      <c r="T288" s="8">
        <v>173462.79433855211</v>
      </c>
    </row>
    <row r="289" spans="1:20" hidden="1" x14ac:dyDescent="0.2">
      <c r="A289" s="6">
        <f t="shared" si="24"/>
        <v>267</v>
      </c>
      <c r="B289" s="6">
        <f t="shared" si="25"/>
        <v>31</v>
      </c>
      <c r="C289" s="7" t="s">
        <v>355</v>
      </c>
      <c r="D289" s="7" t="s">
        <v>386</v>
      </c>
      <c r="E289" s="8">
        <f t="shared" si="23"/>
        <v>8617568.1100000013</v>
      </c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11">
        <v>3806779.1250970452</v>
      </c>
      <c r="Q289" s="8">
        <v>4214536.2532402705</v>
      </c>
      <c r="R289" s="8">
        <v>379773.99803439126</v>
      </c>
      <c r="S289" s="8">
        <v>41068.812213600002</v>
      </c>
      <c r="T289" s="8">
        <v>175409.921414693</v>
      </c>
    </row>
    <row r="290" spans="1:20" hidden="1" x14ac:dyDescent="0.2">
      <c r="A290" s="6">
        <f t="shared" si="24"/>
        <v>268</v>
      </c>
      <c r="B290" s="6">
        <f t="shared" si="25"/>
        <v>32</v>
      </c>
      <c r="C290" s="7" t="s">
        <v>355</v>
      </c>
      <c r="D290" s="7" t="s">
        <v>387</v>
      </c>
      <c r="E290" s="8">
        <f t="shared" si="23"/>
        <v>13588939.399999999</v>
      </c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11">
        <v>6115879.6864597611</v>
      </c>
      <c r="Q290" s="8">
        <v>6718333.1654568147</v>
      </c>
      <c r="R290" s="8">
        <v>431310.86348971631</v>
      </c>
      <c r="S290" s="8">
        <v>42757.443196799999</v>
      </c>
      <c r="T290" s="8">
        <v>280658.24139690859</v>
      </c>
    </row>
    <row r="291" spans="1:20" hidden="1" x14ac:dyDescent="0.2">
      <c r="A291" s="6">
        <f t="shared" si="24"/>
        <v>269</v>
      </c>
      <c r="B291" s="6">
        <f t="shared" si="25"/>
        <v>33</v>
      </c>
      <c r="C291" s="7" t="s">
        <v>355</v>
      </c>
      <c r="D291" s="7" t="s">
        <v>388</v>
      </c>
      <c r="E291" s="8">
        <f t="shared" si="23"/>
        <v>1173697.73</v>
      </c>
      <c r="F291" s="8"/>
      <c r="G291" s="8"/>
      <c r="H291" s="8"/>
      <c r="I291" s="8"/>
      <c r="J291" s="8"/>
      <c r="K291" s="8"/>
      <c r="L291" s="8"/>
      <c r="M291" s="8"/>
      <c r="N291" s="8">
        <v>1031642.3883977638</v>
      </c>
      <c r="O291" s="8"/>
      <c r="P291" s="11"/>
      <c r="Q291" s="8"/>
      <c r="R291" s="8">
        <v>95495.411996971205</v>
      </c>
      <c r="S291" s="8">
        <v>24000</v>
      </c>
      <c r="T291" s="8">
        <v>22559.929605264817</v>
      </c>
    </row>
    <row r="292" spans="1:20" hidden="1" x14ac:dyDescent="0.2">
      <c r="A292" s="6">
        <f t="shared" si="24"/>
        <v>270</v>
      </c>
      <c r="B292" s="6">
        <f t="shared" si="25"/>
        <v>34</v>
      </c>
      <c r="C292" s="7" t="s">
        <v>355</v>
      </c>
      <c r="D292" s="7" t="s">
        <v>389</v>
      </c>
      <c r="E292" s="8">
        <f t="shared" si="23"/>
        <v>3591360</v>
      </c>
      <c r="F292" s="8"/>
      <c r="G292" s="8"/>
      <c r="H292" s="8"/>
      <c r="I292" s="8"/>
      <c r="J292" s="8"/>
      <c r="K292" s="8"/>
      <c r="L292" s="8"/>
      <c r="M292" s="8">
        <v>3388344.6460698778</v>
      </c>
      <c r="N292" s="8"/>
      <c r="O292" s="8"/>
      <c r="P292" s="11"/>
      <c r="Q292" s="8"/>
      <c r="R292" s="8">
        <v>104919.11907839999</v>
      </c>
      <c r="S292" s="8">
        <v>24000</v>
      </c>
      <c r="T292" s="8">
        <v>74096.234851722242</v>
      </c>
    </row>
    <row r="293" spans="1:20" hidden="1" x14ac:dyDescent="0.2">
      <c r="A293" s="6">
        <f t="shared" si="24"/>
        <v>271</v>
      </c>
      <c r="B293" s="6">
        <f t="shared" si="25"/>
        <v>35</v>
      </c>
      <c r="C293" s="7" t="s">
        <v>355</v>
      </c>
      <c r="D293" s="7" t="s">
        <v>390</v>
      </c>
      <c r="E293" s="8">
        <f t="shared" si="23"/>
        <v>3591360</v>
      </c>
      <c r="F293" s="8"/>
      <c r="G293" s="8"/>
      <c r="H293" s="8"/>
      <c r="I293" s="8"/>
      <c r="J293" s="8"/>
      <c r="K293" s="8"/>
      <c r="L293" s="8"/>
      <c r="M293" s="8">
        <v>3388381.7600870896</v>
      </c>
      <c r="N293" s="8"/>
      <c r="O293" s="8"/>
      <c r="P293" s="11"/>
      <c r="Q293" s="8"/>
      <c r="R293" s="8">
        <v>104881.19345280001</v>
      </c>
      <c r="S293" s="8">
        <v>24000</v>
      </c>
      <c r="T293" s="8">
        <v>74097.046460110083</v>
      </c>
    </row>
    <row r="294" spans="1:20" hidden="1" x14ac:dyDescent="0.2">
      <c r="A294" s="6">
        <f t="shared" si="24"/>
        <v>272</v>
      </c>
      <c r="B294" s="6">
        <f t="shared" si="25"/>
        <v>36</v>
      </c>
      <c r="C294" s="7" t="s">
        <v>355</v>
      </c>
      <c r="D294" s="7" t="s">
        <v>391</v>
      </c>
      <c r="E294" s="8">
        <f t="shared" si="23"/>
        <v>3591360</v>
      </c>
      <c r="F294" s="8"/>
      <c r="G294" s="8"/>
      <c r="H294" s="8"/>
      <c r="I294" s="8"/>
      <c r="J294" s="8"/>
      <c r="K294" s="8"/>
      <c r="L294" s="8"/>
      <c r="M294" s="8">
        <v>3388021.4038928142</v>
      </c>
      <c r="N294" s="8"/>
      <c r="O294" s="8"/>
      <c r="P294" s="11"/>
      <c r="Q294" s="8"/>
      <c r="R294" s="8">
        <v>105249.4299072</v>
      </c>
      <c r="S294" s="8">
        <v>24000</v>
      </c>
      <c r="T294" s="8">
        <v>74089.166199985935</v>
      </c>
    </row>
    <row r="295" spans="1:20" hidden="1" x14ac:dyDescent="0.2">
      <c r="A295" s="6">
        <f t="shared" si="24"/>
        <v>273</v>
      </c>
      <c r="B295" s="6">
        <f t="shared" si="25"/>
        <v>37</v>
      </c>
      <c r="C295" s="7" t="s">
        <v>355</v>
      </c>
      <c r="D295" s="7" t="s">
        <v>392</v>
      </c>
      <c r="E295" s="8">
        <f t="shared" si="23"/>
        <v>4489708.9799999995</v>
      </c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11"/>
      <c r="Q295" s="8">
        <v>3986162.7042823569</v>
      </c>
      <c r="R295" s="8">
        <v>375285.29330223054</v>
      </c>
      <c r="S295" s="8">
        <v>41091.677416799997</v>
      </c>
      <c r="T295" s="8">
        <v>87169.304998612759</v>
      </c>
    </row>
    <row r="296" spans="1:20" hidden="1" x14ac:dyDescent="0.2">
      <c r="A296" s="6">
        <f t="shared" si="24"/>
        <v>274</v>
      </c>
      <c r="B296" s="6">
        <f t="shared" si="25"/>
        <v>38</v>
      </c>
      <c r="C296" s="7" t="s">
        <v>355</v>
      </c>
      <c r="D296" s="7" t="s">
        <v>393</v>
      </c>
      <c r="E296" s="8">
        <f t="shared" si="23"/>
        <v>8352119.8099999996</v>
      </c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11">
        <v>3680781.9044039329</v>
      </c>
      <c r="Q296" s="8">
        <v>4079151.505807789</v>
      </c>
      <c r="R296" s="8">
        <v>381455.5359725281</v>
      </c>
      <c r="S296" s="8">
        <v>41036.836655999999</v>
      </c>
      <c r="T296" s="8">
        <v>169694.0271597495</v>
      </c>
    </row>
    <row r="297" spans="1:20" hidden="1" x14ac:dyDescent="0.2">
      <c r="A297" s="6">
        <f t="shared" si="24"/>
        <v>275</v>
      </c>
      <c r="B297" s="6">
        <f t="shared" si="25"/>
        <v>39</v>
      </c>
      <c r="C297" s="7" t="s">
        <v>355</v>
      </c>
      <c r="D297" s="7" t="s">
        <v>394</v>
      </c>
      <c r="E297" s="8">
        <f t="shared" si="23"/>
        <v>195067.82</v>
      </c>
      <c r="F297" s="8"/>
      <c r="G297" s="8"/>
      <c r="H297" s="8">
        <v>144058.90072963201</v>
      </c>
      <c r="I297" s="8"/>
      <c r="J297" s="8"/>
      <c r="K297" s="8"/>
      <c r="L297" s="8"/>
      <c r="M297" s="8"/>
      <c r="N297" s="8"/>
      <c r="O297" s="8"/>
      <c r="P297" s="11"/>
      <c r="Q297" s="8"/>
      <c r="R297" s="8">
        <v>23858.642880000003</v>
      </c>
      <c r="S297" s="8">
        <v>24000</v>
      </c>
      <c r="T297" s="8">
        <v>3150.2763903680002</v>
      </c>
    </row>
    <row r="298" spans="1:20" hidden="1" x14ac:dyDescent="0.2">
      <c r="A298" s="6">
        <f t="shared" si="24"/>
        <v>276</v>
      </c>
      <c r="B298" s="6">
        <f t="shared" si="25"/>
        <v>40</v>
      </c>
      <c r="C298" s="7" t="s">
        <v>355</v>
      </c>
      <c r="D298" s="7" t="s">
        <v>395</v>
      </c>
      <c r="E298" s="8">
        <f t="shared" si="23"/>
        <v>8032128.2499999991</v>
      </c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11">
        <v>3529235.1122286362</v>
      </c>
      <c r="Q298" s="8">
        <v>3916197.3145395764</v>
      </c>
      <c r="R298" s="8">
        <v>382924.98804459348</v>
      </c>
      <c r="S298" s="8">
        <v>40954.307563199996</v>
      </c>
      <c r="T298" s="8">
        <v>162816.52762399323</v>
      </c>
    </row>
    <row r="299" spans="1:20" hidden="1" x14ac:dyDescent="0.2">
      <c r="A299" s="6">
        <f t="shared" si="24"/>
        <v>277</v>
      </c>
      <c r="B299" s="6">
        <f t="shared" si="25"/>
        <v>41</v>
      </c>
      <c r="C299" s="7" t="s">
        <v>355</v>
      </c>
      <c r="D299" s="7" t="s">
        <v>396</v>
      </c>
      <c r="E299" s="8">
        <f t="shared" si="23"/>
        <v>8489544.8100000005</v>
      </c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11">
        <v>3745287.3786242087</v>
      </c>
      <c r="Q299" s="8">
        <v>4148813.5713959932</v>
      </c>
      <c r="R299" s="8">
        <v>381773.66477163497</v>
      </c>
      <c r="S299" s="8">
        <v>41042.195688</v>
      </c>
      <c r="T299" s="8">
        <v>172627.99952016384</v>
      </c>
    </row>
    <row r="300" spans="1:20" hidden="1" x14ac:dyDescent="0.2">
      <c r="A300" s="6">
        <f t="shared" si="24"/>
        <v>278</v>
      </c>
      <c r="B300" s="6">
        <f t="shared" si="25"/>
        <v>42</v>
      </c>
      <c r="C300" s="7" t="s">
        <v>355</v>
      </c>
      <c r="D300" s="7" t="s">
        <v>397</v>
      </c>
      <c r="E300" s="8">
        <f t="shared" si="23"/>
        <v>44523684.21018561</v>
      </c>
      <c r="F300" s="8">
        <v>4769209.3431077767</v>
      </c>
      <c r="G300" s="8">
        <v>3303910.8803258208</v>
      </c>
      <c r="H300" s="8">
        <v>2074353.602279105</v>
      </c>
      <c r="I300" s="8">
        <v>1772304.5291978209</v>
      </c>
      <c r="J300" s="8"/>
      <c r="K300" s="8"/>
      <c r="L300" s="8">
        <v>228061.96687362817</v>
      </c>
      <c r="M300" s="8"/>
      <c r="N300" s="8">
        <v>2154292.768968781</v>
      </c>
      <c r="O300" s="8"/>
      <c r="P300" s="11">
        <v>21633644.770487215</v>
      </c>
      <c r="Q300" s="8">
        <v>5497051.4184061149</v>
      </c>
      <c r="R300" s="8">
        <v>2143773.6265800274</v>
      </c>
      <c r="S300" s="8">
        <v>41029.243276266665</v>
      </c>
      <c r="T300" s="8">
        <v>906052.06068304717</v>
      </c>
    </row>
    <row r="301" spans="1:20" hidden="1" x14ac:dyDescent="0.2">
      <c r="A301" s="6">
        <f t="shared" si="24"/>
        <v>279</v>
      </c>
      <c r="B301" s="6">
        <f t="shared" si="25"/>
        <v>43</v>
      </c>
      <c r="C301" s="7" t="s">
        <v>355</v>
      </c>
      <c r="D301" s="7" t="s">
        <v>398</v>
      </c>
      <c r="E301" s="8">
        <f t="shared" si="23"/>
        <v>2722902.26</v>
      </c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>
        <v>2544554.6732222815</v>
      </c>
      <c r="R301" s="8">
        <v>82402.670894227194</v>
      </c>
      <c r="S301" s="8">
        <v>40300.658774399999</v>
      </c>
      <c r="T301" s="8">
        <v>55644.257109091377</v>
      </c>
    </row>
    <row r="302" spans="1:20" hidden="1" x14ac:dyDescent="0.2">
      <c r="A302" s="6">
        <f t="shared" si="24"/>
        <v>280</v>
      </c>
      <c r="B302" s="6">
        <f t="shared" si="25"/>
        <v>44</v>
      </c>
      <c r="C302" s="7" t="s">
        <v>355</v>
      </c>
      <c r="D302" s="7" t="s">
        <v>399</v>
      </c>
      <c r="E302" s="8">
        <f t="shared" si="23"/>
        <v>103280533.42216641</v>
      </c>
      <c r="F302" s="8">
        <v>24161097.908890791</v>
      </c>
      <c r="G302" s="8">
        <v>8906373.7921526302</v>
      </c>
      <c r="H302" s="8">
        <v>9449954.9574991651</v>
      </c>
      <c r="I302" s="8">
        <v>5967454.2893606322</v>
      </c>
      <c r="J302" s="8"/>
      <c r="K302" s="8"/>
      <c r="L302" s="8">
        <v>780096.24720203911</v>
      </c>
      <c r="M302" s="8"/>
      <c r="N302" s="8"/>
      <c r="O302" s="8"/>
      <c r="P302" s="8">
        <v>23947652.828215688</v>
      </c>
      <c r="Q302" s="8">
        <v>26034358.184812479</v>
      </c>
      <c r="R302" s="8">
        <v>1810932.667872617</v>
      </c>
      <c r="S302" s="8">
        <v>52281.923174399999</v>
      </c>
      <c r="T302" s="8">
        <v>2170330.6229859553</v>
      </c>
    </row>
    <row r="303" spans="1:20" hidden="1" x14ac:dyDescent="0.2">
      <c r="A303" s="6">
        <f t="shared" si="24"/>
        <v>281</v>
      </c>
      <c r="B303" s="6">
        <f t="shared" si="25"/>
        <v>45</v>
      </c>
      <c r="C303" s="7" t="s">
        <v>355</v>
      </c>
      <c r="D303" s="7" t="s">
        <v>400</v>
      </c>
      <c r="E303" s="8">
        <f t="shared" si="23"/>
        <v>7875304.0311680008</v>
      </c>
      <c r="F303" s="8">
        <v>1283141.5385527201</v>
      </c>
      <c r="G303" s="8">
        <v>430071.66978417599</v>
      </c>
      <c r="H303" s="8">
        <v>165391.2852613056</v>
      </c>
      <c r="I303" s="8">
        <v>707402.0363561759</v>
      </c>
      <c r="J303" s="8"/>
      <c r="K303" s="8"/>
      <c r="L303" s="8">
        <v>292918.73176500486</v>
      </c>
      <c r="M303" s="8"/>
      <c r="N303" s="8">
        <v>1577211.4597644478</v>
      </c>
      <c r="O303" s="8"/>
      <c r="P303" s="8">
        <v>2775504.1494709528</v>
      </c>
      <c r="Q303" s="8"/>
      <c r="R303" s="8">
        <v>461521.82091377658</v>
      </c>
      <c r="S303" s="8">
        <v>24000</v>
      </c>
      <c r="T303" s="8">
        <v>158141.33929944035</v>
      </c>
    </row>
    <row r="304" spans="1:20" hidden="1" x14ac:dyDescent="0.2">
      <c r="A304" s="6">
        <f t="shared" si="24"/>
        <v>282</v>
      </c>
      <c r="B304" s="6">
        <f t="shared" si="25"/>
        <v>46</v>
      </c>
      <c r="C304" s="7" t="s">
        <v>355</v>
      </c>
      <c r="D304" s="7" t="s">
        <v>401</v>
      </c>
      <c r="E304" s="8">
        <f t="shared" si="23"/>
        <v>7825733.5896134395</v>
      </c>
      <c r="F304" s="8">
        <v>1261312.77695808</v>
      </c>
      <c r="G304" s="8">
        <v>420540.820240464</v>
      </c>
      <c r="H304" s="8">
        <v>161900.63695794239</v>
      </c>
      <c r="I304" s="8">
        <v>696158.60745446396</v>
      </c>
      <c r="J304" s="8"/>
      <c r="K304" s="8"/>
      <c r="L304" s="8">
        <v>291074.97934171243</v>
      </c>
      <c r="M304" s="8"/>
      <c r="N304" s="8">
        <v>1550192.6970261824</v>
      </c>
      <c r="O304" s="8"/>
      <c r="P304" s="8">
        <v>2738587.1110691684</v>
      </c>
      <c r="Q304" s="8"/>
      <c r="R304" s="8">
        <v>526271.06248487416</v>
      </c>
      <c r="S304" s="8">
        <v>24000</v>
      </c>
      <c r="T304" s="8">
        <v>155694.8980805513</v>
      </c>
    </row>
    <row r="305" spans="1:20" hidden="1" x14ac:dyDescent="0.2">
      <c r="A305" s="6">
        <f t="shared" si="24"/>
        <v>283</v>
      </c>
      <c r="B305" s="6">
        <f t="shared" si="25"/>
        <v>47</v>
      </c>
      <c r="C305" s="7" t="s">
        <v>355</v>
      </c>
      <c r="D305" s="7" t="s">
        <v>402</v>
      </c>
      <c r="E305" s="8">
        <f t="shared" si="23"/>
        <v>25768523.780000001</v>
      </c>
      <c r="F305" s="8"/>
      <c r="G305" s="8"/>
      <c r="H305" s="8"/>
      <c r="I305" s="8"/>
      <c r="J305" s="8"/>
      <c r="K305" s="8"/>
      <c r="L305" s="8"/>
      <c r="M305" s="8"/>
      <c r="N305" s="8">
        <v>24844027.066943899</v>
      </c>
      <c r="O305" s="8"/>
      <c r="P305" s="8"/>
      <c r="Q305" s="8"/>
      <c r="R305" s="8">
        <v>357208.15876160114</v>
      </c>
      <c r="S305" s="8">
        <v>24000</v>
      </c>
      <c r="T305" s="8">
        <v>543288.55429450178</v>
      </c>
    </row>
    <row r="306" spans="1:20" hidden="1" x14ac:dyDescent="0.2">
      <c r="A306" s="6">
        <f t="shared" si="24"/>
        <v>284</v>
      </c>
      <c r="B306" s="6">
        <f t="shared" si="25"/>
        <v>48</v>
      </c>
      <c r="C306" s="7" t="s">
        <v>355</v>
      </c>
      <c r="D306" s="7" t="s">
        <v>403</v>
      </c>
      <c r="E306" s="8">
        <f t="shared" si="23"/>
        <v>14980625.259999998</v>
      </c>
      <c r="F306" s="8"/>
      <c r="G306" s="8"/>
      <c r="H306" s="8"/>
      <c r="I306" s="8"/>
      <c r="J306" s="8"/>
      <c r="K306" s="8"/>
      <c r="L306" s="8"/>
      <c r="M306" s="8"/>
      <c r="N306" s="8">
        <v>14342118.360022159</v>
      </c>
      <c r="O306" s="8"/>
      <c r="P306" s="8"/>
      <c r="Q306" s="8"/>
      <c r="R306" s="8">
        <v>300873.81914350996</v>
      </c>
      <c r="S306" s="8">
        <v>24000</v>
      </c>
      <c r="T306" s="8">
        <v>313633.0808343289</v>
      </c>
    </row>
    <row r="307" spans="1:20" hidden="1" x14ac:dyDescent="0.2">
      <c r="A307" s="6">
        <f t="shared" si="24"/>
        <v>285</v>
      </c>
      <c r="B307" s="6">
        <f t="shared" si="25"/>
        <v>49</v>
      </c>
      <c r="C307" s="7" t="s">
        <v>355</v>
      </c>
      <c r="D307" s="7" t="s">
        <v>404</v>
      </c>
      <c r="E307" s="8">
        <f t="shared" si="23"/>
        <v>1958141.1600000001</v>
      </c>
      <c r="F307" s="8"/>
      <c r="G307" s="8"/>
      <c r="H307" s="8"/>
      <c r="I307" s="8"/>
      <c r="J307" s="8"/>
      <c r="K307" s="8"/>
      <c r="L307" s="8"/>
      <c r="M307" s="8"/>
      <c r="N307" s="8">
        <v>1788249.4099645412</v>
      </c>
      <c r="O307" s="8"/>
      <c r="P307" s="8"/>
      <c r="Q307" s="8"/>
      <c r="R307" s="8">
        <v>106786.35725675327</v>
      </c>
      <c r="S307" s="8">
        <v>24000</v>
      </c>
      <c r="T307" s="8">
        <v>39105.392778705478</v>
      </c>
    </row>
    <row r="308" spans="1:20" hidden="1" x14ac:dyDescent="0.2">
      <c r="A308" s="6">
        <f t="shared" si="24"/>
        <v>286</v>
      </c>
      <c r="B308" s="6">
        <f t="shared" si="25"/>
        <v>50</v>
      </c>
      <c r="C308" s="7" t="s">
        <v>355</v>
      </c>
      <c r="D308" s="7" t="s">
        <v>405</v>
      </c>
      <c r="E308" s="8">
        <f t="shared" si="23"/>
        <v>4845389.3400000008</v>
      </c>
      <c r="F308" s="8"/>
      <c r="G308" s="8"/>
      <c r="H308" s="8"/>
      <c r="I308" s="8"/>
      <c r="J308" s="8"/>
      <c r="K308" s="8"/>
      <c r="L308" s="8"/>
      <c r="M308" s="8"/>
      <c r="N308" s="8">
        <v>1620535.7084822515</v>
      </c>
      <c r="O308" s="8"/>
      <c r="P308" s="8">
        <v>2861680.4449495124</v>
      </c>
      <c r="Q308" s="8"/>
      <c r="R308" s="8">
        <v>241156.19731477249</v>
      </c>
      <c r="S308" s="8">
        <v>24000</v>
      </c>
      <c r="T308" s="8">
        <v>98016.989253463864</v>
      </c>
    </row>
    <row r="309" spans="1:20" hidden="1" x14ac:dyDescent="0.2">
      <c r="A309" s="6">
        <f t="shared" si="24"/>
        <v>287</v>
      </c>
      <c r="B309" s="6">
        <f t="shared" si="25"/>
        <v>51</v>
      </c>
      <c r="C309" s="7" t="s">
        <v>355</v>
      </c>
      <c r="D309" s="7" t="s">
        <v>406</v>
      </c>
      <c r="E309" s="8">
        <f t="shared" si="23"/>
        <v>1316831.6000000001</v>
      </c>
      <c r="F309" s="8"/>
      <c r="G309" s="8"/>
      <c r="H309" s="8"/>
      <c r="I309" s="8"/>
      <c r="J309" s="8"/>
      <c r="K309" s="8"/>
      <c r="L309" s="8"/>
      <c r="M309" s="8"/>
      <c r="N309" s="8">
        <v>1170520.6345102282</v>
      </c>
      <c r="O309" s="8"/>
      <c r="P309" s="8"/>
      <c r="Q309" s="8"/>
      <c r="R309" s="8">
        <v>96714.049918017598</v>
      </c>
      <c r="S309" s="8">
        <v>24000</v>
      </c>
      <c r="T309" s="8">
        <v>25596.915571754427</v>
      </c>
    </row>
    <row r="310" spans="1:20" hidden="1" x14ac:dyDescent="0.2">
      <c r="A310" s="6">
        <f t="shared" si="24"/>
        <v>288</v>
      </c>
      <c r="B310" s="6">
        <f t="shared" si="25"/>
        <v>52</v>
      </c>
      <c r="C310" s="7" t="s">
        <v>355</v>
      </c>
      <c r="D310" s="7" t="s">
        <v>407</v>
      </c>
      <c r="E310" s="8">
        <f t="shared" si="23"/>
        <v>1293441.4399999997</v>
      </c>
      <c r="F310" s="8"/>
      <c r="G310" s="8"/>
      <c r="H310" s="8"/>
      <c r="I310" s="8"/>
      <c r="J310" s="8"/>
      <c r="K310" s="8"/>
      <c r="L310" s="8"/>
      <c r="M310" s="8"/>
      <c r="N310" s="8">
        <v>1150793.8979882146</v>
      </c>
      <c r="O310" s="8"/>
      <c r="P310" s="8"/>
      <c r="Q310" s="8"/>
      <c r="R310" s="8">
        <v>93482.0102143728</v>
      </c>
      <c r="S310" s="8">
        <v>24000</v>
      </c>
      <c r="T310" s="8">
        <v>25165.531797412423</v>
      </c>
    </row>
    <row r="311" spans="1:20" hidden="1" x14ac:dyDescent="0.2">
      <c r="A311" s="6">
        <f t="shared" si="24"/>
        <v>289</v>
      </c>
      <c r="B311" s="6">
        <f t="shared" si="25"/>
        <v>53</v>
      </c>
      <c r="C311" s="7" t="s">
        <v>355</v>
      </c>
      <c r="D311" s="7" t="s">
        <v>408</v>
      </c>
      <c r="E311" s="8">
        <f t="shared" si="23"/>
        <v>1144023.6399999999</v>
      </c>
      <c r="F311" s="8"/>
      <c r="G311" s="8"/>
      <c r="H311" s="8"/>
      <c r="I311" s="8"/>
      <c r="J311" s="8"/>
      <c r="K311" s="8"/>
      <c r="L311" s="8"/>
      <c r="M311" s="8"/>
      <c r="N311" s="8">
        <v>1002084.8199804873</v>
      </c>
      <c r="O311" s="8"/>
      <c r="P311" s="8"/>
      <c r="Q311" s="8"/>
      <c r="R311" s="8">
        <v>96025.254571339203</v>
      </c>
      <c r="S311" s="8">
        <v>24000</v>
      </c>
      <c r="T311" s="8">
        <v>21913.56544817334</v>
      </c>
    </row>
    <row r="312" spans="1:20" hidden="1" x14ac:dyDescent="0.2">
      <c r="A312" s="6">
        <f t="shared" si="24"/>
        <v>290</v>
      </c>
      <c r="B312" s="6">
        <f t="shared" si="25"/>
        <v>54</v>
      </c>
      <c r="C312" s="7" t="s">
        <v>355</v>
      </c>
      <c r="D312" s="7" t="s">
        <v>409</v>
      </c>
      <c r="E312" s="8">
        <f t="shared" ref="E312:E374" si="26">SUM(F312:T312)</f>
        <v>1346505.7</v>
      </c>
      <c r="F312" s="8"/>
      <c r="G312" s="8"/>
      <c r="H312" s="8"/>
      <c r="I312" s="8"/>
      <c r="J312" s="8"/>
      <c r="K312" s="8"/>
      <c r="L312" s="8"/>
      <c r="M312" s="8"/>
      <c r="N312" s="8">
        <v>1201037.4450085659</v>
      </c>
      <c r="O312" s="8"/>
      <c r="P312" s="8"/>
      <c r="Q312" s="8"/>
      <c r="R312" s="8">
        <v>95203.998581068794</v>
      </c>
      <c r="S312" s="8">
        <v>24000</v>
      </c>
      <c r="T312" s="8">
        <v>26264.256410365128</v>
      </c>
    </row>
    <row r="313" spans="1:20" hidden="1" x14ac:dyDescent="0.2">
      <c r="A313" s="6">
        <f t="shared" si="24"/>
        <v>291</v>
      </c>
      <c r="B313" s="6">
        <f t="shared" si="25"/>
        <v>55</v>
      </c>
      <c r="C313" s="7" t="s">
        <v>355</v>
      </c>
      <c r="D313" s="7" t="s">
        <v>410</v>
      </c>
      <c r="E313" s="8">
        <f t="shared" si="26"/>
        <v>5148939.8600000003</v>
      </c>
      <c r="F313" s="8"/>
      <c r="G313" s="8"/>
      <c r="H313" s="8"/>
      <c r="I313" s="8"/>
      <c r="J313" s="8"/>
      <c r="K313" s="8"/>
      <c r="L313" s="8"/>
      <c r="M313" s="8"/>
      <c r="N313" s="8">
        <v>1727661.3903693215</v>
      </c>
      <c r="O313" s="8"/>
      <c r="P313" s="8">
        <v>3047844.4686282254</v>
      </c>
      <c r="Q313" s="8"/>
      <c r="R313" s="8">
        <v>245003.35990032001</v>
      </c>
      <c r="S313" s="8">
        <v>24000</v>
      </c>
      <c r="T313" s="8">
        <v>104430.64110213314</v>
      </c>
    </row>
    <row r="314" spans="1:20" hidden="1" x14ac:dyDescent="0.2">
      <c r="A314" s="6">
        <f t="shared" si="24"/>
        <v>292</v>
      </c>
      <c r="B314" s="6">
        <f t="shared" si="25"/>
        <v>56</v>
      </c>
      <c r="C314" s="7" t="s">
        <v>355</v>
      </c>
      <c r="D314" s="7" t="s">
        <v>411</v>
      </c>
      <c r="E314" s="8">
        <f t="shared" si="26"/>
        <v>3458001.7500000005</v>
      </c>
      <c r="F314" s="8"/>
      <c r="G314" s="8"/>
      <c r="H314" s="8"/>
      <c r="I314" s="8"/>
      <c r="J314" s="8"/>
      <c r="K314" s="8"/>
      <c r="L314" s="8"/>
      <c r="M314" s="8"/>
      <c r="N314" s="8">
        <v>1135506.9351316853</v>
      </c>
      <c r="O314" s="8"/>
      <c r="P314" s="8">
        <v>2015533.8165760192</v>
      </c>
      <c r="Q314" s="8"/>
      <c r="R314" s="8">
        <v>214054.11898865277</v>
      </c>
      <c r="S314" s="8">
        <v>24000</v>
      </c>
      <c r="T314" s="8">
        <v>68906.87930364284</v>
      </c>
    </row>
    <row r="315" spans="1:20" hidden="1" x14ac:dyDescent="0.2">
      <c r="A315" s="6">
        <f t="shared" si="24"/>
        <v>293</v>
      </c>
      <c r="B315" s="6">
        <f t="shared" si="25"/>
        <v>57</v>
      </c>
      <c r="C315" s="7" t="s">
        <v>355</v>
      </c>
      <c r="D315" s="7" t="s">
        <v>412</v>
      </c>
      <c r="E315" s="8">
        <f t="shared" si="26"/>
        <v>1857947.4499999997</v>
      </c>
      <c r="F315" s="8"/>
      <c r="G315" s="8"/>
      <c r="H315" s="8"/>
      <c r="I315" s="8"/>
      <c r="J315" s="8"/>
      <c r="K315" s="8"/>
      <c r="L315" s="8"/>
      <c r="M315" s="8"/>
      <c r="N315" s="8">
        <v>1688753.2193567995</v>
      </c>
      <c r="O315" s="8"/>
      <c r="P315" s="8"/>
      <c r="Q315" s="8"/>
      <c r="R315" s="8">
        <v>108264.61803924</v>
      </c>
      <c r="S315" s="8">
        <v>24000</v>
      </c>
      <c r="T315" s="8">
        <v>36929.612603960268</v>
      </c>
    </row>
    <row r="316" spans="1:20" hidden="1" x14ac:dyDescent="0.2">
      <c r="A316" s="6">
        <f t="shared" si="24"/>
        <v>294</v>
      </c>
      <c r="B316" s="6">
        <f t="shared" si="25"/>
        <v>58</v>
      </c>
      <c r="C316" s="7" t="s">
        <v>355</v>
      </c>
      <c r="D316" s="7" t="s">
        <v>413</v>
      </c>
      <c r="E316" s="8">
        <f t="shared" si="26"/>
        <v>3641654.56</v>
      </c>
      <c r="F316" s="8"/>
      <c r="G316" s="8"/>
      <c r="H316" s="8"/>
      <c r="I316" s="8"/>
      <c r="J316" s="8"/>
      <c r="K316" s="8"/>
      <c r="L316" s="8"/>
      <c r="M316" s="8"/>
      <c r="N316" s="8">
        <v>1202894.5144628598</v>
      </c>
      <c r="O316" s="8"/>
      <c r="P316" s="8">
        <v>2130813.4394732486</v>
      </c>
      <c r="Q316" s="8"/>
      <c r="R316" s="8">
        <v>211045.1650111296</v>
      </c>
      <c r="S316" s="8">
        <v>24000</v>
      </c>
      <c r="T316" s="8">
        <v>72901.441052761817</v>
      </c>
    </row>
    <row r="317" spans="1:20" hidden="1" x14ac:dyDescent="0.2">
      <c r="A317" s="6">
        <f t="shared" si="24"/>
        <v>295</v>
      </c>
      <c r="B317" s="6">
        <f t="shared" si="25"/>
        <v>59</v>
      </c>
      <c r="C317" s="7" t="s">
        <v>355</v>
      </c>
      <c r="D317" s="7" t="s">
        <v>414</v>
      </c>
      <c r="E317" s="8">
        <f t="shared" si="26"/>
        <v>1292743.22</v>
      </c>
      <c r="F317" s="8"/>
      <c r="G317" s="8"/>
      <c r="H317" s="8"/>
      <c r="I317" s="8"/>
      <c r="J317" s="8"/>
      <c r="K317" s="8"/>
      <c r="L317" s="8"/>
      <c r="M317" s="8"/>
      <c r="N317" s="8">
        <v>1148347.7064890745</v>
      </c>
      <c r="O317" s="8"/>
      <c r="P317" s="8"/>
      <c r="Q317" s="8"/>
      <c r="R317" s="8">
        <v>95283.474967224</v>
      </c>
      <c r="S317" s="8">
        <v>24000</v>
      </c>
      <c r="T317" s="8">
        <v>25112.038543701405</v>
      </c>
    </row>
    <row r="318" spans="1:20" s="14" customFormat="1" hidden="1" x14ac:dyDescent="0.2">
      <c r="A318" s="40" t="s">
        <v>415</v>
      </c>
      <c r="B318" s="40"/>
      <c r="C318" s="40"/>
      <c r="D318" s="40"/>
      <c r="E318" s="13">
        <f t="shared" si="26"/>
        <v>609287638.0638479</v>
      </c>
      <c r="F318" s="13">
        <v>53434132.350449562</v>
      </c>
      <c r="G318" s="13">
        <v>19614437.003940482</v>
      </c>
      <c r="H318" s="13">
        <v>18219240.519392181</v>
      </c>
      <c r="I318" s="13">
        <v>12656652.587238481</v>
      </c>
      <c r="J318" s="13">
        <v>0</v>
      </c>
      <c r="K318" s="13">
        <v>0</v>
      </c>
      <c r="L318" s="13">
        <v>2741958.6358165955</v>
      </c>
      <c r="M318" s="13">
        <v>10164747.810049782</v>
      </c>
      <c r="N318" s="13">
        <v>113361144.63808125</v>
      </c>
      <c r="O318" s="13">
        <v>0</v>
      </c>
      <c r="P318" s="13">
        <v>190318904.11879155</v>
      </c>
      <c r="Q318" s="13">
        <v>152228277.10019258</v>
      </c>
      <c r="R318" s="13">
        <v>22185262.905430175</v>
      </c>
      <c r="S318" s="13">
        <v>1843446.9168026401</v>
      </c>
      <c r="T318" s="13">
        <v>12519433.477662651</v>
      </c>
    </row>
    <row r="319" spans="1:20" hidden="1" x14ac:dyDescent="0.2">
      <c r="A319" s="6">
        <f>+A317+1</f>
        <v>296</v>
      </c>
      <c r="B319" s="6">
        <v>1</v>
      </c>
      <c r="C319" s="7" t="s">
        <v>416</v>
      </c>
      <c r="D319" s="7" t="s">
        <v>417</v>
      </c>
      <c r="E319" s="8">
        <f t="shared" si="26"/>
        <v>1382901.4300000002</v>
      </c>
      <c r="F319" s="8"/>
      <c r="G319" s="8"/>
      <c r="H319" s="8"/>
      <c r="I319" s="8"/>
      <c r="J319" s="8">
        <v>1152546.453491261</v>
      </c>
      <c r="K319" s="8"/>
      <c r="L319" s="8"/>
      <c r="M319" s="8"/>
      <c r="N319" s="8"/>
      <c r="O319" s="8"/>
      <c r="P319" s="8"/>
      <c r="Q319" s="8"/>
      <c r="R319" s="8">
        <v>181151.11987200001</v>
      </c>
      <c r="S319" s="8">
        <v>24000</v>
      </c>
      <c r="T319" s="8">
        <v>25203.856636739201</v>
      </c>
    </row>
    <row r="320" spans="1:20" s="14" customFormat="1" hidden="1" x14ac:dyDescent="0.2">
      <c r="A320" s="40" t="s">
        <v>418</v>
      </c>
      <c r="B320" s="40"/>
      <c r="C320" s="40"/>
      <c r="D320" s="40"/>
      <c r="E320" s="13">
        <f t="shared" si="26"/>
        <v>1382901.4300000002</v>
      </c>
      <c r="F320" s="13">
        <v>0</v>
      </c>
      <c r="G320" s="13">
        <v>0</v>
      </c>
      <c r="H320" s="13">
        <v>0</v>
      </c>
      <c r="I320" s="13">
        <v>0</v>
      </c>
      <c r="J320" s="13">
        <v>1152546.453491261</v>
      </c>
      <c r="K320" s="13">
        <v>0</v>
      </c>
      <c r="L320" s="13">
        <v>0</v>
      </c>
      <c r="M320" s="13">
        <v>0</v>
      </c>
      <c r="N320" s="13">
        <v>0</v>
      </c>
      <c r="O320" s="13">
        <v>0</v>
      </c>
      <c r="P320" s="13">
        <v>0</v>
      </c>
      <c r="Q320" s="13">
        <v>0</v>
      </c>
      <c r="R320" s="13">
        <v>181151.11987200001</v>
      </c>
      <c r="S320" s="13">
        <v>24000</v>
      </c>
      <c r="T320" s="13">
        <v>25203.856636739201</v>
      </c>
    </row>
    <row r="321" spans="1:20" ht="25.5" hidden="1" x14ac:dyDescent="0.2">
      <c r="A321" s="6">
        <f>+A319+1</f>
        <v>297</v>
      </c>
      <c r="B321" s="6">
        <v>1</v>
      </c>
      <c r="C321" s="7" t="s">
        <v>419</v>
      </c>
      <c r="D321" s="7" t="s">
        <v>420</v>
      </c>
      <c r="E321" s="8">
        <f t="shared" si="26"/>
        <v>26690509.469480693</v>
      </c>
      <c r="F321" s="8">
        <v>9434962.1698542666</v>
      </c>
      <c r="G321" s="8">
        <v>3705187.1526439772</v>
      </c>
      <c r="H321" s="8">
        <v>2835470.009084349</v>
      </c>
      <c r="I321" s="8">
        <v>1671254.4739288003</v>
      </c>
      <c r="J321" s="8"/>
      <c r="K321" s="8"/>
      <c r="L321" s="8">
        <v>404601.85429267969</v>
      </c>
      <c r="M321" s="8"/>
      <c r="N321" s="8"/>
      <c r="O321" s="8">
        <v>6595093.989849004</v>
      </c>
      <c r="P321" s="8"/>
      <c r="Q321" s="8"/>
      <c r="R321" s="8">
        <v>1480969.2593303984</v>
      </c>
      <c r="S321" s="8">
        <v>24000</v>
      </c>
      <c r="T321" s="8">
        <v>538970.56049721618</v>
      </c>
    </row>
    <row r="322" spans="1:20" ht="25.5" hidden="1" x14ac:dyDescent="0.2">
      <c r="A322" s="6">
        <f>+A321+1</f>
        <v>298</v>
      </c>
      <c r="B322" s="6">
        <f>+B321+1</f>
        <v>2</v>
      </c>
      <c r="C322" s="7" t="s">
        <v>419</v>
      </c>
      <c r="D322" s="7" t="s">
        <v>421</v>
      </c>
      <c r="E322" s="8">
        <f t="shared" si="26"/>
        <v>5294000.3116000006</v>
      </c>
      <c r="F322" s="8"/>
      <c r="G322" s="8"/>
      <c r="H322" s="8"/>
      <c r="I322" s="8"/>
      <c r="J322" s="8"/>
      <c r="K322" s="8"/>
      <c r="L322" s="8"/>
      <c r="M322" s="8"/>
      <c r="N322" s="8"/>
      <c r="O322" s="8">
        <v>4874368.5946337879</v>
      </c>
      <c r="P322" s="8"/>
      <c r="Q322" s="8"/>
      <c r="R322" s="8">
        <v>289039.14806659776</v>
      </c>
      <c r="S322" s="8">
        <v>24000</v>
      </c>
      <c r="T322" s="8">
        <v>106592.56889961481</v>
      </c>
    </row>
    <row r="323" spans="1:20" ht="25.5" hidden="1" x14ac:dyDescent="0.2">
      <c r="A323" s="6">
        <f t="shared" ref="A323:A385" si="27">+A322+1</f>
        <v>299</v>
      </c>
      <c r="B323" s="6">
        <f t="shared" ref="B323:B385" si="28">+B322+1</f>
        <v>3</v>
      </c>
      <c r="C323" s="7" t="s">
        <v>419</v>
      </c>
      <c r="D323" s="7" t="s">
        <v>422</v>
      </c>
      <c r="E323" s="8">
        <f t="shared" si="26"/>
        <v>17489000.593602721</v>
      </c>
      <c r="F323" s="8"/>
      <c r="G323" s="8"/>
      <c r="H323" s="8"/>
      <c r="I323" s="8"/>
      <c r="J323" s="8"/>
      <c r="K323" s="8"/>
      <c r="L323" s="8"/>
      <c r="M323" s="8"/>
      <c r="N323" s="8">
        <v>6075794.3076616554</v>
      </c>
      <c r="O323" s="8">
        <v>10102394.439732654</v>
      </c>
      <c r="P323" s="8"/>
      <c r="Q323" s="8"/>
      <c r="R323" s="8">
        <v>933027.62467332091</v>
      </c>
      <c r="S323" s="8">
        <v>24000</v>
      </c>
      <c r="T323" s="8">
        <v>353784.22153508919</v>
      </c>
    </row>
    <row r="324" spans="1:20" ht="25.5" hidden="1" x14ac:dyDescent="0.2">
      <c r="A324" s="6">
        <f t="shared" si="27"/>
        <v>300</v>
      </c>
      <c r="B324" s="6">
        <f t="shared" si="28"/>
        <v>4</v>
      </c>
      <c r="C324" s="7" t="s">
        <v>419</v>
      </c>
      <c r="D324" s="7" t="s">
        <v>423</v>
      </c>
      <c r="E324" s="8">
        <f t="shared" si="26"/>
        <v>24506164.176777925</v>
      </c>
      <c r="F324" s="8"/>
      <c r="G324" s="8"/>
      <c r="H324" s="8"/>
      <c r="I324" s="8"/>
      <c r="J324" s="8"/>
      <c r="K324" s="8"/>
      <c r="L324" s="8"/>
      <c r="M324" s="8"/>
      <c r="N324" s="8">
        <v>16055514.007943625</v>
      </c>
      <c r="O324" s="8">
        <v>7265655.5093342848</v>
      </c>
      <c r="P324" s="8"/>
      <c r="Q324" s="8"/>
      <c r="R324" s="8">
        <v>651007.91550885688</v>
      </c>
      <c r="S324" s="8">
        <v>24000</v>
      </c>
      <c r="T324" s="8">
        <v>509986.74399115815</v>
      </c>
    </row>
    <row r="325" spans="1:20" ht="25.5" hidden="1" x14ac:dyDescent="0.2">
      <c r="A325" s="6">
        <f t="shared" si="27"/>
        <v>301</v>
      </c>
      <c r="B325" s="6">
        <f t="shared" si="28"/>
        <v>5</v>
      </c>
      <c r="C325" s="7" t="s">
        <v>419</v>
      </c>
      <c r="D325" s="7" t="s">
        <v>425</v>
      </c>
      <c r="E325" s="8">
        <f t="shared" si="26"/>
        <v>20017937.132885206</v>
      </c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>
        <v>19063556.696747702</v>
      </c>
      <c r="Q325" s="8"/>
      <c r="R325" s="8">
        <v>513499.0614078918</v>
      </c>
      <c r="S325" s="8">
        <v>24000</v>
      </c>
      <c r="T325" s="8">
        <v>416881.3747296147</v>
      </c>
    </row>
    <row r="326" spans="1:20" ht="25.5" hidden="1" x14ac:dyDescent="0.2">
      <c r="A326" s="6">
        <f t="shared" si="27"/>
        <v>302</v>
      </c>
      <c r="B326" s="6">
        <f t="shared" si="28"/>
        <v>6</v>
      </c>
      <c r="C326" s="7" t="s">
        <v>419</v>
      </c>
      <c r="D326" s="7" t="s">
        <v>426</v>
      </c>
      <c r="E326" s="8">
        <f t="shared" si="26"/>
        <v>3155519.3383999998</v>
      </c>
      <c r="F326" s="8"/>
      <c r="G326" s="8"/>
      <c r="H326" s="8"/>
      <c r="I326" s="8"/>
      <c r="J326" s="8"/>
      <c r="K326" s="8"/>
      <c r="L326" s="8"/>
      <c r="M326" s="8"/>
      <c r="N326" s="8"/>
      <c r="O326" s="8">
        <v>2836170.5932780001</v>
      </c>
      <c r="P326" s="8"/>
      <c r="Q326" s="8"/>
      <c r="R326" s="8">
        <v>233327.43846335544</v>
      </c>
      <c r="S326" s="8">
        <v>24000</v>
      </c>
      <c r="T326" s="8">
        <v>62021.306658644193</v>
      </c>
    </row>
    <row r="327" spans="1:20" ht="25.5" hidden="1" x14ac:dyDescent="0.2">
      <c r="A327" s="6">
        <f t="shared" si="27"/>
        <v>303</v>
      </c>
      <c r="B327" s="6">
        <f t="shared" si="28"/>
        <v>7</v>
      </c>
      <c r="C327" s="7" t="s">
        <v>419</v>
      </c>
      <c r="D327" s="7" t="s">
        <v>427</v>
      </c>
      <c r="E327" s="8">
        <f t="shared" si="26"/>
        <v>3184331.1489370367</v>
      </c>
      <c r="F327" s="8"/>
      <c r="G327" s="8"/>
      <c r="H327" s="8"/>
      <c r="I327" s="8"/>
      <c r="J327" s="8"/>
      <c r="K327" s="8"/>
      <c r="L327" s="8"/>
      <c r="M327" s="8"/>
      <c r="N327" s="8">
        <v>2725582.1172370547</v>
      </c>
      <c r="O327" s="8"/>
      <c r="P327" s="8"/>
      <c r="Q327" s="8"/>
      <c r="R327" s="8">
        <v>375146.07103283179</v>
      </c>
      <c r="S327" s="8">
        <v>24000</v>
      </c>
      <c r="T327" s="8">
        <v>59602.960667149986</v>
      </c>
    </row>
    <row r="328" spans="1:20" ht="25.5" hidden="1" x14ac:dyDescent="0.2">
      <c r="A328" s="6">
        <f t="shared" si="27"/>
        <v>304</v>
      </c>
      <c r="B328" s="6">
        <f t="shared" si="28"/>
        <v>8</v>
      </c>
      <c r="C328" s="7" t="s">
        <v>419</v>
      </c>
      <c r="D328" s="7" t="s">
        <v>428</v>
      </c>
      <c r="E328" s="8">
        <f t="shared" si="26"/>
        <v>11464854.247681661</v>
      </c>
      <c r="F328" s="8"/>
      <c r="G328" s="8"/>
      <c r="H328" s="8"/>
      <c r="I328" s="8"/>
      <c r="J328" s="8"/>
      <c r="K328" s="8"/>
      <c r="L328" s="8"/>
      <c r="M328" s="8"/>
      <c r="N328" s="8">
        <v>10651190.271193678</v>
      </c>
      <c r="O328" s="8"/>
      <c r="P328" s="8"/>
      <c r="Q328" s="8"/>
      <c r="R328" s="8">
        <v>556744.01756345271</v>
      </c>
      <c r="S328" s="8">
        <v>24000</v>
      </c>
      <c r="T328" s="8">
        <v>232919.95892452967</v>
      </c>
    </row>
    <row r="329" spans="1:20" ht="25.5" hidden="1" x14ac:dyDescent="0.2">
      <c r="A329" s="6">
        <f t="shared" si="27"/>
        <v>305</v>
      </c>
      <c r="B329" s="6">
        <f t="shared" si="28"/>
        <v>9</v>
      </c>
      <c r="C329" s="7" t="s">
        <v>419</v>
      </c>
      <c r="D329" s="7" t="s">
        <v>429</v>
      </c>
      <c r="E329" s="8">
        <f t="shared" si="26"/>
        <v>43501925.257620722</v>
      </c>
      <c r="F329" s="8">
        <v>24776450.830139358</v>
      </c>
      <c r="G329" s="8"/>
      <c r="H329" s="8"/>
      <c r="I329" s="8">
        <v>4660761.3191502346</v>
      </c>
      <c r="J329" s="8"/>
      <c r="K329" s="8"/>
      <c r="L329" s="8">
        <v>1043176.4495641682</v>
      </c>
      <c r="M329" s="8"/>
      <c r="N329" s="8">
        <v>10582019.582098205</v>
      </c>
      <c r="O329" s="8"/>
      <c r="P329" s="8"/>
      <c r="Q329" s="8"/>
      <c r="R329" s="8">
        <v>1517565.3751846224</v>
      </c>
      <c r="S329" s="8">
        <v>24000</v>
      </c>
      <c r="T329" s="8">
        <v>897951.70148413256</v>
      </c>
    </row>
    <row r="330" spans="1:20" ht="25.5" hidden="1" x14ac:dyDescent="0.2">
      <c r="A330" s="6">
        <f t="shared" si="27"/>
        <v>306</v>
      </c>
      <c r="B330" s="6">
        <f t="shared" si="28"/>
        <v>10</v>
      </c>
      <c r="C330" s="7" t="s">
        <v>419</v>
      </c>
      <c r="D330" s="7" t="s">
        <v>430</v>
      </c>
      <c r="E330" s="8">
        <f t="shared" si="26"/>
        <v>15173436.751336282</v>
      </c>
      <c r="F330" s="8">
        <v>7250059.6691284012</v>
      </c>
      <c r="G330" s="8">
        <v>2819664.0202390128</v>
      </c>
      <c r="H330" s="8">
        <v>2179178.993714124</v>
      </c>
      <c r="I330" s="8">
        <v>1242771.6585149593</v>
      </c>
      <c r="J330" s="8"/>
      <c r="K330" s="8"/>
      <c r="L330" s="8">
        <v>313774.19678855577</v>
      </c>
      <c r="M330" s="8"/>
      <c r="N330" s="8"/>
      <c r="O330" s="8"/>
      <c r="P330" s="8"/>
      <c r="Q330" s="8"/>
      <c r="R330" s="8">
        <v>1042091.0141759999</v>
      </c>
      <c r="S330" s="8">
        <v>24000</v>
      </c>
      <c r="T330" s="8">
        <v>301897.19877523003</v>
      </c>
    </row>
    <row r="331" spans="1:20" ht="25.5" hidden="1" x14ac:dyDescent="0.2">
      <c r="A331" s="6">
        <f t="shared" si="27"/>
        <v>307</v>
      </c>
      <c r="B331" s="6">
        <f t="shared" si="28"/>
        <v>11</v>
      </c>
      <c r="C331" s="7" t="s">
        <v>419</v>
      </c>
      <c r="D331" s="7" t="s">
        <v>431</v>
      </c>
      <c r="E331" s="8">
        <f t="shared" si="26"/>
        <v>32298593.800388202</v>
      </c>
      <c r="F331" s="8">
        <v>7706543.7721802313</v>
      </c>
      <c r="G331" s="8"/>
      <c r="H331" s="8">
        <v>3008506.6037103762</v>
      </c>
      <c r="I331" s="8">
        <v>3221827.0809284425</v>
      </c>
      <c r="J331" s="8"/>
      <c r="K331" s="8"/>
      <c r="L331" s="8">
        <v>304805.94825414987</v>
      </c>
      <c r="M331" s="8"/>
      <c r="N331" s="8"/>
      <c r="O331" s="8"/>
      <c r="P331" s="8">
        <v>16630938.969574707</v>
      </c>
      <c r="Q331" s="8"/>
      <c r="R331" s="8">
        <v>726849.70203554514</v>
      </c>
      <c r="S331" s="8">
        <v>24000</v>
      </c>
      <c r="T331" s="8">
        <v>675121.72370474681</v>
      </c>
    </row>
    <row r="332" spans="1:20" ht="25.5" hidden="1" x14ac:dyDescent="0.2">
      <c r="A332" s="6">
        <f t="shared" si="27"/>
        <v>308</v>
      </c>
      <c r="B332" s="6">
        <f t="shared" si="28"/>
        <v>12</v>
      </c>
      <c r="C332" s="7" t="s">
        <v>419</v>
      </c>
      <c r="D332" s="7" t="s">
        <v>432</v>
      </c>
      <c r="E332" s="8">
        <f t="shared" si="26"/>
        <v>10673010.729576001</v>
      </c>
      <c r="F332" s="8"/>
      <c r="G332" s="8"/>
      <c r="H332" s="8"/>
      <c r="I332" s="8"/>
      <c r="J332" s="8"/>
      <c r="K332" s="8"/>
      <c r="L332" s="8"/>
      <c r="M332" s="8"/>
      <c r="N332" s="8">
        <v>10140146.697046032</v>
      </c>
      <c r="O332" s="8"/>
      <c r="P332" s="8"/>
      <c r="Q332" s="8"/>
      <c r="R332" s="8">
        <v>287119.56153386593</v>
      </c>
      <c r="S332" s="8">
        <v>24000</v>
      </c>
      <c r="T332" s="8">
        <v>221744.47099610168</v>
      </c>
    </row>
    <row r="333" spans="1:20" ht="25.5" hidden="1" x14ac:dyDescent="0.2">
      <c r="A333" s="6">
        <f t="shared" si="27"/>
        <v>309</v>
      </c>
      <c r="B333" s="6">
        <f t="shared" si="28"/>
        <v>13</v>
      </c>
      <c r="C333" s="7" t="s">
        <v>419</v>
      </c>
      <c r="D333" s="7" t="s">
        <v>433</v>
      </c>
      <c r="E333" s="8">
        <f t="shared" si="26"/>
        <v>4753268.4067060612</v>
      </c>
      <c r="F333" s="8"/>
      <c r="G333" s="8">
        <v>2832703.6083748569</v>
      </c>
      <c r="H333" s="8"/>
      <c r="I333" s="8">
        <v>1248813.187200686</v>
      </c>
      <c r="J333" s="8"/>
      <c r="K333" s="8"/>
      <c r="L333" s="8"/>
      <c r="M333" s="8"/>
      <c r="N333" s="8"/>
      <c r="O333" s="8"/>
      <c r="P333" s="8"/>
      <c r="Q333" s="8"/>
      <c r="R333" s="8">
        <v>558497.10528000002</v>
      </c>
      <c r="S333" s="8">
        <v>24000</v>
      </c>
      <c r="T333" s="8">
        <v>89254.5058505177</v>
      </c>
    </row>
    <row r="334" spans="1:20" ht="25.5" hidden="1" x14ac:dyDescent="0.2">
      <c r="A334" s="6">
        <f t="shared" si="27"/>
        <v>310</v>
      </c>
      <c r="B334" s="6">
        <f t="shared" si="28"/>
        <v>14</v>
      </c>
      <c r="C334" s="7" t="s">
        <v>419</v>
      </c>
      <c r="D334" s="7" t="s">
        <v>435</v>
      </c>
      <c r="E334" s="8">
        <f t="shared" si="26"/>
        <v>22154825.375991367</v>
      </c>
      <c r="F334" s="8"/>
      <c r="G334" s="8"/>
      <c r="H334" s="8"/>
      <c r="I334" s="8"/>
      <c r="J334" s="8"/>
      <c r="K334" s="8"/>
      <c r="L334" s="8"/>
      <c r="M334" s="8"/>
      <c r="N334" s="8">
        <v>21307892.333548091</v>
      </c>
      <c r="O334" s="8"/>
      <c r="P334" s="8"/>
      <c r="Q334" s="8"/>
      <c r="R334" s="8">
        <v>356972.59288479364</v>
      </c>
      <c r="S334" s="8">
        <v>24000</v>
      </c>
      <c r="T334" s="8">
        <v>465960.44955848058</v>
      </c>
    </row>
    <row r="335" spans="1:20" ht="25.5" hidden="1" x14ac:dyDescent="0.2">
      <c r="A335" s="6">
        <f t="shared" si="27"/>
        <v>311</v>
      </c>
      <c r="B335" s="6">
        <f t="shared" si="28"/>
        <v>15</v>
      </c>
      <c r="C335" s="7" t="s">
        <v>419</v>
      </c>
      <c r="D335" s="7" t="s">
        <v>436</v>
      </c>
      <c r="E335" s="8">
        <f t="shared" si="26"/>
        <v>18260060.449250881</v>
      </c>
      <c r="F335" s="8"/>
      <c r="G335" s="8"/>
      <c r="H335" s="8"/>
      <c r="I335" s="8"/>
      <c r="J335" s="8"/>
      <c r="K335" s="8"/>
      <c r="L335" s="8"/>
      <c r="M335" s="8"/>
      <c r="N335" s="8">
        <v>17527616.694029938</v>
      </c>
      <c r="O335" s="8"/>
      <c r="P335" s="8"/>
      <c r="Q335" s="8"/>
      <c r="R335" s="8">
        <v>325150.27754646976</v>
      </c>
      <c r="S335" s="8">
        <v>24000</v>
      </c>
      <c r="T335" s="8">
        <v>383293.47767447442</v>
      </c>
    </row>
    <row r="336" spans="1:20" ht="25.5" hidden="1" x14ac:dyDescent="0.2">
      <c r="A336" s="6">
        <f t="shared" si="27"/>
        <v>312</v>
      </c>
      <c r="B336" s="6">
        <f t="shared" si="28"/>
        <v>16</v>
      </c>
      <c r="C336" s="7" t="s">
        <v>419</v>
      </c>
      <c r="D336" s="7" t="s">
        <v>437</v>
      </c>
      <c r="E336" s="8">
        <f t="shared" si="26"/>
        <v>8043931.3522434058</v>
      </c>
      <c r="F336" s="8"/>
      <c r="G336" s="8">
        <v>2579185.8457424766</v>
      </c>
      <c r="H336" s="8"/>
      <c r="I336" s="8"/>
      <c r="J336" s="8"/>
      <c r="K336" s="8"/>
      <c r="L336" s="8"/>
      <c r="M336" s="8"/>
      <c r="N336" s="8"/>
      <c r="O336" s="8">
        <v>4634964.236382002</v>
      </c>
      <c r="P336" s="8"/>
      <c r="Q336" s="8"/>
      <c r="R336" s="8">
        <v>648022.41894637013</v>
      </c>
      <c r="S336" s="8">
        <v>24000</v>
      </c>
      <c r="T336" s="8">
        <v>157758.85117255658</v>
      </c>
    </row>
    <row r="337" spans="1:20" ht="25.5" hidden="1" x14ac:dyDescent="0.2">
      <c r="A337" s="6">
        <f t="shared" si="27"/>
        <v>313</v>
      </c>
      <c r="B337" s="6">
        <f t="shared" si="28"/>
        <v>17</v>
      </c>
      <c r="C337" s="7" t="s">
        <v>419</v>
      </c>
      <c r="D337" s="7" t="s">
        <v>438</v>
      </c>
      <c r="E337" s="8">
        <f t="shared" si="26"/>
        <v>2787004.1580604701</v>
      </c>
      <c r="F337" s="8"/>
      <c r="G337" s="8"/>
      <c r="H337" s="8"/>
      <c r="I337" s="8"/>
      <c r="J337" s="8"/>
      <c r="K337" s="8"/>
      <c r="L337" s="8"/>
      <c r="M337" s="8"/>
      <c r="N337" s="8">
        <v>2333538.6635900284</v>
      </c>
      <c r="O337" s="8"/>
      <c r="P337" s="8"/>
      <c r="Q337" s="8"/>
      <c r="R337" s="8">
        <v>378435.73011235206</v>
      </c>
      <c r="S337" s="8">
        <v>24000</v>
      </c>
      <c r="T337" s="8">
        <v>51029.764358089735</v>
      </c>
    </row>
    <row r="338" spans="1:20" ht="25.5" hidden="1" x14ac:dyDescent="0.2">
      <c r="A338" s="6">
        <f t="shared" si="27"/>
        <v>314</v>
      </c>
      <c r="B338" s="6">
        <f t="shared" si="28"/>
        <v>18</v>
      </c>
      <c r="C338" s="7" t="s">
        <v>419</v>
      </c>
      <c r="D338" s="7" t="s">
        <v>439</v>
      </c>
      <c r="E338" s="8">
        <f t="shared" si="26"/>
        <v>20607953.402313277</v>
      </c>
      <c r="F338" s="8">
        <v>10653911.557965312</v>
      </c>
      <c r="G338" s="8"/>
      <c r="H338" s="8"/>
      <c r="I338" s="8">
        <v>2114217.8934218497</v>
      </c>
      <c r="J338" s="8"/>
      <c r="K338" s="8"/>
      <c r="L338" s="8">
        <v>326106.74820777588</v>
      </c>
      <c r="M338" s="8"/>
      <c r="N338" s="8"/>
      <c r="O338" s="8">
        <v>6439194.2006215202</v>
      </c>
      <c r="P338" s="8"/>
      <c r="Q338" s="8"/>
      <c r="R338" s="8">
        <v>623366.44112744601</v>
      </c>
      <c r="S338" s="8">
        <v>24000</v>
      </c>
      <c r="T338" s="8">
        <v>427156.56096937694</v>
      </c>
    </row>
    <row r="339" spans="1:20" ht="25.5" hidden="1" x14ac:dyDescent="0.2">
      <c r="A339" s="6">
        <f t="shared" si="27"/>
        <v>315</v>
      </c>
      <c r="B339" s="6">
        <f t="shared" si="28"/>
        <v>19</v>
      </c>
      <c r="C339" s="7" t="s">
        <v>419</v>
      </c>
      <c r="D339" s="7" t="s">
        <v>440</v>
      </c>
      <c r="E339" s="8">
        <f t="shared" si="26"/>
        <v>18977882.955086082</v>
      </c>
      <c r="F339" s="8">
        <v>9793489.3777100369</v>
      </c>
      <c r="G339" s="8"/>
      <c r="H339" s="8"/>
      <c r="I339" s="8">
        <v>1933513.3433920282</v>
      </c>
      <c r="J339" s="8"/>
      <c r="K339" s="8"/>
      <c r="L339" s="8">
        <v>300311.99988323788</v>
      </c>
      <c r="M339" s="8"/>
      <c r="N339" s="8"/>
      <c r="O339" s="8">
        <v>5909625.765077089</v>
      </c>
      <c r="P339" s="8"/>
      <c r="Q339" s="8"/>
      <c r="R339" s="8">
        <v>624697.90903826652</v>
      </c>
      <c r="S339" s="8">
        <v>24000</v>
      </c>
      <c r="T339" s="8">
        <v>392244.55998542323</v>
      </c>
    </row>
    <row r="340" spans="1:20" ht="25.5" hidden="1" x14ac:dyDescent="0.2">
      <c r="A340" s="6">
        <f t="shared" si="27"/>
        <v>316</v>
      </c>
      <c r="B340" s="6">
        <f t="shared" si="28"/>
        <v>20</v>
      </c>
      <c r="C340" s="7" t="s">
        <v>419</v>
      </c>
      <c r="D340" s="7" t="s">
        <v>441</v>
      </c>
      <c r="E340" s="8">
        <f t="shared" si="26"/>
        <v>15564282.33991136</v>
      </c>
      <c r="F340" s="8">
        <v>9033630.0346788391</v>
      </c>
      <c r="G340" s="8"/>
      <c r="H340" s="8"/>
      <c r="I340" s="8"/>
      <c r="J340" s="8"/>
      <c r="K340" s="8"/>
      <c r="L340" s="8">
        <v>277703.38923325692</v>
      </c>
      <c r="M340" s="8"/>
      <c r="N340" s="8"/>
      <c r="O340" s="8">
        <v>5438162.5917895958</v>
      </c>
      <c r="P340" s="8"/>
      <c r="Q340" s="8"/>
      <c r="R340" s="8">
        <v>468244.71912483691</v>
      </c>
      <c r="S340" s="8">
        <v>24000</v>
      </c>
      <c r="T340" s="8">
        <v>322541.60508483159</v>
      </c>
    </row>
    <row r="341" spans="1:20" ht="25.5" hidden="1" x14ac:dyDescent="0.2">
      <c r="A341" s="6">
        <f t="shared" si="27"/>
        <v>317</v>
      </c>
      <c r="B341" s="6">
        <f t="shared" si="28"/>
        <v>21</v>
      </c>
      <c r="C341" s="7" t="s">
        <v>419</v>
      </c>
      <c r="D341" s="7" t="s">
        <v>442</v>
      </c>
      <c r="E341" s="8">
        <f t="shared" si="26"/>
        <v>20614883.993084166</v>
      </c>
      <c r="F341" s="8"/>
      <c r="G341" s="8">
        <v>3941317.2984126201</v>
      </c>
      <c r="H341" s="8"/>
      <c r="I341" s="8"/>
      <c r="J341" s="8"/>
      <c r="K341" s="8"/>
      <c r="L341" s="8"/>
      <c r="M341" s="8"/>
      <c r="N341" s="8">
        <v>15649047.659940271</v>
      </c>
      <c r="O341" s="8"/>
      <c r="P341" s="8"/>
      <c r="Q341" s="8"/>
      <c r="R341" s="8">
        <v>572117.43028742494</v>
      </c>
      <c r="S341" s="8">
        <v>24000</v>
      </c>
      <c r="T341" s="8">
        <v>428401.60444385023</v>
      </c>
    </row>
    <row r="342" spans="1:20" ht="25.5" hidden="1" x14ac:dyDescent="0.2">
      <c r="A342" s="6">
        <f t="shared" si="27"/>
        <v>318</v>
      </c>
      <c r="B342" s="6">
        <f t="shared" si="28"/>
        <v>22</v>
      </c>
      <c r="C342" s="7" t="s">
        <v>419</v>
      </c>
      <c r="D342" s="7" t="s">
        <v>443</v>
      </c>
      <c r="E342" s="8">
        <f t="shared" si="26"/>
        <v>16067766.353446079</v>
      </c>
      <c r="F342" s="8"/>
      <c r="G342" s="8"/>
      <c r="H342" s="8"/>
      <c r="I342" s="8"/>
      <c r="J342" s="8"/>
      <c r="K342" s="8"/>
      <c r="L342" s="8"/>
      <c r="M342" s="8"/>
      <c r="N342" s="8">
        <v>15399069.791395325</v>
      </c>
      <c r="O342" s="8"/>
      <c r="P342" s="8"/>
      <c r="Q342" s="8"/>
      <c r="R342" s="8">
        <v>307950.09410076449</v>
      </c>
      <c r="S342" s="8">
        <v>24000</v>
      </c>
      <c r="T342" s="8">
        <v>336746.46794998983</v>
      </c>
    </row>
    <row r="343" spans="1:20" ht="25.5" hidden="1" x14ac:dyDescent="0.2">
      <c r="A343" s="6">
        <f t="shared" si="27"/>
        <v>319</v>
      </c>
      <c r="B343" s="6">
        <f t="shared" si="28"/>
        <v>23</v>
      </c>
      <c r="C343" s="7" t="s">
        <v>419</v>
      </c>
      <c r="D343" s="7" t="s">
        <v>444</v>
      </c>
      <c r="E343" s="8">
        <f t="shared" si="26"/>
        <v>18177430.688763846</v>
      </c>
      <c r="F343" s="8"/>
      <c r="G343" s="8"/>
      <c r="H343" s="8"/>
      <c r="I343" s="8"/>
      <c r="J343" s="8"/>
      <c r="K343" s="8"/>
      <c r="L343" s="8"/>
      <c r="M343" s="8"/>
      <c r="N343" s="8">
        <v>17444853.381089211</v>
      </c>
      <c r="O343" s="8"/>
      <c r="P343" s="8"/>
      <c r="Q343" s="8"/>
      <c r="R343" s="8">
        <v>327093.69603013096</v>
      </c>
      <c r="S343" s="8">
        <v>24000</v>
      </c>
      <c r="T343" s="8">
        <v>381483.61164450139</v>
      </c>
    </row>
    <row r="344" spans="1:20" ht="25.5" hidden="1" x14ac:dyDescent="0.2">
      <c r="A344" s="6">
        <f t="shared" si="27"/>
        <v>320</v>
      </c>
      <c r="B344" s="6">
        <f t="shared" si="28"/>
        <v>24</v>
      </c>
      <c r="C344" s="7" t="s">
        <v>419</v>
      </c>
      <c r="D344" s="7" t="s">
        <v>445</v>
      </c>
      <c r="E344" s="8">
        <f t="shared" si="26"/>
        <v>3639286.6275523682</v>
      </c>
      <c r="F344" s="8"/>
      <c r="G344" s="8"/>
      <c r="H344" s="8"/>
      <c r="I344" s="8"/>
      <c r="J344" s="8"/>
      <c r="K344" s="8"/>
      <c r="L344" s="8"/>
      <c r="M344" s="8"/>
      <c r="N344" s="8">
        <v>3147353.0642782901</v>
      </c>
      <c r="O344" s="8"/>
      <c r="P344" s="8"/>
      <c r="Q344" s="8"/>
      <c r="R344" s="8">
        <v>399107.32622568717</v>
      </c>
      <c r="S344" s="8">
        <v>24000</v>
      </c>
      <c r="T344" s="8">
        <v>68826.237048390962</v>
      </c>
    </row>
    <row r="345" spans="1:20" ht="25.5" hidden="1" x14ac:dyDescent="0.2">
      <c r="A345" s="6">
        <f t="shared" si="27"/>
        <v>321</v>
      </c>
      <c r="B345" s="6">
        <f t="shared" si="28"/>
        <v>25</v>
      </c>
      <c r="C345" s="7" t="s">
        <v>419</v>
      </c>
      <c r="D345" s="7" t="s">
        <v>446</v>
      </c>
      <c r="E345" s="8">
        <f t="shared" si="26"/>
        <v>16946545.022409603</v>
      </c>
      <c r="F345" s="8"/>
      <c r="G345" s="8"/>
      <c r="H345" s="8"/>
      <c r="I345" s="8"/>
      <c r="J345" s="8"/>
      <c r="K345" s="8"/>
      <c r="L345" s="8"/>
      <c r="M345" s="8"/>
      <c r="N345" s="8">
        <v>16240966.11856412</v>
      </c>
      <c r="O345" s="8"/>
      <c r="P345" s="8"/>
      <c r="Q345" s="8"/>
      <c r="R345" s="8">
        <v>326421.86834857817</v>
      </c>
      <c r="S345" s="8">
        <v>24000</v>
      </c>
      <c r="T345" s="8">
        <v>355157.03549690597</v>
      </c>
    </row>
    <row r="346" spans="1:20" ht="25.5" hidden="1" x14ac:dyDescent="0.2">
      <c r="A346" s="6">
        <f t="shared" si="27"/>
        <v>322</v>
      </c>
      <c r="B346" s="6">
        <f t="shared" si="28"/>
        <v>26</v>
      </c>
      <c r="C346" s="7" t="s">
        <v>419</v>
      </c>
      <c r="D346" s="7" t="s">
        <v>447</v>
      </c>
      <c r="E346" s="8">
        <f t="shared" si="26"/>
        <v>3789783.6718060798</v>
      </c>
      <c r="F346" s="8"/>
      <c r="G346" s="8"/>
      <c r="H346" s="8">
        <v>2108228.9599519949</v>
      </c>
      <c r="I346" s="8">
        <v>1194151.7357449909</v>
      </c>
      <c r="J346" s="8"/>
      <c r="K346" s="8"/>
      <c r="L346" s="8"/>
      <c r="M346" s="8"/>
      <c r="N346" s="8"/>
      <c r="O346" s="8"/>
      <c r="P346" s="8"/>
      <c r="Q346" s="8"/>
      <c r="R346" s="8">
        <v>391186.59874559997</v>
      </c>
      <c r="S346" s="8">
        <v>24000</v>
      </c>
      <c r="T346" s="8">
        <v>72216.377363494277</v>
      </c>
    </row>
    <row r="347" spans="1:20" ht="25.5" hidden="1" x14ac:dyDescent="0.2">
      <c r="A347" s="6">
        <f t="shared" si="27"/>
        <v>323</v>
      </c>
      <c r="B347" s="6">
        <f t="shared" si="28"/>
        <v>27</v>
      </c>
      <c r="C347" s="7" t="s">
        <v>419</v>
      </c>
      <c r="D347" s="7" t="s">
        <v>448</v>
      </c>
      <c r="E347" s="8">
        <f t="shared" si="26"/>
        <v>3749803.0613971199</v>
      </c>
      <c r="F347" s="8"/>
      <c r="G347" s="8"/>
      <c r="H347" s="8">
        <v>2087141.4300338381</v>
      </c>
      <c r="I347" s="8">
        <v>1184872.0397457727</v>
      </c>
      <c r="J347" s="8"/>
      <c r="K347" s="8"/>
      <c r="L347" s="8"/>
      <c r="M347" s="8"/>
      <c r="N347" s="8"/>
      <c r="O347" s="8"/>
      <c r="P347" s="8"/>
      <c r="Q347" s="8"/>
      <c r="R347" s="8">
        <v>382237.28398080007</v>
      </c>
      <c r="S347" s="8">
        <v>24000</v>
      </c>
      <c r="T347" s="8">
        <v>71552.307636709258</v>
      </c>
    </row>
    <row r="348" spans="1:20" ht="25.5" hidden="1" x14ac:dyDescent="0.2">
      <c r="A348" s="6">
        <f t="shared" si="27"/>
        <v>324</v>
      </c>
      <c r="B348" s="6">
        <f t="shared" si="28"/>
        <v>28</v>
      </c>
      <c r="C348" s="7" t="s">
        <v>419</v>
      </c>
      <c r="D348" s="7" t="s">
        <v>449</v>
      </c>
      <c r="E348" s="8">
        <f t="shared" si="26"/>
        <v>82920092.649043113</v>
      </c>
      <c r="F348" s="8">
        <v>29940029.744004518</v>
      </c>
      <c r="G348" s="8">
        <v>12015758.66626801</v>
      </c>
      <c r="H348" s="8">
        <v>8983745.8721308596</v>
      </c>
      <c r="I348" s="8">
        <v>5680754.0115368329</v>
      </c>
      <c r="J348" s="8"/>
      <c r="K348" s="8"/>
      <c r="L348" s="8">
        <v>1256986.9931589735</v>
      </c>
      <c r="M348" s="8"/>
      <c r="N348" s="8"/>
      <c r="O348" s="8">
        <v>21089242.814313654</v>
      </c>
      <c r="P348" s="8"/>
      <c r="Q348" s="8"/>
      <c r="R348" s="8">
        <v>2202736.7309837965</v>
      </c>
      <c r="S348" s="8">
        <v>24000</v>
      </c>
      <c r="T348" s="8">
        <v>1726837.8166464695</v>
      </c>
    </row>
    <row r="349" spans="1:20" ht="25.5" hidden="1" x14ac:dyDescent="0.2">
      <c r="A349" s="6">
        <f t="shared" si="27"/>
        <v>325</v>
      </c>
      <c r="B349" s="6">
        <f t="shared" si="28"/>
        <v>29</v>
      </c>
      <c r="C349" s="7" t="s">
        <v>419</v>
      </c>
      <c r="D349" s="7" t="s">
        <v>450</v>
      </c>
      <c r="E349" s="8">
        <f t="shared" si="26"/>
        <v>10372889.658730809</v>
      </c>
      <c r="F349" s="8"/>
      <c r="G349" s="8"/>
      <c r="H349" s="8"/>
      <c r="I349" s="8"/>
      <c r="J349" s="8"/>
      <c r="K349" s="8"/>
      <c r="L349" s="8"/>
      <c r="M349" s="8"/>
      <c r="N349" s="8">
        <v>9582359.78546069</v>
      </c>
      <c r="O349" s="8"/>
      <c r="P349" s="8"/>
      <c r="Q349" s="8"/>
      <c r="R349" s="8">
        <v>556983.07232094719</v>
      </c>
      <c r="S349" s="8">
        <v>24000</v>
      </c>
      <c r="T349" s="8">
        <v>209546.80094917104</v>
      </c>
    </row>
    <row r="350" spans="1:20" ht="25.5" hidden="1" x14ac:dyDescent="0.2">
      <c r="A350" s="6">
        <f t="shared" si="27"/>
        <v>326</v>
      </c>
      <c r="B350" s="6">
        <f t="shared" si="28"/>
        <v>30</v>
      </c>
      <c r="C350" s="7" t="s">
        <v>419</v>
      </c>
      <c r="D350" s="7" t="s">
        <v>451</v>
      </c>
      <c r="E350" s="8">
        <f t="shared" si="26"/>
        <v>7271310.1605756767</v>
      </c>
      <c r="F350" s="8"/>
      <c r="G350" s="8"/>
      <c r="H350" s="8"/>
      <c r="I350" s="8"/>
      <c r="J350" s="8"/>
      <c r="K350" s="8"/>
      <c r="L350" s="8"/>
      <c r="M350" s="8"/>
      <c r="N350" s="8">
        <v>6617517.736815705</v>
      </c>
      <c r="O350" s="8"/>
      <c r="P350" s="8"/>
      <c r="Q350" s="8"/>
      <c r="R350" s="8">
        <v>485080.71359457599</v>
      </c>
      <c r="S350" s="8">
        <v>24000</v>
      </c>
      <c r="T350" s="8">
        <v>144711.71016539558</v>
      </c>
    </row>
    <row r="351" spans="1:20" ht="25.5" hidden="1" x14ac:dyDescent="0.2">
      <c r="A351" s="6">
        <f t="shared" si="27"/>
        <v>327</v>
      </c>
      <c r="B351" s="6">
        <f t="shared" si="28"/>
        <v>31</v>
      </c>
      <c r="C351" s="7" t="s">
        <v>419</v>
      </c>
      <c r="D351" s="7" t="s">
        <v>452</v>
      </c>
      <c r="E351" s="8">
        <f t="shared" si="26"/>
        <v>20132010.272943132</v>
      </c>
      <c r="F351" s="8">
        <v>10069629.59491661</v>
      </c>
      <c r="G351" s="8">
        <v>4288579.0476859976</v>
      </c>
      <c r="H351" s="8"/>
      <c r="I351" s="8">
        <v>4201264.4825921003</v>
      </c>
      <c r="J351" s="8"/>
      <c r="K351" s="8"/>
      <c r="L351" s="8">
        <v>399081.88741064718</v>
      </c>
      <c r="M351" s="8"/>
      <c r="N351" s="8"/>
      <c r="O351" s="8"/>
      <c r="P351" s="8"/>
      <c r="Q351" s="8"/>
      <c r="R351" s="8">
        <v>734870.05977599998</v>
      </c>
      <c r="S351" s="8">
        <v>24000</v>
      </c>
      <c r="T351" s="8">
        <v>414585.20056177658</v>
      </c>
    </row>
    <row r="352" spans="1:20" ht="25.5" hidden="1" x14ac:dyDescent="0.2">
      <c r="A352" s="6">
        <f t="shared" si="27"/>
        <v>328</v>
      </c>
      <c r="B352" s="6">
        <f t="shared" si="28"/>
        <v>32</v>
      </c>
      <c r="C352" s="7" t="s">
        <v>419</v>
      </c>
      <c r="D352" s="7" t="s">
        <v>453</v>
      </c>
      <c r="E352" s="8">
        <f t="shared" si="26"/>
        <v>17131531.468184642</v>
      </c>
      <c r="F352" s="8"/>
      <c r="G352" s="8"/>
      <c r="H352" s="8"/>
      <c r="I352" s="8"/>
      <c r="J352" s="8"/>
      <c r="K352" s="8"/>
      <c r="L352" s="8"/>
      <c r="M352" s="8"/>
      <c r="N352" s="8">
        <v>16437210.763939925</v>
      </c>
      <c r="O352" s="8"/>
      <c r="P352" s="8"/>
      <c r="Q352" s="8"/>
      <c r="R352" s="8">
        <v>310872.19581603038</v>
      </c>
      <c r="S352" s="8">
        <v>24000</v>
      </c>
      <c r="T352" s="8">
        <v>359448.50842868834</v>
      </c>
    </row>
    <row r="353" spans="1:20" ht="25.5" hidden="1" x14ac:dyDescent="0.2">
      <c r="A353" s="6">
        <f t="shared" si="27"/>
        <v>329</v>
      </c>
      <c r="B353" s="6">
        <f t="shared" si="28"/>
        <v>33</v>
      </c>
      <c r="C353" s="7" t="s">
        <v>419</v>
      </c>
      <c r="D353" s="7" t="s">
        <v>454</v>
      </c>
      <c r="E353" s="8">
        <f t="shared" si="26"/>
        <v>41427673.42004928</v>
      </c>
      <c r="F353" s="8"/>
      <c r="G353" s="8"/>
      <c r="H353" s="8"/>
      <c r="I353" s="8"/>
      <c r="J353" s="8"/>
      <c r="K353" s="8"/>
      <c r="L353" s="8"/>
      <c r="M353" s="8"/>
      <c r="N353" s="8">
        <v>17419688.561828397</v>
      </c>
      <c r="O353" s="8"/>
      <c r="P353" s="8">
        <v>22319869.894488864</v>
      </c>
      <c r="Q353" s="8"/>
      <c r="R353" s="8">
        <v>795091.30650210765</v>
      </c>
      <c r="S353" s="8">
        <v>24000</v>
      </c>
      <c r="T353" s="8">
        <v>869023.65722990944</v>
      </c>
    </row>
    <row r="354" spans="1:20" ht="25.5" hidden="1" x14ac:dyDescent="0.2">
      <c r="A354" s="6">
        <f t="shared" si="27"/>
        <v>330</v>
      </c>
      <c r="B354" s="6">
        <f t="shared" si="28"/>
        <v>34</v>
      </c>
      <c r="C354" s="7" t="s">
        <v>419</v>
      </c>
      <c r="D354" s="7" t="s">
        <v>455</v>
      </c>
      <c r="E354" s="8">
        <f t="shared" si="26"/>
        <v>3260415.0408070171</v>
      </c>
      <c r="F354" s="8"/>
      <c r="G354" s="8"/>
      <c r="H354" s="8"/>
      <c r="I354" s="8"/>
      <c r="J354" s="8"/>
      <c r="K354" s="8"/>
      <c r="L354" s="8"/>
      <c r="M354" s="8"/>
      <c r="N354" s="8">
        <v>2800821.5094230589</v>
      </c>
      <c r="O354" s="8"/>
      <c r="P354" s="8"/>
      <c r="Q354" s="8"/>
      <c r="R354" s="8">
        <v>374345.23759522563</v>
      </c>
      <c r="S354" s="8">
        <v>24000</v>
      </c>
      <c r="T354" s="8">
        <v>61248.29378873235</v>
      </c>
    </row>
    <row r="355" spans="1:20" ht="25.5" hidden="1" x14ac:dyDescent="0.2">
      <c r="A355" s="6">
        <f t="shared" si="27"/>
        <v>331</v>
      </c>
      <c r="B355" s="6">
        <f t="shared" si="28"/>
        <v>35</v>
      </c>
      <c r="C355" s="7" t="s">
        <v>419</v>
      </c>
      <c r="D355" s="7" t="s">
        <v>456</v>
      </c>
      <c r="E355" s="8">
        <f t="shared" si="26"/>
        <v>8895244.0016613901</v>
      </c>
      <c r="F355" s="8"/>
      <c r="G355" s="8">
        <v>4171911.2447854029</v>
      </c>
      <c r="H355" s="8"/>
      <c r="I355" s="8">
        <v>4087613.2443683343</v>
      </c>
      <c r="J355" s="8"/>
      <c r="K355" s="8"/>
      <c r="L355" s="8"/>
      <c r="M355" s="8"/>
      <c r="N355" s="8"/>
      <c r="O355" s="8"/>
      <c r="P355" s="8"/>
      <c r="Q355" s="8"/>
      <c r="R355" s="8">
        <v>431100.44029439997</v>
      </c>
      <c r="S355" s="8">
        <v>24000</v>
      </c>
      <c r="T355" s="8">
        <v>180619.07221325359</v>
      </c>
    </row>
    <row r="356" spans="1:20" ht="25.5" hidden="1" x14ac:dyDescent="0.2">
      <c r="A356" s="6">
        <f t="shared" si="27"/>
        <v>332</v>
      </c>
      <c r="B356" s="6">
        <f t="shared" si="28"/>
        <v>36</v>
      </c>
      <c r="C356" s="7" t="s">
        <v>419</v>
      </c>
      <c r="D356" s="7" t="s">
        <v>457</v>
      </c>
      <c r="E356" s="8">
        <f t="shared" si="26"/>
        <v>17014107.419999998</v>
      </c>
      <c r="F356" s="8"/>
      <c r="G356" s="8"/>
      <c r="H356" s="8"/>
      <c r="I356" s="8"/>
      <c r="J356" s="8"/>
      <c r="K356" s="8"/>
      <c r="L356" s="8"/>
      <c r="M356" s="8"/>
      <c r="N356" s="8">
        <v>16305475.073918011</v>
      </c>
      <c r="O356" s="8"/>
      <c r="P356" s="8"/>
      <c r="Q356" s="8"/>
      <c r="R356" s="8">
        <v>328064.63038420893</v>
      </c>
      <c r="S356" s="8">
        <v>24000</v>
      </c>
      <c r="T356" s="8">
        <v>356567.71569777804</v>
      </c>
    </row>
    <row r="357" spans="1:20" ht="25.5" hidden="1" x14ac:dyDescent="0.2">
      <c r="A357" s="6">
        <f t="shared" si="27"/>
        <v>333</v>
      </c>
      <c r="B357" s="6">
        <f t="shared" si="28"/>
        <v>37</v>
      </c>
      <c r="C357" s="7" t="s">
        <v>419</v>
      </c>
      <c r="D357" s="7" t="s">
        <v>458</v>
      </c>
      <c r="E357" s="8">
        <f t="shared" si="26"/>
        <v>16784087.379999999</v>
      </c>
      <c r="F357" s="8"/>
      <c r="G357" s="8"/>
      <c r="H357" s="8"/>
      <c r="I357" s="8"/>
      <c r="J357" s="8"/>
      <c r="K357" s="8"/>
      <c r="L357" s="8"/>
      <c r="M357" s="8"/>
      <c r="N357" s="8">
        <v>16077101.584505497</v>
      </c>
      <c r="O357" s="8"/>
      <c r="P357" s="8"/>
      <c r="Q357" s="8"/>
      <c r="R357" s="8">
        <v>331412.14547568292</v>
      </c>
      <c r="S357" s="8">
        <v>24000</v>
      </c>
      <c r="T357" s="8">
        <v>351573.65001882036</v>
      </c>
    </row>
    <row r="358" spans="1:20" ht="25.5" hidden="1" x14ac:dyDescent="0.2">
      <c r="A358" s="6">
        <f t="shared" si="27"/>
        <v>334</v>
      </c>
      <c r="B358" s="6">
        <f t="shared" si="28"/>
        <v>38</v>
      </c>
      <c r="C358" s="7" t="s">
        <v>419</v>
      </c>
      <c r="D358" s="7" t="s">
        <v>459</v>
      </c>
      <c r="E358" s="8">
        <f t="shared" si="26"/>
        <v>16781782.57</v>
      </c>
      <c r="F358" s="8"/>
      <c r="G358" s="8"/>
      <c r="H358" s="8"/>
      <c r="I358" s="8"/>
      <c r="J358" s="8"/>
      <c r="K358" s="8"/>
      <c r="L358" s="8"/>
      <c r="M358" s="8"/>
      <c r="N358" s="8">
        <v>16075263.165274609</v>
      </c>
      <c r="O358" s="8"/>
      <c r="P358" s="8"/>
      <c r="Q358" s="8"/>
      <c r="R358" s="8">
        <v>330985.9572117221</v>
      </c>
      <c r="S358" s="8">
        <v>24000</v>
      </c>
      <c r="T358" s="8">
        <v>351533.44751366921</v>
      </c>
    </row>
    <row r="359" spans="1:20" ht="25.5" hidden="1" x14ac:dyDescent="0.2">
      <c r="A359" s="6">
        <f t="shared" si="27"/>
        <v>335</v>
      </c>
      <c r="B359" s="6">
        <f t="shared" si="28"/>
        <v>39</v>
      </c>
      <c r="C359" s="7" t="s">
        <v>419</v>
      </c>
      <c r="D359" s="7" t="s">
        <v>460</v>
      </c>
      <c r="E359" s="8">
        <f t="shared" si="26"/>
        <v>16781782.57</v>
      </c>
      <c r="F359" s="8"/>
      <c r="G359" s="8"/>
      <c r="H359" s="8"/>
      <c r="I359" s="8"/>
      <c r="J359" s="8"/>
      <c r="K359" s="8"/>
      <c r="L359" s="8"/>
      <c r="M359" s="8"/>
      <c r="N359" s="8">
        <v>16099627.509896699</v>
      </c>
      <c r="O359" s="8"/>
      <c r="P359" s="8"/>
      <c r="Q359" s="8"/>
      <c r="R359" s="8">
        <v>306088.81371888478</v>
      </c>
      <c r="S359" s="8">
        <v>24000</v>
      </c>
      <c r="T359" s="8">
        <v>352066.24638441583</v>
      </c>
    </row>
    <row r="360" spans="1:20" ht="25.5" hidden="1" x14ac:dyDescent="0.2">
      <c r="A360" s="6">
        <f t="shared" si="27"/>
        <v>336</v>
      </c>
      <c r="B360" s="6">
        <f t="shared" si="28"/>
        <v>40</v>
      </c>
      <c r="C360" s="7" t="s">
        <v>419</v>
      </c>
      <c r="D360" s="7" t="s">
        <v>461</v>
      </c>
      <c r="E360" s="8">
        <f t="shared" si="26"/>
        <v>17445106.890000001</v>
      </c>
      <c r="F360" s="8"/>
      <c r="G360" s="8"/>
      <c r="H360" s="8"/>
      <c r="I360" s="8"/>
      <c r="J360" s="8"/>
      <c r="K360" s="8"/>
      <c r="L360" s="8"/>
      <c r="M360" s="8"/>
      <c r="N360" s="8">
        <v>16715171.354144862</v>
      </c>
      <c r="O360" s="8"/>
      <c r="P360" s="8"/>
      <c r="Q360" s="8"/>
      <c r="R360" s="8">
        <v>340408.59228401899</v>
      </c>
      <c r="S360" s="8">
        <v>24000</v>
      </c>
      <c r="T360" s="8">
        <v>365526.94357112201</v>
      </c>
    </row>
    <row r="361" spans="1:20" ht="25.5" hidden="1" x14ac:dyDescent="0.2">
      <c r="A361" s="6">
        <f t="shared" si="27"/>
        <v>337</v>
      </c>
      <c r="B361" s="6">
        <f t="shared" si="28"/>
        <v>41</v>
      </c>
      <c r="C361" s="7" t="s">
        <v>419</v>
      </c>
      <c r="D361" s="7" t="s">
        <v>462</v>
      </c>
      <c r="E361" s="8">
        <f t="shared" si="26"/>
        <v>17915397.574426569</v>
      </c>
      <c r="F361" s="8"/>
      <c r="G361" s="8"/>
      <c r="H361" s="8"/>
      <c r="I361" s="8"/>
      <c r="J361" s="8"/>
      <c r="K361" s="8"/>
      <c r="L361" s="8"/>
      <c r="M361" s="8"/>
      <c r="N361" s="8">
        <v>17157297.073880836</v>
      </c>
      <c r="O361" s="8"/>
      <c r="P361" s="8"/>
      <c r="Q361" s="8"/>
      <c r="R361" s="8">
        <v>358905.16293991776</v>
      </c>
      <c r="S361" s="8">
        <v>24000</v>
      </c>
      <c r="T361" s="8">
        <v>375195.33760581427</v>
      </c>
    </row>
    <row r="362" spans="1:20" ht="25.5" hidden="1" x14ac:dyDescent="0.2">
      <c r="A362" s="6">
        <f t="shared" si="27"/>
        <v>338</v>
      </c>
      <c r="B362" s="6">
        <f t="shared" si="28"/>
        <v>42</v>
      </c>
      <c r="C362" s="7" t="s">
        <v>419</v>
      </c>
      <c r="D362" s="7" t="s">
        <v>463</v>
      </c>
      <c r="E362" s="8">
        <f t="shared" si="26"/>
        <v>18057952.521573123</v>
      </c>
      <c r="F362" s="8"/>
      <c r="G362" s="8"/>
      <c r="H362" s="8"/>
      <c r="I362" s="8"/>
      <c r="J362" s="8"/>
      <c r="K362" s="8"/>
      <c r="L362" s="8"/>
      <c r="M362" s="8"/>
      <c r="N362" s="8">
        <v>17329915.772961196</v>
      </c>
      <c r="O362" s="8"/>
      <c r="P362" s="8"/>
      <c r="Q362" s="8"/>
      <c r="R362" s="8">
        <v>325066.5896691829</v>
      </c>
      <c r="S362" s="8">
        <v>24000</v>
      </c>
      <c r="T362" s="8">
        <v>378970.15894274437</v>
      </c>
    </row>
    <row r="363" spans="1:20" ht="25.5" hidden="1" x14ac:dyDescent="0.2">
      <c r="A363" s="6">
        <f t="shared" si="27"/>
        <v>339</v>
      </c>
      <c r="B363" s="6">
        <f t="shared" si="28"/>
        <v>43</v>
      </c>
      <c r="C363" s="7" t="s">
        <v>419</v>
      </c>
      <c r="D363" s="7" t="s">
        <v>464</v>
      </c>
      <c r="E363" s="8">
        <f t="shared" si="26"/>
        <v>3628228.987097396</v>
      </c>
      <c r="F363" s="8"/>
      <c r="G363" s="8">
        <v>3302647.7932356941</v>
      </c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>
        <v>229358.97561599998</v>
      </c>
      <c r="S363" s="8">
        <v>24000</v>
      </c>
      <c r="T363" s="8">
        <v>72222.218245701864</v>
      </c>
    </row>
    <row r="364" spans="1:20" ht="25.5" hidden="1" x14ac:dyDescent="0.2">
      <c r="A364" s="6">
        <f t="shared" si="27"/>
        <v>340</v>
      </c>
      <c r="B364" s="6">
        <f t="shared" si="28"/>
        <v>44</v>
      </c>
      <c r="C364" s="7" t="s">
        <v>419</v>
      </c>
      <c r="D364" s="7" t="s">
        <v>465</v>
      </c>
      <c r="E364" s="8">
        <f t="shared" si="26"/>
        <v>4626621.3032009574</v>
      </c>
      <c r="F364" s="8"/>
      <c r="G364" s="8"/>
      <c r="H364" s="8"/>
      <c r="I364" s="8">
        <v>1126772.5133630531</v>
      </c>
      <c r="J364" s="8"/>
      <c r="K364" s="8"/>
      <c r="L364" s="8"/>
      <c r="M364" s="8"/>
      <c r="N364" s="8">
        <v>2725796.4610288083</v>
      </c>
      <c r="O364" s="8"/>
      <c r="P364" s="8"/>
      <c r="Q364" s="8"/>
      <c r="R364" s="8">
        <v>665804.44811015273</v>
      </c>
      <c r="S364" s="8">
        <v>24000</v>
      </c>
      <c r="T364" s="8">
        <v>84247.880698943191</v>
      </c>
    </row>
    <row r="365" spans="1:20" ht="25.5" hidden="1" x14ac:dyDescent="0.2">
      <c r="A365" s="6">
        <f t="shared" si="27"/>
        <v>341</v>
      </c>
      <c r="B365" s="6">
        <f t="shared" si="28"/>
        <v>45</v>
      </c>
      <c r="C365" s="7" t="s">
        <v>419</v>
      </c>
      <c r="D365" s="7" t="s">
        <v>466</v>
      </c>
      <c r="E365" s="8">
        <f t="shared" si="26"/>
        <v>23801465.287679043</v>
      </c>
      <c r="F365" s="8"/>
      <c r="G365" s="8"/>
      <c r="H365" s="8"/>
      <c r="I365" s="8"/>
      <c r="J365" s="8"/>
      <c r="K365" s="8"/>
      <c r="L365" s="8"/>
      <c r="M365" s="8"/>
      <c r="N365" s="8">
        <v>22863965.173814531</v>
      </c>
      <c r="O365" s="8"/>
      <c r="P365" s="8"/>
      <c r="Q365" s="8"/>
      <c r="R365" s="8">
        <v>413511.50286958611</v>
      </c>
      <c r="S365" s="8">
        <v>24000</v>
      </c>
      <c r="T365" s="8">
        <v>499988.61099492235</v>
      </c>
    </row>
    <row r="366" spans="1:20" ht="25.5" hidden="1" x14ac:dyDescent="0.2">
      <c r="A366" s="6">
        <f t="shared" si="27"/>
        <v>342</v>
      </c>
      <c r="B366" s="6">
        <f t="shared" si="28"/>
        <v>46</v>
      </c>
      <c r="C366" s="7" t="s">
        <v>419</v>
      </c>
      <c r="D366" s="7" t="s">
        <v>467</v>
      </c>
      <c r="E366" s="8">
        <f t="shared" si="26"/>
        <v>1426731.7826736001</v>
      </c>
      <c r="F366" s="8"/>
      <c r="G366" s="8"/>
      <c r="H366" s="8"/>
      <c r="I366" s="8">
        <v>1109373.8075451159</v>
      </c>
      <c r="J366" s="8"/>
      <c r="K366" s="8"/>
      <c r="L366" s="8"/>
      <c r="M366" s="8"/>
      <c r="N366" s="8"/>
      <c r="O366" s="8"/>
      <c r="P366" s="8"/>
      <c r="Q366" s="8"/>
      <c r="R366" s="8">
        <v>269098.21681919997</v>
      </c>
      <c r="S366" s="8">
        <v>24000</v>
      </c>
      <c r="T366" s="8">
        <v>24259.758309284163</v>
      </c>
    </row>
    <row r="367" spans="1:20" ht="25.5" hidden="1" x14ac:dyDescent="0.2">
      <c r="A367" s="6">
        <f t="shared" si="27"/>
        <v>343</v>
      </c>
      <c r="B367" s="6">
        <f t="shared" si="28"/>
        <v>47</v>
      </c>
      <c r="C367" s="7" t="s">
        <v>419</v>
      </c>
      <c r="D367" s="7" t="s">
        <v>468</v>
      </c>
      <c r="E367" s="8">
        <f t="shared" si="26"/>
        <v>3173972.3091988699</v>
      </c>
      <c r="F367" s="8"/>
      <c r="G367" s="8"/>
      <c r="H367" s="8"/>
      <c r="I367" s="8"/>
      <c r="J367" s="8"/>
      <c r="K367" s="8"/>
      <c r="L367" s="8"/>
      <c r="M367" s="8"/>
      <c r="N367" s="8">
        <v>2715259.7549722851</v>
      </c>
      <c r="O367" s="8"/>
      <c r="P367" s="8"/>
      <c r="Q367" s="8"/>
      <c r="R367" s="8">
        <v>375335.32271584828</v>
      </c>
      <c r="S367" s="8">
        <v>24000</v>
      </c>
      <c r="T367" s="8">
        <v>59377.231510736674</v>
      </c>
    </row>
    <row r="368" spans="1:20" ht="25.5" hidden="1" x14ac:dyDescent="0.2">
      <c r="A368" s="6">
        <f t="shared" si="27"/>
        <v>344</v>
      </c>
      <c r="B368" s="6">
        <f t="shared" si="28"/>
        <v>48</v>
      </c>
      <c r="C368" s="7" t="s">
        <v>419</v>
      </c>
      <c r="D368" s="7" t="s">
        <v>469</v>
      </c>
      <c r="E368" s="8">
        <f t="shared" si="26"/>
        <v>15978436.88264928</v>
      </c>
      <c r="F368" s="8"/>
      <c r="G368" s="8"/>
      <c r="H368" s="8"/>
      <c r="I368" s="8"/>
      <c r="J368" s="8"/>
      <c r="K368" s="8"/>
      <c r="L368" s="8"/>
      <c r="M368" s="8"/>
      <c r="N368" s="8">
        <v>15310091.379265103</v>
      </c>
      <c r="O368" s="8"/>
      <c r="P368" s="8"/>
      <c r="Q368" s="8"/>
      <c r="R368" s="8">
        <v>309544.8130957305</v>
      </c>
      <c r="S368" s="8">
        <v>24000</v>
      </c>
      <c r="T368" s="8">
        <v>334800.69028844603</v>
      </c>
    </row>
    <row r="369" spans="1:20" ht="25.5" hidden="1" x14ac:dyDescent="0.2">
      <c r="A369" s="6">
        <f t="shared" si="27"/>
        <v>345</v>
      </c>
      <c r="B369" s="6">
        <f t="shared" si="28"/>
        <v>49</v>
      </c>
      <c r="C369" s="7" t="s">
        <v>419</v>
      </c>
      <c r="D369" s="7" t="s">
        <v>470</v>
      </c>
      <c r="E369" s="8">
        <f t="shared" si="26"/>
        <v>22103460.930283204</v>
      </c>
      <c r="F369" s="8"/>
      <c r="G369" s="8"/>
      <c r="H369" s="8"/>
      <c r="I369" s="8"/>
      <c r="J369" s="8"/>
      <c r="K369" s="8"/>
      <c r="L369" s="8"/>
      <c r="M369" s="8"/>
      <c r="N369" s="8">
        <v>21222802.681051381</v>
      </c>
      <c r="O369" s="8"/>
      <c r="P369" s="8"/>
      <c r="Q369" s="8"/>
      <c r="R369" s="8">
        <v>392558.53803776787</v>
      </c>
      <c r="S369" s="8">
        <v>24000</v>
      </c>
      <c r="T369" s="8">
        <v>464099.7111940523</v>
      </c>
    </row>
    <row r="370" spans="1:20" ht="25.5" hidden="1" x14ac:dyDescent="0.2">
      <c r="A370" s="6">
        <f t="shared" si="27"/>
        <v>346</v>
      </c>
      <c r="B370" s="6">
        <f t="shared" si="28"/>
        <v>50</v>
      </c>
      <c r="C370" s="7" t="s">
        <v>419</v>
      </c>
      <c r="D370" s="7" t="s">
        <v>471</v>
      </c>
      <c r="E370" s="8">
        <f t="shared" si="26"/>
        <v>35170194.533947207</v>
      </c>
      <c r="F370" s="8">
        <v>18076716.505056098</v>
      </c>
      <c r="G370" s="8">
        <v>7766017.9358444866</v>
      </c>
      <c r="H370" s="8">
        <v>7044197.3038501479</v>
      </c>
      <c r="I370" s="8"/>
      <c r="J370" s="8"/>
      <c r="K370" s="8"/>
      <c r="L370" s="8">
        <v>710763.34716694942</v>
      </c>
      <c r="M370" s="8"/>
      <c r="N370" s="8"/>
      <c r="O370" s="8"/>
      <c r="P370" s="8"/>
      <c r="Q370" s="8"/>
      <c r="R370" s="8">
        <v>813785.8972031998</v>
      </c>
      <c r="S370" s="8">
        <v>24000</v>
      </c>
      <c r="T370" s="8">
        <v>734713.54482632165</v>
      </c>
    </row>
    <row r="371" spans="1:20" ht="25.5" hidden="1" x14ac:dyDescent="0.2">
      <c r="A371" s="6">
        <f t="shared" si="27"/>
        <v>347</v>
      </c>
      <c r="B371" s="6">
        <f t="shared" si="28"/>
        <v>51</v>
      </c>
      <c r="C371" s="7" t="s">
        <v>419</v>
      </c>
      <c r="D371" s="7" t="s">
        <v>472</v>
      </c>
      <c r="E371" s="8">
        <f t="shared" si="26"/>
        <v>23862826.545638401</v>
      </c>
      <c r="F371" s="8">
        <v>12356190.957045935</v>
      </c>
      <c r="G371" s="8"/>
      <c r="H371" s="8"/>
      <c r="I371" s="8">
        <v>2460053.3577247486</v>
      </c>
      <c r="J371" s="8"/>
      <c r="K371" s="8"/>
      <c r="L371" s="8">
        <v>377612.8866037383</v>
      </c>
      <c r="M371" s="8"/>
      <c r="N371" s="8"/>
      <c r="O371" s="8">
        <v>7466893.4083963707</v>
      </c>
      <c r="P371" s="8"/>
      <c r="Q371" s="8"/>
      <c r="R371" s="8">
        <v>682531.21580926236</v>
      </c>
      <c r="S371" s="8">
        <v>24000</v>
      </c>
      <c r="T371" s="8">
        <v>495544.72005834355</v>
      </c>
    </row>
    <row r="372" spans="1:20" ht="25.5" hidden="1" x14ac:dyDescent="0.2">
      <c r="A372" s="6">
        <f t="shared" si="27"/>
        <v>348</v>
      </c>
      <c r="B372" s="6">
        <f t="shared" si="28"/>
        <v>52</v>
      </c>
      <c r="C372" s="7" t="s">
        <v>419</v>
      </c>
      <c r="D372" s="7" t="s">
        <v>473</v>
      </c>
      <c r="E372" s="8">
        <f t="shared" si="26"/>
        <v>6579359.3008000003</v>
      </c>
      <c r="F372" s="8"/>
      <c r="G372" s="8"/>
      <c r="H372" s="8"/>
      <c r="I372" s="8"/>
      <c r="J372" s="8"/>
      <c r="K372" s="8"/>
      <c r="L372" s="8"/>
      <c r="M372" s="8"/>
      <c r="N372" s="8"/>
      <c r="O372" s="8">
        <v>6153784.722830276</v>
      </c>
      <c r="P372" s="8"/>
      <c r="Q372" s="8"/>
      <c r="R372" s="8">
        <v>267003.76960208907</v>
      </c>
      <c r="S372" s="8">
        <v>24000</v>
      </c>
      <c r="T372" s="8">
        <v>134570.8083676353</v>
      </c>
    </row>
    <row r="373" spans="1:20" ht="25.5" hidden="1" x14ac:dyDescent="0.2">
      <c r="A373" s="6">
        <f t="shared" si="27"/>
        <v>349</v>
      </c>
      <c r="B373" s="6">
        <f t="shared" si="28"/>
        <v>53</v>
      </c>
      <c r="C373" s="7" t="s">
        <v>419</v>
      </c>
      <c r="D373" s="7" t="s">
        <v>474</v>
      </c>
      <c r="E373" s="8">
        <f t="shared" si="26"/>
        <v>14631795.110387525</v>
      </c>
      <c r="F373" s="8"/>
      <c r="G373" s="8"/>
      <c r="H373" s="8"/>
      <c r="I373" s="8"/>
      <c r="J373" s="8"/>
      <c r="K373" s="8"/>
      <c r="L373" s="8"/>
      <c r="M373" s="8"/>
      <c r="N373" s="8">
        <v>13990182.401754189</v>
      </c>
      <c r="O373" s="8"/>
      <c r="P373" s="8"/>
      <c r="Q373" s="8"/>
      <c r="R373" s="8">
        <v>311675.75441553449</v>
      </c>
      <c r="S373" s="8">
        <v>24000</v>
      </c>
      <c r="T373" s="8">
        <v>305936.95421780058</v>
      </c>
    </row>
    <row r="374" spans="1:20" ht="25.5" hidden="1" x14ac:dyDescent="0.2">
      <c r="A374" s="6">
        <f t="shared" si="27"/>
        <v>350</v>
      </c>
      <c r="B374" s="6">
        <f t="shared" si="28"/>
        <v>54</v>
      </c>
      <c r="C374" s="7" t="s">
        <v>419</v>
      </c>
      <c r="D374" s="7" t="s">
        <v>475</v>
      </c>
      <c r="E374" s="8">
        <f t="shared" si="26"/>
        <v>27980208.182551038</v>
      </c>
      <c r="F374" s="8"/>
      <c r="G374" s="8"/>
      <c r="H374" s="8"/>
      <c r="I374" s="8"/>
      <c r="J374" s="8"/>
      <c r="K374" s="8"/>
      <c r="L374" s="8"/>
      <c r="M374" s="8"/>
      <c r="N374" s="8"/>
      <c r="O374" s="8">
        <v>6954994.8388480302</v>
      </c>
      <c r="P374" s="8">
        <v>19700678.74025891</v>
      </c>
      <c r="Q374" s="8"/>
      <c r="R374" s="8">
        <v>717629.00913294614</v>
      </c>
      <c r="S374" s="8">
        <v>24000</v>
      </c>
      <c r="T374" s="8">
        <v>582905.59431114711</v>
      </c>
    </row>
    <row r="375" spans="1:20" ht="25.5" hidden="1" x14ac:dyDescent="0.2">
      <c r="A375" s="6">
        <f t="shared" si="27"/>
        <v>351</v>
      </c>
      <c r="B375" s="6">
        <f t="shared" si="28"/>
        <v>55</v>
      </c>
      <c r="C375" s="7" t="s">
        <v>419</v>
      </c>
      <c r="D375" s="7" t="s">
        <v>476</v>
      </c>
      <c r="E375" s="8">
        <f t="shared" ref="E375:E438" si="29">SUM(F375:T375)</f>
        <v>7442973.3092</v>
      </c>
      <c r="F375" s="8"/>
      <c r="G375" s="8"/>
      <c r="H375" s="8"/>
      <c r="I375" s="8"/>
      <c r="J375" s="8"/>
      <c r="K375" s="8"/>
      <c r="L375" s="8"/>
      <c r="M375" s="8"/>
      <c r="N375" s="8"/>
      <c r="O375" s="8">
        <v>6941610.6180044729</v>
      </c>
      <c r="P375" s="8"/>
      <c r="Q375" s="8"/>
      <c r="R375" s="8">
        <v>325563.7261175625</v>
      </c>
      <c r="S375" s="8">
        <v>24000</v>
      </c>
      <c r="T375" s="8">
        <v>151798.96507796418</v>
      </c>
    </row>
    <row r="376" spans="1:20" ht="25.5" hidden="1" x14ac:dyDescent="0.2">
      <c r="A376" s="6">
        <f t="shared" si="27"/>
        <v>352</v>
      </c>
      <c r="B376" s="6">
        <f t="shared" si="28"/>
        <v>56</v>
      </c>
      <c r="C376" s="7" t="s">
        <v>419</v>
      </c>
      <c r="D376" s="7" t="s">
        <v>477</v>
      </c>
      <c r="E376" s="8">
        <f t="shared" si="29"/>
        <v>14564798.007289924</v>
      </c>
      <c r="F376" s="8"/>
      <c r="G376" s="8"/>
      <c r="H376" s="8"/>
      <c r="I376" s="8"/>
      <c r="J376" s="8"/>
      <c r="K376" s="8"/>
      <c r="L376" s="8"/>
      <c r="M376" s="8"/>
      <c r="N376" s="8">
        <v>13918780.086971309</v>
      </c>
      <c r="O376" s="8"/>
      <c r="P376" s="8"/>
      <c r="Q376" s="8"/>
      <c r="R376" s="8">
        <v>317642.39011098578</v>
      </c>
      <c r="S376" s="8">
        <v>24000</v>
      </c>
      <c r="T376" s="8">
        <v>304375.53020762926</v>
      </c>
    </row>
    <row r="377" spans="1:20" ht="25.5" hidden="1" x14ac:dyDescent="0.2">
      <c r="A377" s="6">
        <f t="shared" si="27"/>
        <v>353</v>
      </c>
      <c r="B377" s="6">
        <f t="shared" si="28"/>
        <v>57</v>
      </c>
      <c r="C377" s="7" t="s">
        <v>419</v>
      </c>
      <c r="D377" s="7" t="s">
        <v>478</v>
      </c>
      <c r="E377" s="8">
        <f t="shared" si="29"/>
        <v>6720659.5679683201</v>
      </c>
      <c r="F377" s="8"/>
      <c r="G377" s="8"/>
      <c r="H377" s="8">
        <v>3808403.6947004967</v>
      </c>
      <c r="I377" s="8">
        <v>2302545.4765650528</v>
      </c>
      <c r="J377" s="8"/>
      <c r="K377" s="8"/>
      <c r="L377" s="8"/>
      <c r="M377" s="8"/>
      <c r="N377" s="8"/>
      <c r="O377" s="8"/>
      <c r="P377" s="8"/>
      <c r="Q377" s="8"/>
      <c r="R377" s="8">
        <v>452076.3150912</v>
      </c>
      <c r="S377" s="8">
        <v>24000</v>
      </c>
      <c r="T377" s="8">
        <v>133634.08161157038</v>
      </c>
    </row>
    <row r="378" spans="1:20" ht="25.5" hidden="1" x14ac:dyDescent="0.2">
      <c r="A378" s="6">
        <f t="shared" si="27"/>
        <v>354</v>
      </c>
      <c r="B378" s="6">
        <f t="shared" si="28"/>
        <v>58</v>
      </c>
      <c r="C378" s="7" t="s">
        <v>419</v>
      </c>
      <c r="D378" s="7" t="s">
        <v>479</v>
      </c>
      <c r="E378" s="8">
        <f t="shared" si="29"/>
        <v>10195373.76</v>
      </c>
      <c r="F378" s="8"/>
      <c r="G378" s="8"/>
      <c r="H378" s="8"/>
      <c r="I378" s="8"/>
      <c r="J378" s="8"/>
      <c r="K378" s="8"/>
      <c r="L378" s="8"/>
      <c r="M378" s="8"/>
      <c r="N378" s="8">
        <v>9797580.5469957627</v>
      </c>
      <c r="O378" s="8"/>
      <c r="P378" s="8"/>
      <c r="Q378" s="8"/>
      <c r="R378" s="8">
        <v>159539.96989601065</v>
      </c>
      <c r="S378" s="8">
        <v>24000</v>
      </c>
      <c r="T378" s="8">
        <v>214253.24310822535</v>
      </c>
    </row>
    <row r="379" spans="1:20" ht="25.5" hidden="1" x14ac:dyDescent="0.2">
      <c r="A379" s="6">
        <f t="shared" si="27"/>
        <v>355</v>
      </c>
      <c r="B379" s="6">
        <f t="shared" si="28"/>
        <v>59</v>
      </c>
      <c r="C379" s="7" t="s">
        <v>419</v>
      </c>
      <c r="D379" s="7" t="s">
        <v>480</v>
      </c>
      <c r="E379" s="8">
        <f t="shared" si="29"/>
        <v>7984043.9845043197</v>
      </c>
      <c r="F379" s="8">
        <v>3910397.7769130399</v>
      </c>
      <c r="G379" s="8">
        <v>2047476.2053492318</v>
      </c>
      <c r="H379" s="8">
        <v>849300.44267483521</v>
      </c>
      <c r="I379" s="8">
        <v>397483.52350123198</v>
      </c>
      <c r="J379" s="8"/>
      <c r="K379" s="8"/>
      <c r="L379" s="8">
        <v>304474.20040592761</v>
      </c>
      <c r="M379" s="8"/>
      <c r="N379" s="8"/>
      <c r="O379" s="8"/>
      <c r="P379" s="8"/>
      <c r="Q379" s="8"/>
      <c r="R379" s="8">
        <v>286702.32412800007</v>
      </c>
      <c r="S379" s="8">
        <v>24000</v>
      </c>
      <c r="T379" s="8">
        <v>164209.51153205326</v>
      </c>
    </row>
    <row r="380" spans="1:20" ht="25.5" hidden="1" x14ac:dyDescent="0.2">
      <c r="A380" s="6">
        <f t="shared" si="27"/>
        <v>356</v>
      </c>
      <c r="B380" s="6">
        <f t="shared" si="28"/>
        <v>60</v>
      </c>
      <c r="C380" s="7" t="s">
        <v>419</v>
      </c>
      <c r="D380" s="7" t="s">
        <v>481</v>
      </c>
      <c r="E380" s="8">
        <f t="shared" si="29"/>
        <v>2412923.7999999998</v>
      </c>
      <c r="F380" s="8"/>
      <c r="G380" s="8"/>
      <c r="H380" s="8"/>
      <c r="I380" s="8">
        <v>2174916.4041827708</v>
      </c>
      <c r="J380" s="8"/>
      <c r="K380" s="8"/>
      <c r="L380" s="8"/>
      <c r="M380" s="8"/>
      <c r="N380" s="8"/>
      <c r="O380" s="8"/>
      <c r="P380" s="8"/>
      <c r="Q380" s="8"/>
      <c r="R380" s="8">
        <v>166446.37900800002</v>
      </c>
      <c r="S380" s="8">
        <v>24000</v>
      </c>
      <c r="T380" s="8">
        <v>47561.016809228808</v>
      </c>
    </row>
    <row r="381" spans="1:20" ht="25.5" hidden="1" x14ac:dyDescent="0.2">
      <c r="A381" s="6">
        <f t="shared" si="27"/>
        <v>357</v>
      </c>
      <c r="B381" s="6">
        <f t="shared" si="28"/>
        <v>61</v>
      </c>
      <c r="C381" s="7" t="s">
        <v>419</v>
      </c>
      <c r="D381" s="7" t="s">
        <v>482</v>
      </c>
      <c r="E381" s="8">
        <f t="shared" si="29"/>
        <v>32365555.435346562</v>
      </c>
      <c r="F381" s="8">
        <v>10841273.3608872</v>
      </c>
      <c r="G381" s="8">
        <v>5712310.7312913602</v>
      </c>
      <c r="H381" s="8">
        <v>2362348.3251725277</v>
      </c>
      <c r="I381" s="8">
        <v>1162869.2522613599</v>
      </c>
      <c r="J381" s="8"/>
      <c r="K381" s="8"/>
      <c r="L381" s="8">
        <v>837043.12744814355</v>
      </c>
      <c r="M381" s="8"/>
      <c r="N381" s="8"/>
      <c r="O381" s="8">
        <v>9978469.2775850184</v>
      </c>
      <c r="P381" s="8"/>
      <c r="Q381" s="8"/>
      <c r="R381" s="8">
        <v>771645.28345037275</v>
      </c>
      <c r="S381" s="8">
        <v>24000</v>
      </c>
      <c r="T381" s="8">
        <v>675596.07725057856</v>
      </c>
    </row>
    <row r="382" spans="1:20" ht="25.5" hidden="1" x14ac:dyDescent="0.2">
      <c r="A382" s="6">
        <f t="shared" si="27"/>
        <v>358</v>
      </c>
      <c r="B382" s="6">
        <f t="shared" si="28"/>
        <v>62</v>
      </c>
      <c r="C382" s="7" t="s">
        <v>419</v>
      </c>
      <c r="D382" s="7" t="s">
        <v>483</v>
      </c>
      <c r="E382" s="8">
        <f t="shared" si="29"/>
        <v>23310334.298243865</v>
      </c>
      <c r="F382" s="8">
        <v>14373089.195641097</v>
      </c>
      <c r="G382" s="8"/>
      <c r="H382" s="8">
        <v>4313333.9360194402</v>
      </c>
      <c r="I382" s="8">
        <v>2636215.6871869918</v>
      </c>
      <c r="J382" s="8"/>
      <c r="K382" s="8"/>
      <c r="L382" s="8">
        <v>609819.56484290154</v>
      </c>
      <c r="M382" s="8"/>
      <c r="N382" s="8"/>
      <c r="O382" s="8"/>
      <c r="P382" s="8"/>
      <c r="Q382" s="8"/>
      <c r="R382" s="8">
        <v>874257.47043840005</v>
      </c>
      <c r="S382" s="8">
        <v>24000</v>
      </c>
      <c r="T382" s="8">
        <v>479618.4441150371</v>
      </c>
    </row>
    <row r="383" spans="1:20" ht="25.5" hidden="1" x14ac:dyDescent="0.2">
      <c r="A383" s="6">
        <f t="shared" si="27"/>
        <v>359</v>
      </c>
      <c r="B383" s="6">
        <f t="shared" si="28"/>
        <v>63</v>
      </c>
      <c r="C383" s="7" t="s">
        <v>419</v>
      </c>
      <c r="D383" s="7" t="s">
        <v>484</v>
      </c>
      <c r="E383" s="8">
        <f t="shared" si="29"/>
        <v>15017941.069353333</v>
      </c>
      <c r="F383" s="8">
        <v>7171025.0421038521</v>
      </c>
      <c r="G383" s="8">
        <v>2781130.9293798539</v>
      </c>
      <c r="H383" s="8">
        <v>2154034.6976253772</v>
      </c>
      <c r="I383" s="8">
        <v>1224223.4527093025</v>
      </c>
      <c r="J383" s="8"/>
      <c r="K383" s="8"/>
      <c r="L383" s="8">
        <v>310558.67392990005</v>
      </c>
      <c r="M383" s="8"/>
      <c r="N383" s="8"/>
      <c r="O383" s="8"/>
      <c r="P383" s="8"/>
      <c r="Q383" s="8"/>
      <c r="R383" s="8">
        <v>1054667.8262016</v>
      </c>
      <c r="S383" s="8">
        <v>24000</v>
      </c>
      <c r="T383" s="8">
        <v>298300.44740344706</v>
      </c>
    </row>
    <row r="384" spans="1:20" ht="25.5" hidden="1" x14ac:dyDescent="0.2">
      <c r="A384" s="6">
        <f t="shared" si="27"/>
        <v>360</v>
      </c>
      <c r="B384" s="6">
        <f t="shared" si="28"/>
        <v>64</v>
      </c>
      <c r="C384" s="7" t="s">
        <v>419</v>
      </c>
      <c r="D384" s="7" t="s">
        <v>486</v>
      </c>
      <c r="E384" s="8">
        <f t="shared" si="29"/>
        <v>14756855.41413196</v>
      </c>
      <c r="F384" s="8">
        <v>7041338.5496045779</v>
      </c>
      <c r="G384" s="8">
        <v>2734314.5319340797</v>
      </c>
      <c r="H384" s="8">
        <v>2116394.0402251044</v>
      </c>
      <c r="I384" s="8">
        <v>1201118.7146505241</v>
      </c>
      <c r="J384" s="8"/>
      <c r="K384" s="8"/>
      <c r="L384" s="8">
        <v>305159.6372381706</v>
      </c>
      <c r="M384" s="8"/>
      <c r="N384" s="8"/>
      <c r="O384" s="8"/>
      <c r="P384" s="8"/>
      <c r="Q384" s="8"/>
      <c r="R384" s="8">
        <v>1041535.6985663997</v>
      </c>
      <c r="S384" s="8">
        <v>24000</v>
      </c>
      <c r="T384" s="8">
        <v>292994.24191310303</v>
      </c>
    </row>
    <row r="385" spans="1:20" ht="25.5" hidden="1" x14ac:dyDescent="0.2">
      <c r="A385" s="6">
        <f t="shared" si="27"/>
        <v>361</v>
      </c>
      <c r="B385" s="6">
        <f t="shared" si="28"/>
        <v>65</v>
      </c>
      <c r="C385" s="7" t="s">
        <v>419</v>
      </c>
      <c r="D385" s="7" t="s">
        <v>487</v>
      </c>
      <c r="E385" s="8">
        <f t="shared" si="29"/>
        <v>2644718.9455649662</v>
      </c>
      <c r="F385" s="8"/>
      <c r="G385" s="8"/>
      <c r="H385" s="8"/>
      <c r="I385" s="8"/>
      <c r="J385" s="8"/>
      <c r="K385" s="8"/>
      <c r="L385" s="8"/>
      <c r="M385" s="8"/>
      <c r="N385" s="8">
        <v>2184505.4087689891</v>
      </c>
      <c r="O385" s="8"/>
      <c r="P385" s="8"/>
      <c r="Q385" s="8"/>
      <c r="R385" s="8">
        <v>388442.82787746476</v>
      </c>
      <c r="S385" s="8">
        <v>24000</v>
      </c>
      <c r="T385" s="8">
        <v>47770.708918512537</v>
      </c>
    </row>
    <row r="386" spans="1:20" ht="25.5" hidden="1" x14ac:dyDescent="0.2">
      <c r="A386" s="6">
        <f t="shared" ref="A386:A416" si="30">+A385+1</f>
        <v>362</v>
      </c>
      <c r="B386" s="6">
        <f t="shared" ref="B386:B416" si="31">+B385+1</f>
        <v>66</v>
      </c>
      <c r="C386" s="7" t="s">
        <v>419</v>
      </c>
      <c r="D386" s="7" t="s">
        <v>488</v>
      </c>
      <c r="E386" s="8">
        <f t="shared" si="29"/>
        <v>7895850.3623999991</v>
      </c>
      <c r="F386" s="8"/>
      <c r="G386" s="8"/>
      <c r="H386" s="8"/>
      <c r="I386" s="8"/>
      <c r="J386" s="8"/>
      <c r="K386" s="8"/>
      <c r="L386" s="8"/>
      <c r="M386" s="8"/>
      <c r="N386" s="8"/>
      <c r="O386" s="8">
        <v>7398660.4326693946</v>
      </c>
      <c r="P386" s="8"/>
      <c r="Q386" s="8"/>
      <c r="R386" s="8">
        <v>311396.21088825248</v>
      </c>
      <c r="S386" s="8">
        <v>24000</v>
      </c>
      <c r="T386" s="8">
        <v>161793.7188423514</v>
      </c>
    </row>
    <row r="387" spans="1:20" ht="25.5" hidden="1" x14ac:dyDescent="0.2">
      <c r="A387" s="6">
        <f t="shared" si="30"/>
        <v>363</v>
      </c>
      <c r="B387" s="6">
        <f t="shared" si="31"/>
        <v>67</v>
      </c>
      <c r="C387" s="7" t="s">
        <v>419</v>
      </c>
      <c r="D387" s="7" t="s">
        <v>489</v>
      </c>
      <c r="E387" s="8">
        <f t="shared" si="29"/>
        <v>25673839.681663182</v>
      </c>
      <c r="F387" s="8">
        <v>12886442.291365923</v>
      </c>
      <c r="G387" s="8">
        <v>5508801.4352690047</v>
      </c>
      <c r="H387" s="8"/>
      <c r="I387" s="8">
        <v>5395437.3761495156</v>
      </c>
      <c r="J387" s="8"/>
      <c r="K387" s="8"/>
      <c r="L387" s="8">
        <v>508938.96130218083</v>
      </c>
      <c r="M387" s="8"/>
      <c r="N387" s="8"/>
      <c r="O387" s="8"/>
      <c r="P387" s="8"/>
      <c r="Q387" s="8"/>
      <c r="R387" s="8">
        <v>818836.14182399993</v>
      </c>
      <c r="S387" s="8">
        <v>24000</v>
      </c>
      <c r="T387" s="8">
        <v>531383.47575255856</v>
      </c>
    </row>
    <row r="388" spans="1:20" ht="25.5" hidden="1" x14ac:dyDescent="0.2">
      <c r="A388" s="6">
        <f t="shared" si="30"/>
        <v>364</v>
      </c>
      <c r="B388" s="6">
        <f t="shared" si="31"/>
        <v>68</v>
      </c>
      <c r="C388" s="7" t="s">
        <v>419</v>
      </c>
      <c r="D388" s="7" t="s">
        <v>490</v>
      </c>
      <c r="E388" s="8">
        <f t="shared" si="29"/>
        <v>21478966.716150396</v>
      </c>
      <c r="F388" s="8">
        <v>3989583.4431700795</v>
      </c>
      <c r="G388" s="8">
        <v>2090275.4907800639</v>
      </c>
      <c r="H388" s="8">
        <v>868050.03869619837</v>
      </c>
      <c r="I388" s="8">
        <v>407835.55466606404</v>
      </c>
      <c r="J388" s="8"/>
      <c r="K388" s="8"/>
      <c r="L388" s="8">
        <v>310420.09732878144</v>
      </c>
      <c r="M388" s="8"/>
      <c r="N388" s="8">
        <v>9149014.1216211971</v>
      </c>
      <c r="O388" s="8">
        <v>3667862.7424455606</v>
      </c>
      <c r="P388" s="8"/>
      <c r="Q388" s="8"/>
      <c r="R388" s="8">
        <v>524002.59525529738</v>
      </c>
      <c r="S388" s="8">
        <v>24000</v>
      </c>
      <c r="T388" s="8">
        <v>447922.63218715519</v>
      </c>
    </row>
    <row r="389" spans="1:20" ht="25.5" hidden="1" x14ac:dyDescent="0.2">
      <c r="A389" s="6">
        <f t="shared" si="30"/>
        <v>365</v>
      </c>
      <c r="B389" s="6">
        <f t="shared" si="31"/>
        <v>69</v>
      </c>
      <c r="C389" s="7" t="s">
        <v>419</v>
      </c>
      <c r="D389" s="7" t="s">
        <v>491</v>
      </c>
      <c r="E389" s="8">
        <f t="shared" si="29"/>
        <v>4620637.8588393489</v>
      </c>
      <c r="F389" s="8"/>
      <c r="G389" s="8"/>
      <c r="H389" s="8"/>
      <c r="I389" s="8"/>
      <c r="J389" s="8"/>
      <c r="K389" s="8"/>
      <c r="L389" s="8"/>
      <c r="M389" s="8"/>
      <c r="N389" s="8">
        <v>4083523.1857232233</v>
      </c>
      <c r="O389" s="8"/>
      <c r="P389" s="8"/>
      <c r="Q389" s="8"/>
      <c r="R389" s="8">
        <v>423816.29157670558</v>
      </c>
      <c r="S389" s="8">
        <v>24000</v>
      </c>
      <c r="T389" s="8">
        <v>89298.381539420574</v>
      </c>
    </row>
    <row r="390" spans="1:20" ht="25.5" hidden="1" x14ac:dyDescent="0.2">
      <c r="A390" s="6">
        <f t="shared" si="30"/>
        <v>366</v>
      </c>
      <c r="B390" s="6">
        <f t="shared" si="31"/>
        <v>70</v>
      </c>
      <c r="C390" s="7" t="s">
        <v>419</v>
      </c>
      <c r="D390" s="7" t="s">
        <v>492</v>
      </c>
      <c r="E390" s="8">
        <f t="shared" si="29"/>
        <v>23306334.450899765</v>
      </c>
      <c r="F390" s="8"/>
      <c r="G390" s="8"/>
      <c r="H390" s="8"/>
      <c r="I390" s="8"/>
      <c r="J390" s="8"/>
      <c r="K390" s="8"/>
      <c r="L390" s="8"/>
      <c r="M390" s="8"/>
      <c r="N390" s="8">
        <v>2894917.3849038668</v>
      </c>
      <c r="O390" s="8"/>
      <c r="P390" s="8">
        <v>19009478.469490342</v>
      </c>
      <c r="Q390" s="8"/>
      <c r="R390" s="8">
        <v>898933.82307000202</v>
      </c>
      <c r="S390" s="8">
        <v>24000</v>
      </c>
      <c r="T390" s="8">
        <v>479004.77343555697</v>
      </c>
    </row>
    <row r="391" spans="1:20" ht="25.5" hidden="1" x14ac:dyDescent="0.2">
      <c r="A391" s="6">
        <f t="shared" si="30"/>
        <v>367</v>
      </c>
      <c r="B391" s="6">
        <f t="shared" si="31"/>
        <v>71</v>
      </c>
      <c r="C391" s="7" t="s">
        <v>419</v>
      </c>
      <c r="D391" s="7" t="s">
        <v>493</v>
      </c>
      <c r="E391" s="8">
        <f t="shared" si="29"/>
        <v>1487274.4616745601</v>
      </c>
      <c r="F391" s="8"/>
      <c r="G391" s="8"/>
      <c r="H391" s="8"/>
      <c r="I391" s="8">
        <v>1167888.8729248594</v>
      </c>
      <c r="J391" s="8"/>
      <c r="K391" s="8"/>
      <c r="L391" s="8"/>
      <c r="M391" s="8"/>
      <c r="N391" s="8"/>
      <c r="O391" s="8"/>
      <c r="P391" s="8"/>
      <c r="Q391" s="8"/>
      <c r="R391" s="8">
        <v>269846.22447360004</v>
      </c>
      <c r="S391" s="8">
        <v>24000</v>
      </c>
      <c r="T391" s="8">
        <v>25539.364276100547</v>
      </c>
    </row>
    <row r="392" spans="1:20" ht="25.5" hidden="1" x14ac:dyDescent="0.2">
      <c r="A392" s="6">
        <f t="shared" si="30"/>
        <v>368</v>
      </c>
      <c r="B392" s="6">
        <f t="shared" si="31"/>
        <v>72</v>
      </c>
      <c r="C392" s="7" t="s">
        <v>419</v>
      </c>
      <c r="D392" s="7" t="s">
        <v>494</v>
      </c>
      <c r="E392" s="8">
        <f t="shared" si="29"/>
        <v>1498834.56468096</v>
      </c>
      <c r="F392" s="8"/>
      <c r="G392" s="8"/>
      <c r="H392" s="8"/>
      <c r="I392" s="8">
        <v>1173025.6963210115</v>
      </c>
      <c r="J392" s="8"/>
      <c r="K392" s="8"/>
      <c r="L392" s="8"/>
      <c r="M392" s="8"/>
      <c r="N392" s="8"/>
      <c r="O392" s="8"/>
      <c r="P392" s="8"/>
      <c r="Q392" s="8"/>
      <c r="R392" s="8">
        <v>276157.17216000007</v>
      </c>
      <c r="S392" s="8">
        <v>24000</v>
      </c>
      <c r="T392" s="8">
        <v>25651.69619994855</v>
      </c>
    </row>
    <row r="393" spans="1:20" ht="25.5" hidden="1" x14ac:dyDescent="0.2">
      <c r="A393" s="6">
        <f t="shared" si="30"/>
        <v>369</v>
      </c>
      <c r="B393" s="6">
        <f t="shared" si="31"/>
        <v>73</v>
      </c>
      <c r="C393" s="7" t="s">
        <v>419</v>
      </c>
      <c r="D393" s="7" t="s">
        <v>495</v>
      </c>
      <c r="E393" s="8">
        <f t="shared" si="29"/>
        <v>12309516.421274217</v>
      </c>
      <c r="F393" s="8"/>
      <c r="G393" s="8"/>
      <c r="H393" s="8"/>
      <c r="I393" s="8"/>
      <c r="J393" s="8"/>
      <c r="K393" s="8"/>
      <c r="L393" s="8"/>
      <c r="M393" s="8"/>
      <c r="N393" s="8">
        <v>11398820.317111449</v>
      </c>
      <c r="O393" s="8"/>
      <c r="P393" s="8"/>
      <c r="Q393" s="8"/>
      <c r="R393" s="8">
        <v>637426.99034079188</v>
      </c>
      <c r="S393" s="8">
        <v>24000</v>
      </c>
      <c r="T393" s="8">
        <v>249269.11382197536</v>
      </c>
    </row>
    <row r="394" spans="1:20" ht="25.5" hidden="1" x14ac:dyDescent="0.2">
      <c r="A394" s="6">
        <f t="shared" si="30"/>
        <v>370</v>
      </c>
      <c r="B394" s="6">
        <f t="shared" si="31"/>
        <v>74</v>
      </c>
      <c r="C394" s="7" t="s">
        <v>419</v>
      </c>
      <c r="D394" s="7" t="s">
        <v>496</v>
      </c>
      <c r="E394" s="8">
        <f t="shared" si="29"/>
        <v>11283935.873957511</v>
      </c>
      <c r="F394" s="8">
        <v>6799089.6135530761</v>
      </c>
      <c r="G394" s="8"/>
      <c r="H394" s="8">
        <v>2042435.9517245644</v>
      </c>
      <c r="I394" s="8">
        <v>1151848.7610665632</v>
      </c>
      <c r="J394" s="8"/>
      <c r="K394" s="8"/>
      <c r="L394" s="8">
        <v>295198.03432807833</v>
      </c>
      <c r="M394" s="8"/>
      <c r="N394" s="8"/>
      <c r="O394" s="8"/>
      <c r="P394" s="8"/>
      <c r="Q394" s="8"/>
      <c r="R394" s="8">
        <v>746373.27363840002</v>
      </c>
      <c r="S394" s="8">
        <v>24000</v>
      </c>
      <c r="T394" s="8">
        <v>224990.239646829</v>
      </c>
    </row>
    <row r="395" spans="1:20" ht="25.5" hidden="1" x14ac:dyDescent="0.2">
      <c r="A395" s="6">
        <f t="shared" si="30"/>
        <v>371</v>
      </c>
      <c r="B395" s="6">
        <f t="shared" si="31"/>
        <v>75</v>
      </c>
      <c r="C395" s="7" t="s">
        <v>419</v>
      </c>
      <c r="D395" s="7" t="s">
        <v>497</v>
      </c>
      <c r="E395" s="8">
        <f t="shared" si="29"/>
        <v>7373707.8867230685</v>
      </c>
      <c r="F395" s="8"/>
      <c r="G395" s="8"/>
      <c r="H395" s="8"/>
      <c r="I395" s="8"/>
      <c r="J395" s="8"/>
      <c r="K395" s="8"/>
      <c r="L395" s="8"/>
      <c r="M395" s="8"/>
      <c r="N395" s="8">
        <v>6745047.5753209209</v>
      </c>
      <c r="O395" s="8"/>
      <c r="P395" s="8"/>
      <c r="Q395" s="8"/>
      <c r="R395" s="8">
        <v>457159.78196022316</v>
      </c>
      <c r="S395" s="8">
        <v>24000</v>
      </c>
      <c r="T395" s="8">
        <v>147500.52944192491</v>
      </c>
    </row>
    <row r="396" spans="1:20" ht="25.5" hidden="1" x14ac:dyDescent="0.2">
      <c r="A396" s="6">
        <f t="shared" si="30"/>
        <v>372</v>
      </c>
      <c r="B396" s="6">
        <f t="shared" si="31"/>
        <v>76</v>
      </c>
      <c r="C396" s="7" t="s">
        <v>419</v>
      </c>
      <c r="D396" s="7" t="s">
        <v>498</v>
      </c>
      <c r="E396" s="8">
        <f t="shared" si="29"/>
        <v>7668225.0499999998</v>
      </c>
      <c r="F396" s="8"/>
      <c r="G396" s="8"/>
      <c r="H396" s="11"/>
      <c r="I396" s="11"/>
      <c r="J396" s="11"/>
      <c r="K396" s="11"/>
      <c r="L396" s="11"/>
      <c r="M396" s="11"/>
      <c r="N396" s="11"/>
      <c r="O396" s="11"/>
      <c r="P396" s="11">
        <v>7101000.8321627509</v>
      </c>
      <c r="Q396" s="8"/>
      <c r="R396" s="8">
        <v>387939.71159538999</v>
      </c>
      <c r="S396" s="8">
        <v>24000</v>
      </c>
      <c r="T396" s="8">
        <v>155284.50624185865</v>
      </c>
    </row>
    <row r="397" spans="1:20" ht="25.5" hidden="1" x14ac:dyDescent="0.2">
      <c r="A397" s="6">
        <f t="shared" si="30"/>
        <v>373</v>
      </c>
      <c r="B397" s="6">
        <f t="shared" si="31"/>
        <v>77</v>
      </c>
      <c r="C397" s="7" t="s">
        <v>419</v>
      </c>
      <c r="D397" s="7" t="s">
        <v>499</v>
      </c>
      <c r="E397" s="8">
        <f t="shared" si="29"/>
        <v>15688004.351111362</v>
      </c>
      <c r="F397" s="8"/>
      <c r="G397" s="11"/>
      <c r="H397" s="11">
        <v>3849357.1802236433</v>
      </c>
      <c r="I397" s="11"/>
      <c r="J397" s="11"/>
      <c r="K397" s="11"/>
      <c r="L397" s="11"/>
      <c r="M397" s="11"/>
      <c r="N397" s="11"/>
      <c r="O397" s="11"/>
      <c r="P397" s="11">
        <v>9814172.9613942001</v>
      </c>
      <c r="Q397" s="8"/>
      <c r="R397" s="8">
        <v>1568800.4351111362</v>
      </c>
      <c r="S397" s="8">
        <v>156880.04351111359</v>
      </c>
      <c r="T397" s="8">
        <v>298793.73087126703</v>
      </c>
    </row>
    <row r="398" spans="1:20" ht="25.5" hidden="1" x14ac:dyDescent="0.2">
      <c r="A398" s="6">
        <f t="shared" si="30"/>
        <v>374</v>
      </c>
      <c r="B398" s="6">
        <f t="shared" si="31"/>
        <v>78</v>
      </c>
      <c r="C398" s="7" t="s">
        <v>419</v>
      </c>
      <c r="D398" s="7" t="s">
        <v>500</v>
      </c>
      <c r="E398" s="8">
        <f t="shared" si="29"/>
        <v>15691373.840221761</v>
      </c>
      <c r="F398" s="8"/>
      <c r="G398" s="11"/>
      <c r="H398" s="11">
        <v>3850183.9499524231</v>
      </c>
      <c r="I398" s="11"/>
      <c r="J398" s="11"/>
      <c r="K398" s="11"/>
      <c r="L398" s="11"/>
      <c r="M398" s="11"/>
      <c r="N398" s="11"/>
      <c r="O398" s="11"/>
      <c r="P398" s="11">
        <v>9816280.8616840802</v>
      </c>
      <c r="Q398" s="8"/>
      <c r="R398" s="8">
        <v>1569137.3840221763</v>
      </c>
      <c r="S398" s="8">
        <v>156913.7384022176</v>
      </c>
      <c r="T398" s="8">
        <v>298857.90616086364</v>
      </c>
    </row>
    <row r="399" spans="1:20" ht="25.5" hidden="1" x14ac:dyDescent="0.2">
      <c r="A399" s="6">
        <f t="shared" si="30"/>
        <v>375</v>
      </c>
      <c r="B399" s="6">
        <f t="shared" si="31"/>
        <v>79</v>
      </c>
      <c r="C399" s="7" t="s">
        <v>419</v>
      </c>
      <c r="D399" s="7" t="s">
        <v>501</v>
      </c>
      <c r="E399" s="8">
        <f t="shared" si="29"/>
        <v>31451566.604767825</v>
      </c>
      <c r="F399" s="8"/>
      <c r="G399" s="11"/>
      <c r="H399" s="11">
        <v>2621356.1020677174</v>
      </c>
      <c r="I399" s="11"/>
      <c r="J399" s="11"/>
      <c r="K399" s="11"/>
      <c r="L399" s="11"/>
      <c r="M399" s="11"/>
      <c r="N399" s="11">
        <v>12872254.000138059</v>
      </c>
      <c r="O399" s="11">
        <v>5358974.0255775368</v>
      </c>
      <c r="P399" s="11">
        <v>6683308.6573516205</v>
      </c>
      <c r="Q399" s="8"/>
      <c r="R399" s="8">
        <v>2999003.947983447</v>
      </c>
      <c r="S399" s="8">
        <v>314515.66604767827</v>
      </c>
      <c r="T399" s="8">
        <v>602154.20560176542</v>
      </c>
    </row>
    <row r="400" spans="1:20" ht="25.5" hidden="1" x14ac:dyDescent="0.2">
      <c r="A400" s="6">
        <f t="shared" si="30"/>
        <v>376</v>
      </c>
      <c r="B400" s="6">
        <f t="shared" si="31"/>
        <v>80</v>
      </c>
      <c r="C400" s="7" t="s">
        <v>419</v>
      </c>
      <c r="D400" s="7" t="s">
        <v>502</v>
      </c>
      <c r="E400" s="8">
        <f t="shared" si="29"/>
        <v>11624270.84</v>
      </c>
      <c r="F400" s="8"/>
      <c r="G400" s="11"/>
      <c r="H400" s="11"/>
      <c r="I400" s="11"/>
      <c r="J400" s="11"/>
      <c r="K400" s="11"/>
      <c r="L400" s="11"/>
      <c r="M400" s="11"/>
      <c r="N400" s="11">
        <v>11196733.729625879</v>
      </c>
      <c r="O400" s="11"/>
      <c r="P400" s="11"/>
      <c r="Q400" s="8"/>
      <c r="R400" s="8">
        <v>158687.22092593682</v>
      </c>
      <c r="S400" s="8">
        <v>24000</v>
      </c>
      <c r="T400" s="8">
        <v>244849.88944818496</v>
      </c>
    </row>
    <row r="401" spans="1:20" ht="25.5" hidden="1" x14ac:dyDescent="0.2">
      <c r="A401" s="6">
        <f t="shared" si="30"/>
        <v>377</v>
      </c>
      <c r="B401" s="6">
        <f t="shared" si="31"/>
        <v>81</v>
      </c>
      <c r="C401" s="7" t="s">
        <v>419</v>
      </c>
      <c r="D401" s="7" t="s">
        <v>503</v>
      </c>
      <c r="E401" s="8">
        <f t="shared" si="29"/>
        <v>11350247.590000002</v>
      </c>
      <c r="F401" s="8"/>
      <c r="G401" s="8"/>
      <c r="H401" s="8"/>
      <c r="I401" s="8"/>
      <c r="J401" s="8"/>
      <c r="K401" s="8"/>
      <c r="L401" s="8"/>
      <c r="M401" s="8"/>
      <c r="N401" s="8">
        <v>8699535.2307958938</v>
      </c>
      <c r="O401" s="8"/>
      <c r="P401" s="8"/>
      <c r="Q401" s="8">
        <v>2096954.5129363581</v>
      </c>
      <c r="R401" s="8">
        <v>276192.52413917246</v>
      </c>
      <c r="S401" s="8">
        <v>41467.958020799997</v>
      </c>
      <c r="T401" s="8">
        <v>236097.36410777658</v>
      </c>
    </row>
    <row r="402" spans="1:20" ht="25.5" hidden="1" x14ac:dyDescent="0.2">
      <c r="A402" s="6">
        <f t="shared" si="30"/>
        <v>378</v>
      </c>
      <c r="B402" s="6">
        <f t="shared" si="31"/>
        <v>82</v>
      </c>
      <c r="C402" s="7" t="s">
        <v>419</v>
      </c>
      <c r="D402" s="7" t="s">
        <v>504</v>
      </c>
      <c r="E402" s="8">
        <f t="shared" si="29"/>
        <v>12921121.332440957</v>
      </c>
      <c r="F402" s="8">
        <v>7505521.6186507195</v>
      </c>
      <c r="G402" s="8"/>
      <c r="H402" s="8"/>
      <c r="I402" s="8"/>
      <c r="J402" s="8"/>
      <c r="K402" s="8"/>
      <c r="L402" s="8">
        <v>582919.28821872338</v>
      </c>
      <c r="M402" s="8"/>
      <c r="N402" s="8"/>
      <c r="O402" s="8"/>
      <c r="P402" s="8"/>
      <c r="Q402" s="8">
        <v>4217029.4465681231</v>
      </c>
      <c r="R402" s="8">
        <v>301911.79997165903</v>
      </c>
      <c r="S402" s="8">
        <v>44643.465192000003</v>
      </c>
      <c r="T402" s="8">
        <v>269095.71383973426</v>
      </c>
    </row>
    <row r="403" spans="1:20" ht="25.5" hidden="1" x14ac:dyDescent="0.2">
      <c r="A403" s="6">
        <f t="shared" si="30"/>
        <v>379</v>
      </c>
      <c r="B403" s="6">
        <f t="shared" si="31"/>
        <v>83</v>
      </c>
      <c r="C403" s="7" t="s">
        <v>419</v>
      </c>
      <c r="D403" s="7" t="s">
        <v>505</v>
      </c>
      <c r="E403" s="8">
        <f t="shared" si="29"/>
        <v>6086548.5026131198</v>
      </c>
      <c r="F403" s="8">
        <v>3470853.9987156</v>
      </c>
      <c r="G403" s="8"/>
      <c r="H403" s="8"/>
      <c r="I403" s="8"/>
      <c r="J403" s="8"/>
      <c r="K403" s="8"/>
      <c r="L403" s="8">
        <v>274586.5802351993</v>
      </c>
      <c r="M403" s="8"/>
      <c r="N403" s="8"/>
      <c r="O403" s="8"/>
      <c r="P403" s="8"/>
      <c r="Q403" s="8">
        <v>1931044.8334823959</v>
      </c>
      <c r="R403" s="8">
        <v>244367.23379617836</v>
      </c>
      <c r="S403" s="8">
        <v>41562.61724</v>
      </c>
      <c r="T403" s="8">
        <v>124133.23914374657</v>
      </c>
    </row>
    <row r="404" spans="1:20" ht="25.5" hidden="1" x14ac:dyDescent="0.2">
      <c r="A404" s="6">
        <f t="shared" si="30"/>
        <v>380</v>
      </c>
      <c r="B404" s="6">
        <f t="shared" si="31"/>
        <v>84</v>
      </c>
      <c r="C404" s="7" t="s">
        <v>419</v>
      </c>
      <c r="D404" s="7" t="s">
        <v>506</v>
      </c>
      <c r="E404" s="8">
        <f t="shared" si="29"/>
        <v>8379322.8099999996</v>
      </c>
      <c r="F404" s="8"/>
      <c r="G404" s="8"/>
      <c r="H404" s="8"/>
      <c r="I404" s="8"/>
      <c r="J404" s="8"/>
      <c r="K404" s="8"/>
      <c r="L404" s="8"/>
      <c r="M404" s="8"/>
      <c r="N404" s="8">
        <v>8056945.2356817359</v>
      </c>
      <c r="O404" s="8"/>
      <c r="P404" s="8"/>
      <c r="Q404" s="8"/>
      <c r="R404" s="8">
        <v>122188.50008610624</v>
      </c>
      <c r="S404" s="8">
        <v>24000</v>
      </c>
      <c r="T404" s="8">
        <v>176189.07423215732</v>
      </c>
    </row>
    <row r="405" spans="1:20" ht="25.5" hidden="1" x14ac:dyDescent="0.2">
      <c r="A405" s="6">
        <f t="shared" si="30"/>
        <v>381</v>
      </c>
      <c r="B405" s="6">
        <f t="shared" si="31"/>
        <v>85</v>
      </c>
      <c r="C405" s="7" t="s">
        <v>419</v>
      </c>
      <c r="D405" s="7" t="s">
        <v>508</v>
      </c>
      <c r="E405" s="8">
        <f t="shared" si="29"/>
        <v>4310779.4040518403</v>
      </c>
      <c r="F405" s="8">
        <v>2456737.1746834558</v>
      </c>
      <c r="G405" s="8"/>
      <c r="H405" s="8"/>
      <c r="I405" s="8"/>
      <c r="J405" s="8"/>
      <c r="K405" s="8"/>
      <c r="L405" s="8">
        <v>194475.10733313061</v>
      </c>
      <c r="M405" s="8"/>
      <c r="N405" s="8"/>
      <c r="O405" s="8"/>
      <c r="P405" s="8"/>
      <c r="Q405" s="8">
        <v>1357829.1621005402</v>
      </c>
      <c r="R405" s="8">
        <v>172630.03852279409</v>
      </c>
      <c r="S405" s="8">
        <v>41438.3047104</v>
      </c>
      <c r="T405" s="8">
        <v>87669.616701519044</v>
      </c>
    </row>
    <row r="406" spans="1:20" ht="25.5" hidden="1" x14ac:dyDescent="0.2">
      <c r="A406" s="6">
        <f t="shared" si="30"/>
        <v>382</v>
      </c>
      <c r="B406" s="6">
        <f t="shared" si="31"/>
        <v>86</v>
      </c>
      <c r="C406" s="7" t="s">
        <v>419</v>
      </c>
      <c r="D406" s="7" t="s">
        <v>509</v>
      </c>
      <c r="E406" s="8">
        <f t="shared" si="29"/>
        <v>17152396.02</v>
      </c>
      <c r="F406" s="8"/>
      <c r="G406" s="8"/>
      <c r="H406" s="8"/>
      <c r="I406" s="8"/>
      <c r="J406" s="8"/>
      <c r="K406" s="8"/>
      <c r="L406" s="8"/>
      <c r="M406" s="8"/>
      <c r="N406" s="8">
        <v>16454340.044890285</v>
      </c>
      <c r="O406" s="8"/>
      <c r="P406" s="8"/>
      <c r="Q406" s="8"/>
      <c r="R406" s="8">
        <v>314232.88399929937</v>
      </c>
      <c r="S406" s="8">
        <v>24000</v>
      </c>
      <c r="T406" s="8">
        <v>359823.091110415</v>
      </c>
    </row>
    <row r="407" spans="1:20" ht="25.5" hidden="1" x14ac:dyDescent="0.2">
      <c r="A407" s="6">
        <f t="shared" si="30"/>
        <v>383</v>
      </c>
      <c r="B407" s="6">
        <f t="shared" si="31"/>
        <v>87</v>
      </c>
      <c r="C407" s="7" t="s">
        <v>419</v>
      </c>
      <c r="D407" s="7" t="s">
        <v>510</v>
      </c>
      <c r="E407" s="8">
        <f t="shared" si="29"/>
        <v>19738392.84</v>
      </c>
      <c r="F407" s="8"/>
      <c r="G407" s="8"/>
      <c r="H407" s="8"/>
      <c r="I407" s="8"/>
      <c r="J407" s="8"/>
      <c r="K407" s="8"/>
      <c r="L407" s="8"/>
      <c r="M407" s="8"/>
      <c r="N407" s="8">
        <v>18956810.330340259</v>
      </c>
      <c r="O407" s="8"/>
      <c r="P407" s="8"/>
      <c r="Q407" s="8"/>
      <c r="R407" s="8">
        <v>343035.46176552289</v>
      </c>
      <c r="S407" s="8">
        <v>24000</v>
      </c>
      <c r="T407" s="8">
        <v>414547.04789421783</v>
      </c>
    </row>
    <row r="408" spans="1:20" ht="25.5" hidden="1" x14ac:dyDescent="0.2">
      <c r="A408" s="6">
        <f t="shared" si="30"/>
        <v>384</v>
      </c>
      <c r="B408" s="6">
        <f t="shared" si="31"/>
        <v>88</v>
      </c>
      <c r="C408" s="7" t="s">
        <v>419</v>
      </c>
      <c r="D408" s="7" t="s">
        <v>511</v>
      </c>
      <c r="E408" s="8">
        <f t="shared" si="29"/>
        <v>17544213.719999999</v>
      </c>
      <c r="F408" s="8"/>
      <c r="G408" s="8"/>
      <c r="H408" s="8"/>
      <c r="I408" s="8"/>
      <c r="J408" s="8"/>
      <c r="K408" s="8"/>
      <c r="L408" s="8"/>
      <c r="M408" s="8"/>
      <c r="N408" s="8">
        <v>16821992.515839957</v>
      </c>
      <c r="O408" s="8"/>
      <c r="P408" s="8"/>
      <c r="Q408" s="8"/>
      <c r="R408" s="8">
        <v>330358.29813207063</v>
      </c>
      <c r="S408" s="8">
        <v>24000</v>
      </c>
      <c r="T408" s="8">
        <v>367862.90602797375</v>
      </c>
    </row>
    <row r="409" spans="1:20" ht="25.5" hidden="1" x14ac:dyDescent="0.2">
      <c r="A409" s="6">
        <f t="shared" si="30"/>
        <v>385</v>
      </c>
      <c r="B409" s="6">
        <f t="shared" si="31"/>
        <v>89</v>
      </c>
      <c r="C409" s="7" t="s">
        <v>419</v>
      </c>
      <c r="D409" s="7" t="s">
        <v>512</v>
      </c>
      <c r="E409" s="8">
        <f t="shared" si="29"/>
        <v>22808538.379999999</v>
      </c>
      <c r="F409" s="8"/>
      <c r="G409" s="8">
        <v>2990734.0642448505</v>
      </c>
      <c r="H409" s="8">
        <v>1852563.9795234217</v>
      </c>
      <c r="I409" s="8">
        <v>1202251.0945028504</v>
      </c>
      <c r="J409" s="8"/>
      <c r="K409" s="8"/>
      <c r="L409" s="8"/>
      <c r="M409" s="8"/>
      <c r="N409" s="8">
        <v>9099245.72710591</v>
      </c>
      <c r="O409" s="8"/>
      <c r="P409" s="8">
        <v>4631548.5392913707</v>
      </c>
      <c r="Q409" s="8">
        <v>1580714.9263167288</v>
      </c>
      <c r="R409" s="8">
        <v>941670.91837761598</v>
      </c>
      <c r="S409" s="8">
        <v>42773.5202928</v>
      </c>
      <c r="T409" s="8">
        <v>467035.61034445307</v>
      </c>
    </row>
    <row r="410" spans="1:20" ht="25.5" hidden="1" x14ac:dyDescent="0.2">
      <c r="A410" s="6">
        <f t="shared" si="30"/>
        <v>386</v>
      </c>
      <c r="B410" s="6">
        <f t="shared" si="31"/>
        <v>90</v>
      </c>
      <c r="C410" s="7" t="s">
        <v>419</v>
      </c>
      <c r="D410" s="7" t="s">
        <v>513</v>
      </c>
      <c r="E410" s="8">
        <f t="shared" si="29"/>
        <v>13832711.300000003</v>
      </c>
      <c r="F410" s="8"/>
      <c r="G410" s="8">
        <v>3112708.1721365815</v>
      </c>
      <c r="H410" s="8">
        <v>1926305.5897666076</v>
      </c>
      <c r="I410" s="8">
        <v>1253139.1699505819</v>
      </c>
      <c r="J410" s="8"/>
      <c r="K410" s="8"/>
      <c r="L410" s="8"/>
      <c r="M410" s="8"/>
      <c r="N410" s="8"/>
      <c r="O410" s="8"/>
      <c r="P410" s="8">
        <v>4821114.5941631459</v>
      </c>
      <c r="Q410" s="8">
        <v>1648659.3142747912</v>
      </c>
      <c r="R410" s="8">
        <v>748801.25723290083</v>
      </c>
      <c r="S410" s="8">
        <v>42905.7097488</v>
      </c>
      <c r="T410" s="8">
        <v>279077.49272659159</v>
      </c>
    </row>
    <row r="411" spans="1:20" ht="25.5" hidden="1" x14ac:dyDescent="0.2">
      <c r="A411" s="6">
        <f t="shared" si="30"/>
        <v>387</v>
      </c>
      <c r="B411" s="6">
        <f t="shared" si="31"/>
        <v>91</v>
      </c>
      <c r="C411" s="7" t="s">
        <v>419</v>
      </c>
      <c r="D411" s="7" t="s">
        <v>514</v>
      </c>
      <c r="E411" s="8">
        <f t="shared" si="29"/>
        <v>29161714.937238399</v>
      </c>
      <c r="F411" s="8">
        <v>6239498.1196900122</v>
      </c>
      <c r="G411" s="8"/>
      <c r="H411" s="8">
        <v>1867136.3233636995</v>
      </c>
      <c r="I411" s="8"/>
      <c r="J411" s="8"/>
      <c r="K411" s="8"/>
      <c r="L411" s="8">
        <v>192372.32412949824</v>
      </c>
      <c r="M411" s="8"/>
      <c r="N411" s="8">
        <v>9170244.639127655</v>
      </c>
      <c r="O411" s="8">
        <v>3762598.2989472351</v>
      </c>
      <c r="P411" s="8">
        <v>4668662.2531212373</v>
      </c>
      <c r="Q411" s="8">
        <v>1593963.6090747381</v>
      </c>
      <c r="R411" s="8">
        <v>1023197.526137996</v>
      </c>
      <c r="S411" s="8">
        <v>42793.3487112</v>
      </c>
      <c r="T411" s="8">
        <v>601248.49493512907</v>
      </c>
    </row>
    <row r="412" spans="1:20" ht="25.5" hidden="1" x14ac:dyDescent="0.2">
      <c r="A412" s="6">
        <f t="shared" si="30"/>
        <v>388</v>
      </c>
      <c r="B412" s="6">
        <f t="shared" si="31"/>
        <v>92</v>
      </c>
      <c r="C412" s="7" t="s">
        <v>419</v>
      </c>
      <c r="D412" s="7" t="s">
        <v>515</v>
      </c>
      <c r="E412" s="8">
        <f t="shared" si="29"/>
        <v>24295799.9085312</v>
      </c>
      <c r="F412" s="8">
        <v>6268623.7256920701</v>
      </c>
      <c r="G412" s="8">
        <v>3029579.2031336562</v>
      </c>
      <c r="H412" s="8">
        <v>1876738.3346683076</v>
      </c>
      <c r="I412" s="8">
        <v>1219438.5725696562</v>
      </c>
      <c r="J412" s="8"/>
      <c r="K412" s="8"/>
      <c r="L412" s="8">
        <v>193205.90666063235</v>
      </c>
      <c r="M412" s="8"/>
      <c r="N412" s="8"/>
      <c r="O412" s="8">
        <v>3781506.6604208262</v>
      </c>
      <c r="P412" s="8">
        <v>4692101.5335987573</v>
      </c>
      <c r="Q412" s="8">
        <v>1602524.0714911297</v>
      </c>
      <c r="R412" s="8">
        <v>1093765.3995818056</v>
      </c>
      <c r="S412" s="8">
        <v>42706.889661599998</v>
      </c>
      <c r="T412" s="8">
        <v>495609.61105275882</v>
      </c>
    </row>
    <row r="413" spans="1:20" ht="25.5" hidden="1" x14ac:dyDescent="0.2">
      <c r="A413" s="6">
        <f t="shared" si="30"/>
        <v>389</v>
      </c>
      <c r="B413" s="6">
        <f t="shared" si="31"/>
        <v>93</v>
      </c>
      <c r="C413" s="7" t="s">
        <v>419</v>
      </c>
      <c r="D413" s="7" t="s">
        <v>516</v>
      </c>
      <c r="E413" s="8">
        <f t="shared" si="29"/>
        <v>9784331.6700000018</v>
      </c>
      <c r="F413" s="8"/>
      <c r="G413" s="8"/>
      <c r="H413" s="8">
        <v>558821.50545181625</v>
      </c>
      <c r="I413" s="8">
        <v>250190.34471419518</v>
      </c>
      <c r="J413" s="8"/>
      <c r="K413" s="8"/>
      <c r="L413" s="8"/>
      <c r="M413" s="8"/>
      <c r="N413" s="8"/>
      <c r="O413" s="8"/>
      <c r="P413" s="8">
        <v>7006938.1426043427</v>
      </c>
      <c r="Q413" s="8">
        <v>1433858.0155966259</v>
      </c>
      <c r="R413" s="8">
        <v>291523.38794809923</v>
      </c>
      <c r="S413" s="8">
        <v>40725.706569599992</v>
      </c>
      <c r="T413" s="8">
        <v>202274.56711532123</v>
      </c>
    </row>
    <row r="414" spans="1:20" ht="25.5" hidden="1" x14ac:dyDescent="0.2">
      <c r="A414" s="6">
        <f t="shared" si="30"/>
        <v>390</v>
      </c>
      <c r="B414" s="6">
        <f t="shared" si="31"/>
        <v>94</v>
      </c>
      <c r="C414" s="7" t="s">
        <v>419</v>
      </c>
      <c r="D414" s="7" t="s">
        <v>517</v>
      </c>
      <c r="E414" s="8">
        <f t="shared" si="29"/>
        <v>34543441.965593599</v>
      </c>
      <c r="F414" s="8">
        <v>9425469.7704824172</v>
      </c>
      <c r="G414" s="8">
        <v>4553006.6006879332</v>
      </c>
      <c r="H414" s="8">
        <v>2821149.4539522608</v>
      </c>
      <c r="I414" s="8">
        <v>1835352.3255059326</v>
      </c>
      <c r="J414" s="8"/>
      <c r="K414" s="8"/>
      <c r="L414" s="8">
        <v>290179.341115897</v>
      </c>
      <c r="M414" s="8"/>
      <c r="N414" s="8">
        <v>13838784.702369697</v>
      </c>
      <c r="O414" s="8"/>
      <c r="P414" s="8"/>
      <c r="Q414" s="8"/>
      <c r="R414" s="8">
        <v>1039018.7138930743</v>
      </c>
      <c r="S414" s="8">
        <v>24000</v>
      </c>
      <c r="T414" s="8">
        <v>716481.05758639146</v>
      </c>
    </row>
    <row r="415" spans="1:20" ht="25.5" hidden="1" x14ac:dyDescent="0.2">
      <c r="A415" s="6">
        <f t="shared" si="30"/>
        <v>391</v>
      </c>
      <c r="B415" s="6">
        <f t="shared" si="31"/>
        <v>95</v>
      </c>
      <c r="C415" s="7" t="s">
        <v>419</v>
      </c>
      <c r="D415" s="7" t="s">
        <v>518</v>
      </c>
      <c r="E415" s="8">
        <f t="shared" si="29"/>
        <v>29993129.850000001</v>
      </c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>
        <v>21141668.823524304</v>
      </c>
      <c r="Q415" s="8">
        <v>7474050.1622187523</v>
      </c>
      <c r="R415" s="8">
        <v>705245.18751198729</v>
      </c>
      <c r="S415" s="8">
        <v>46397.859153600002</v>
      </c>
      <c r="T415" s="8">
        <v>625767.81759135646</v>
      </c>
    </row>
    <row r="416" spans="1:20" ht="25.5" hidden="1" x14ac:dyDescent="0.2">
      <c r="A416" s="6">
        <f t="shared" si="30"/>
        <v>392</v>
      </c>
      <c r="B416" s="6">
        <f t="shared" si="31"/>
        <v>96</v>
      </c>
      <c r="C416" s="7" t="s">
        <v>419</v>
      </c>
      <c r="D416" s="7" t="s">
        <v>519</v>
      </c>
      <c r="E416" s="8">
        <f t="shared" si="29"/>
        <v>15852931.34438464</v>
      </c>
      <c r="F416" s="8">
        <v>8381508.0425327998</v>
      </c>
      <c r="G416" s="8">
        <v>4438052.5731998403</v>
      </c>
      <c r="H416" s="8">
        <v>1834306.774031088</v>
      </c>
      <c r="I416" s="8"/>
      <c r="J416" s="8"/>
      <c r="K416" s="8"/>
      <c r="L416" s="8">
        <v>643738.22323280876</v>
      </c>
      <c r="M416" s="8"/>
      <c r="N416" s="8"/>
      <c r="O416" s="8"/>
      <c r="P416" s="8"/>
      <c r="Q416" s="8"/>
      <c r="R416" s="8">
        <v>196798.07952000003</v>
      </c>
      <c r="S416" s="8">
        <v>24000</v>
      </c>
      <c r="T416" s="8">
        <v>334527.6518681033</v>
      </c>
    </row>
    <row r="417" spans="1:20" s="14" customFormat="1" hidden="1" x14ac:dyDescent="0.2">
      <c r="A417" s="40" t="s">
        <v>521</v>
      </c>
      <c r="B417" s="40"/>
      <c r="C417" s="40"/>
      <c r="D417" s="40"/>
      <c r="E417" s="13">
        <f t="shared" si="29"/>
        <v>1516962813.701231</v>
      </c>
      <c r="F417" s="13">
        <f t="shared" ref="F417:T417" si="32">SUM(F321:F416)</f>
        <v>259852065.93636549</v>
      </c>
      <c r="G417" s="13">
        <f t="shared" si="32"/>
        <v>86421362.550639004</v>
      </c>
      <c r="H417" s="13">
        <f t="shared" si="32"/>
        <v>69818689.492315218</v>
      </c>
      <c r="I417" s="13">
        <f t="shared" si="32"/>
        <v>63293794.428586416</v>
      </c>
      <c r="J417" s="13">
        <f t="shared" si="32"/>
        <v>0</v>
      </c>
      <c r="K417" s="13">
        <f t="shared" si="32"/>
        <v>0</v>
      </c>
      <c r="L417" s="13">
        <f t="shared" si="32"/>
        <v>11568014.76831411</v>
      </c>
      <c r="M417" s="13">
        <f t="shared" si="32"/>
        <v>0</v>
      </c>
      <c r="N417" s="13">
        <f t="shared" si="32"/>
        <v>598065207.21688318</v>
      </c>
      <c r="O417" s="13">
        <f t="shared" si="32"/>
        <v>136650227.76073632</v>
      </c>
      <c r="P417" s="13">
        <f t="shared" si="32"/>
        <v>177101319.96945634</v>
      </c>
      <c r="Q417" s="13">
        <f t="shared" si="32"/>
        <v>24936628.054060183</v>
      </c>
      <c r="R417" s="13">
        <f t="shared" si="32"/>
        <v>54986711.419077918</v>
      </c>
      <c r="S417" s="13">
        <f t="shared" si="32"/>
        <v>3047724.8272618088</v>
      </c>
      <c r="T417" s="13">
        <f t="shared" si="32"/>
        <v>31221067.277534671</v>
      </c>
    </row>
    <row r="418" spans="1:20" ht="25.5" hidden="1" x14ac:dyDescent="0.2">
      <c r="A418" s="6">
        <f>+A416+1</f>
        <v>393</v>
      </c>
      <c r="B418" s="6">
        <v>1</v>
      </c>
      <c r="C418" s="7" t="s">
        <v>522</v>
      </c>
      <c r="D418" s="7" t="s">
        <v>523</v>
      </c>
      <c r="E418" s="8">
        <f t="shared" si="29"/>
        <v>18635190.260000005</v>
      </c>
      <c r="F418" s="8"/>
      <c r="G418" s="8"/>
      <c r="H418" s="8">
        <v>2622117.7119543441</v>
      </c>
      <c r="I418" s="8">
        <v>1647104.3032069246</v>
      </c>
      <c r="J418" s="8"/>
      <c r="K418" s="8"/>
      <c r="L418" s="8"/>
      <c r="M418" s="8"/>
      <c r="N418" s="8">
        <v>13494514.49089775</v>
      </c>
      <c r="O418" s="8"/>
      <c r="P418" s="8"/>
      <c r="Q418" s="8"/>
      <c r="R418" s="8">
        <v>458996.81420088082</v>
      </c>
      <c r="S418" s="8">
        <v>24000</v>
      </c>
      <c r="T418" s="8">
        <v>388456.93974010117</v>
      </c>
    </row>
    <row r="419" spans="1:20" ht="25.5" hidden="1" x14ac:dyDescent="0.2">
      <c r="A419" s="6">
        <f>+A418+1</f>
        <v>394</v>
      </c>
      <c r="B419" s="6">
        <f>+B418+1</f>
        <v>2</v>
      </c>
      <c r="C419" s="7" t="s">
        <v>522</v>
      </c>
      <c r="D419" s="7" t="s">
        <v>524</v>
      </c>
      <c r="E419" s="8">
        <f t="shared" si="29"/>
        <v>19137834.140000001</v>
      </c>
      <c r="F419" s="8"/>
      <c r="G419" s="8"/>
      <c r="H419" s="8">
        <v>2694363.076651766</v>
      </c>
      <c r="I419" s="8">
        <v>1695650.3133216058</v>
      </c>
      <c r="J419" s="8"/>
      <c r="K419" s="8"/>
      <c r="L419" s="8"/>
      <c r="M419" s="8"/>
      <c r="N419" s="8">
        <v>13863757.072891425</v>
      </c>
      <c r="O419" s="8"/>
      <c r="P419" s="8"/>
      <c r="Q419" s="8"/>
      <c r="R419" s="8">
        <v>460890.68724627327</v>
      </c>
      <c r="S419" s="8">
        <v>24000</v>
      </c>
      <c r="T419" s="8">
        <v>399172.98988892982</v>
      </c>
    </row>
    <row r="420" spans="1:20" ht="25.5" hidden="1" x14ac:dyDescent="0.2">
      <c r="A420" s="6">
        <f t="shared" ref="A420:A423" si="33">+A419+1</f>
        <v>395</v>
      </c>
      <c r="B420" s="6">
        <f t="shared" ref="B420:B423" si="34">+B419+1</f>
        <v>3</v>
      </c>
      <c r="C420" s="7" t="s">
        <v>522</v>
      </c>
      <c r="D420" s="7" t="s">
        <v>525</v>
      </c>
      <c r="E420" s="8">
        <f t="shared" si="29"/>
        <v>18497776.819999997</v>
      </c>
      <c r="F420" s="8"/>
      <c r="G420" s="8"/>
      <c r="H420" s="8">
        <v>2602217.4932646523</v>
      </c>
      <c r="I420" s="8">
        <v>1633689.4160544113</v>
      </c>
      <c r="J420" s="8"/>
      <c r="K420" s="8"/>
      <c r="L420" s="8"/>
      <c r="M420" s="8"/>
      <c r="N420" s="8">
        <v>13393161.247657781</v>
      </c>
      <c r="O420" s="8"/>
      <c r="P420" s="8"/>
      <c r="Q420" s="8"/>
      <c r="R420" s="8">
        <v>459196.64732797258</v>
      </c>
      <c r="S420" s="8">
        <v>24000</v>
      </c>
      <c r="T420" s="8">
        <v>385512.01569518133</v>
      </c>
    </row>
    <row r="421" spans="1:20" ht="25.5" hidden="1" x14ac:dyDescent="0.2">
      <c r="A421" s="6">
        <f t="shared" si="33"/>
        <v>396</v>
      </c>
      <c r="B421" s="6">
        <f t="shared" si="34"/>
        <v>4</v>
      </c>
      <c r="C421" s="7" t="s">
        <v>522</v>
      </c>
      <c r="D421" s="7" t="s">
        <v>526</v>
      </c>
      <c r="E421" s="8">
        <f t="shared" si="29"/>
        <v>32427328.370000001</v>
      </c>
      <c r="F421" s="8"/>
      <c r="G421" s="8">
        <v>3857208.6810751278</v>
      </c>
      <c r="H421" s="8">
        <v>4012196.0687106005</v>
      </c>
      <c r="I421" s="8">
        <v>2581637.2644871282</v>
      </c>
      <c r="J421" s="8"/>
      <c r="K421" s="8"/>
      <c r="L421" s="8"/>
      <c r="M421" s="8"/>
      <c r="N421" s="8">
        <v>20600259.286943819</v>
      </c>
      <c r="O421" s="8"/>
      <c r="P421" s="8"/>
      <c r="Q421" s="8"/>
      <c r="R421" s="8">
        <v>672997.99884051015</v>
      </c>
      <c r="S421" s="8">
        <v>24000</v>
      </c>
      <c r="T421" s="8">
        <v>679029.06994281302</v>
      </c>
    </row>
    <row r="422" spans="1:20" ht="25.5" hidden="1" x14ac:dyDescent="0.2">
      <c r="A422" s="6">
        <f t="shared" si="33"/>
        <v>397</v>
      </c>
      <c r="B422" s="6">
        <f t="shared" si="34"/>
        <v>5</v>
      </c>
      <c r="C422" s="7" t="s">
        <v>522</v>
      </c>
      <c r="D422" s="7" t="s">
        <v>527</v>
      </c>
      <c r="E422" s="8">
        <f t="shared" si="29"/>
        <v>18879882.600000001</v>
      </c>
      <c r="F422" s="8"/>
      <c r="G422" s="8"/>
      <c r="H422" s="8">
        <v>2656513.5089234919</v>
      </c>
      <c r="I422" s="8">
        <v>1669995.9422406624</v>
      </c>
      <c r="J422" s="8"/>
      <c r="K422" s="8"/>
      <c r="L422" s="8"/>
      <c r="M422" s="8"/>
      <c r="N422" s="8">
        <v>13672149.618997606</v>
      </c>
      <c r="O422" s="8"/>
      <c r="P422" s="8"/>
      <c r="Q422" s="8"/>
      <c r="R422" s="8">
        <v>463629.30941982643</v>
      </c>
      <c r="S422" s="8">
        <v>24000</v>
      </c>
      <c r="T422" s="8">
        <v>393594.22041841579</v>
      </c>
    </row>
    <row r="423" spans="1:20" ht="25.5" x14ac:dyDescent="0.2">
      <c r="A423" s="6">
        <f t="shared" si="33"/>
        <v>398</v>
      </c>
      <c r="B423" s="6">
        <f t="shared" si="34"/>
        <v>6</v>
      </c>
      <c r="C423" s="7" t="s">
        <v>522</v>
      </c>
      <c r="D423" s="7" t="s">
        <v>528</v>
      </c>
      <c r="E423" s="8">
        <f t="shared" si="29"/>
        <v>28485563.789999995</v>
      </c>
      <c r="F423" s="8"/>
      <c r="G423" s="8"/>
      <c r="H423" s="8">
        <v>4037918.9366016127</v>
      </c>
      <c r="I423" s="8">
        <v>2598466.4007061403</v>
      </c>
      <c r="J423" s="8"/>
      <c r="K423" s="8"/>
      <c r="L423" s="8"/>
      <c r="M423" s="8"/>
      <c r="N423" s="8">
        <v>20738053.264646903</v>
      </c>
      <c r="O423" s="8"/>
      <c r="P423" s="8"/>
      <c r="Q423" s="8"/>
      <c r="R423" s="8">
        <v>488501.65842973982</v>
      </c>
      <c r="S423" s="8">
        <v>24000</v>
      </c>
      <c r="T423" s="8">
        <v>598623.52961560362</v>
      </c>
    </row>
    <row r="424" spans="1:20" s="14" customFormat="1" hidden="1" x14ac:dyDescent="0.2">
      <c r="A424" s="40" t="s">
        <v>529</v>
      </c>
      <c r="B424" s="40"/>
      <c r="C424" s="40"/>
      <c r="D424" s="40"/>
      <c r="E424" s="13">
        <f t="shared" si="29"/>
        <v>136063575.97999999</v>
      </c>
      <c r="F424" s="13">
        <v>0</v>
      </c>
      <c r="G424" s="13">
        <v>3857208.6810751278</v>
      </c>
      <c r="H424" s="13">
        <v>18625326.796106465</v>
      </c>
      <c r="I424" s="13">
        <v>11826543.640016874</v>
      </c>
      <c r="J424" s="13">
        <v>0</v>
      </c>
      <c r="K424" s="13">
        <v>0</v>
      </c>
      <c r="L424" s="13">
        <v>0</v>
      </c>
      <c r="M424" s="13">
        <v>0</v>
      </c>
      <c r="N424" s="13">
        <v>95761894.982035279</v>
      </c>
      <c r="O424" s="13">
        <v>0</v>
      </c>
      <c r="P424" s="13">
        <v>0</v>
      </c>
      <c r="Q424" s="13">
        <v>0</v>
      </c>
      <c r="R424" s="13">
        <v>3004213.1154652033</v>
      </c>
      <c r="S424" s="13">
        <v>144000</v>
      </c>
      <c r="T424" s="13">
        <v>2844388.765301045</v>
      </c>
    </row>
    <row r="425" spans="1:20" hidden="1" x14ac:dyDescent="0.2">
      <c r="A425" s="6">
        <f>+A423+1</f>
        <v>399</v>
      </c>
      <c r="B425" s="6">
        <v>1</v>
      </c>
      <c r="C425" s="7" t="s">
        <v>530</v>
      </c>
      <c r="D425" s="7" t="s">
        <v>531</v>
      </c>
      <c r="E425" s="8">
        <f t="shared" si="29"/>
        <v>6555140.6799999997</v>
      </c>
      <c r="F425" s="8"/>
      <c r="G425" s="8"/>
      <c r="H425" s="8"/>
      <c r="I425" s="8"/>
      <c r="J425" s="8"/>
      <c r="K425" s="8"/>
      <c r="L425" s="8"/>
      <c r="M425" s="8"/>
      <c r="N425" s="8">
        <v>1374096.3621420264</v>
      </c>
      <c r="O425" s="8"/>
      <c r="P425" s="8">
        <v>2429445.2977188113</v>
      </c>
      <c r="Q425" s="8">
        <v>2281140.5617524325</v>
      </c>
      <c r="R425" s="8">
        <v>296983.96029696963</v>
      </c>
      <c r="S425" s="8">
        <v>40414.82146752</v>
      </c>
      <c r="T425" s="8">
        <v>133059.67662223993</v>
      </c>
    </row>
    <row r="426" spans="1:20" s="14" customFormat="1" hidden="1" x14ac:dyDescent="0.2">
      <c r="A426" s="40" t="s">
        <v>532</v>
      </c>
      <c r="B426" s="40"/>
      <c r="C426" s="40"/>
      <c r="D426" s="40"/>
      <c r="E426" s="13">
        <f t="shared" si="29"/>
        <v>6555140.6799999997</v>
      </c>
      <c r="F426" s="13">
        <v>0</v>
      </c>
      <c r="G426" s="13">
        <v>0</v>
      </c>
      <c r="H426" s="13">
        <v>0</v>
      </c>
      <c r="I426" s="13">
        <v>0</v>
      </c>
      <c r="J426" s="13">
        <v>0</v>
      </c>
      <c r="K426" s="13">
        <v>0</v>
      </c>
      <c r="L426" s="13">
        <v>0</v>
      </c>
      <c r="M426" s="13">
        <v>0</v>
      </c>
      <c r="N426" s="13">
        <v>1374096.3621420264</v>
      </c>
      <c r="O426" s="13">
        <v>0</v>
      </c>
      <c r="P426" s="13">
        <v>2429445.2977188113</v>
      </c>
      <c r="Q426" s="13">
        <v>2281140.5617524325</v>
      </c>
      <c r="R426" s="13">
        <v>296983.96029696963</v>
      </c>
      <c r="S426" s="13">
        <v>40414.82146752</v>
      </c>
      <c r="T426" s="13">
        <v>133059.67662223993</v>
      </c>
    </row>
    <row r="427" spans="1:20" hidden="1" x14ac:dyDescent="0.2">
      <c r="A427" s="6">
        <f>+A425+1</f>
        <v>400</v>
      </c>
      <c r="B427" s="6">
        <v>1</v>
      </c>
      <c r="C427" s="7" t="s">
        <v>533</v>
      </c>
      <c r="D427" s="7" t="s">
        <v>534</v>
      </c>
      <c r="E427" s="8">
        <f t="shared" si="29"/>
        <v>25954540.125801601</v>
      </c>
      <c r="F427" s="8">
        <v>7588162.5095821442</v>
      </c>
      <c r="G427" s="8">
        <v>3513749.8885165155</v>
      </c>
      <c r="H427" s="8">
        <v>3648800.90724076</v>
      </c>
      <c r="I427" s="8"/>
      <c r="J427" s="8"/>
      <c r="K427" s="8"/>
      <c r="L427" s="8">
        <v>281551.16212344577</v>
      </c>
      <c r="M427" s="8"/>
      <c r="N427" s="8"/>
      <c r="O427" s="8"/>
      <c r="P427" s="8"/>
      <c r="Q427" s="8">
        <v>9770786.1871471778</v>
      </c>
      <c r="R427" s="8">
        <v>565371.70366753545</v>
      </c>
      <c r="S427" s="8">
        <v>43725.284376000003</v>
      </c>
      <c r="T427" s="8">
        <v>542392.48314802255</v>
      </c>
    </row>
    <row r="428" spans="1:20" s="14" customFormat="1" hidden="1" x14ac:dyDescent="0.2">
      <c r="A428" s="40" t="s">
        <v>535</v>
      </c>
      <c r="B428" s="40"/>
      <c r="C428" s="40"/>
      <c r="D428" s="40"/>
      <c r="E428" s="13">
        <f t="shared" si="29"/>
        <v>25954540.125801601</v>
      </c>
      <c r="F428" s="13">
        <v>7588162.5095821442</v>
      </c>
      <c r="G428" s="13">
        <v>3513749.8885165155</v>
      </c>
      <c r="H428" s="13">
        <v>3648800.90724076</v>
      </c>
      <c r="I428" s="13">
        <v>0</v>
      </c>
      <c r="J428" s="13">
        <v>0</v>
      </c>
      <c r="K428" s="13">
        <v>0</v>
      </c>
      <c r="L428" s="13">
        <v>281551.16212344577</v>
      </c>
      <c r="M428" s="13">
        <v>0</v>
      </c>
      <c r="N428" s="13">
        <v>0</v>
      </c>
      <c r="O428" s="13">
        <v>0</v>
      </c>
      <c r="P428" s="13">
        <v>0</v>
      </c>
      <c r="Q428" s="13">
        <v>9770786.1871471778</v>
      </c>
      <c r="R428" s="13">
        <v>565371.70366753545</v>
      </c>
      <c r="S428" s="13">
        <v>43725.284376000003</v>
      </c>
      <c r="T428" s="13">
        <v>542392.48314802255</v>
      </c>
    </row>
    <row r="429" spans="1:20" hidden="1" x14ac:dyDescent="0.2">
      <c r="A429" s="6">
        <f>+A427+1</f>
        <v>401</v>
      </c>
      <c r="B429" s="6">
        <v>1</v>
      </c>
      <c r="C429" s="7" t="s">
        <v>536</v>
      </c>
      <c r="D429" s="7" t="s">
        <v>537</v>
      </c>
      <c r="E429" s="8">
        <f t="shared" si="29"/>
        <v>2326678.06</v>
      </c>
      <c r="F429" s="8"/>
      <c r="G429" s="8"/>
      <c r="H429" s="8"/>
      <c r="I429" s="8"/>
      <c r="J429" s="8"/>
      <c r="K429" s="8"/>
      <c r="L429" s="8"/>
      <c r="M429" s="8"/>
      <c r="N429" s="8">
        <v>2141823.3489223276</v>
      </c>
      <c r="O429" s="8"/>
      <c r="P429" s="8"/>
      <c r="Q429" s="8"/>
      <c r="R429" s="8">
        <v>114017.37236222401</v>
      </c>
      <c r="S429" s="8">
        <v>24000</v>
      </c>
      <c r="T429" s="8">
        <v>46837.338715448408</v>
      </c>
    </row>
    <row r="430" spans="1:20" hidden="1" x14ac:dyDescent="0.2">
      <c r="A430" s="6">
        <f>+A429+1</f>
        <v>402</v>
      </c>
      <c r="B430" s="6">
        <f>+B429+1</f>
        <v>2</v>
      </c>
      <c r="C430" s="7" t="s">
        <v>536</v>
      </c>
      <c r="D430" s="7" t="s">
        <v>538</v>
      </c>
      <c r="E430" s="8">
        <f t="shared" si="29"/>
        <v>2212797.92</v>
      </c>
      <c r="F430" s="8"/>
      <c r="G430" s="8"/>
      <c r="H430" s="8"/>
      <c r="I430" s="8"/>
      <c r="J430" s="8"/>
      <c r="K430" s="8"/>
      <c r="L430" s="8"/>
      <c r="M430" s="8"/>
      <c r="N430" s="8">
        <v>2030022.6134139262</v>
      </c>
      <c r="O430" s="8"/>
      <c r="P430" s="8"/>
      <c r="Q430" s="8"/>
      <c r="R430" s="8">
        <v>114382.82352143232</v>
      </c>
      <c r="S430" s="8">
        <v>24000</v>
      </c>
      <c r="T430" s="8">
        <v>44392.483064641347</v>
      </c>
    </row>
    <row r="431" spans="1:20" hidden="1" x14ac:dyDescent="0.2">
      <c r="A431" s="6">
        <f t="shared" ref="A431:A436" si="35">+A430+1</f>
        <v>403</v>
      </c>
      <c r="B431" s="6">
        <f t="shared" ref="B431:B436" si="36">+B430+1</f>
        <v>3</v>
      </c>
      <c r="C431" s="7" t="s">
        <v>536</v>
      </c>
      <c r="D431" s="7" t="s">
        <v>539</v>
      </c>
      <c r="E431" s="8">
        <f t="shared" si="29"/>
        <v>2384876.4700000002</v>
      </c>
      <c r="F431" s="8"/>
      <c r="G431" s="8"/>
      <c r="H431" s="8"/>
      <c r="I431" s="8"/>
      <c r="J431" s="8"/>
      <c r="K431" s="8"/>
      <c r="L431" s="8"/>
      <c r="M431" s="8"/>
      <c r="N431" s="8">
        <v>2198765.9328774852</v>
      </c>
      <c r="O431" s="8"/>
      <c r="P431" s="8"/>
      <c r="Q431" s="8"/>
      <c r="R431" s="8">
        <v>114027.97942419266</v>
      </c>
      <c r="S431" s="8">
        <v>24000</v>
      </c>
      <c r="T431" s="8">
        <v>48082.557698322285</v>
      </c>
    </row>
    <row r="432" spans="1:20" hidden="1" x14ac:dyDescent="0.2">
      <c r="A432" s="6">
        <f t="shared" si="35"/>
        <v>404</v>
      </c>
      <c r="B432" s="6">
        <f t="shared" si="36"/>
        <v>4</v>
      </c>
      <c r="C432" s="7" t="s">
        <v>536</v>
      </c>
      <c r="D432" s="7" t="s">
        <v>540</v>
      </c>
      <c r="E432" s="8">
        <f t="shared" si="29"/>
        <v>8453103.9299999997</v>
      </c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>
        <v>7987989.2220094213</v>
      </c>
      <c r="R432" s="8">
        <v>245834.1941035015</v>
      </c>
      <c r="S432" s="8">
        <v>44599.368014400003</v>
      </c>
      <c r="T432" s="8">
        <v>174681.14587267689</v>
      </c>
    </row>
    <row r="433" spans="1:20" hidden="1" x14ac:dyDescent="0.2">
      <c r="A433" s="6">
        <f t="shared" si="35"/>
        <v>405</v>
      </c>
      <c r="B433" s="6">
        <f t="shared" si="36"/>
        <v>5</v>
      </c>
      <c r="C433" s="7" t="s">
        <v>536</v>
      </c>
      <c r="D433" s="7" t="s">
        <v>541</v>
      </c>
      <c r="E433" s="8">
        <f t="shared" si="29"/>
        <v>7526098.25</v>
      </c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>
        <v>7090316.1613531495</v>
      </c>
      <c r="R433" s="8">
        <v>236474.53831868197</v>
      </c>
      <c r="S433" s="8">
        <v>44256.696196799996</v>
      </c>
      <c r="T433" s="8">
        <v>155050.85413136869</v>
      </c>
    </row>
    <row r="434" spans="1:20" hidden="1" x14ac:dyDescent="0.2">
      <c r="A434" s="6">
        <f t="shared" si="35"/>
        <v>406</v>
      </c>
      <c r="B434" s="6">
        <f t="shared" si="36"/>
        <v>6</v>
      </c>
      <c r="C434" s="7" t="s">
        <v>536</v>
      </c>
      <c r="D434" s="7" t="s">
        <v>542</v>
      </c>
      <c r="E434" s="8">
        <f t="shared" si="29"/>
        <v>3719477.44</v>
      </c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>
        <v>3513107.6711228746</v>
      </c>
      <c r="R434" s="8">
        <v>88446.524158529297</v>
      </c>
      <c r="S434" s="8">
        <v>41098.695196799999</v>
      </c>
      <c r="T434" s="8">
        <v>76824.549521795954</v>
      </c>
    </row>
    <row r="435" spans="1:20" hidden="1" x14ac:dyDescent="0.2">
      <c r="A435" s="6">
        <f t="shared" si="35"/>
        <v>407</v>
      </c>
      <c r="B435" s="6">
        <f t="shared" si="36"/>
        <v>7</v>
      </c>
      <c r="C435" s="7" t="s">
        <v>536</v>
      </c>
      <c r="D435" s="7" t="s">
        <v>543</v>
      </c>
      <c r="E435" s="8">
        <f t="shared" si="29"/>
        <v>3660613.81</v>
      </c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>
        <v>3478908.4979391615</v>
      </c>
      <c r="R435" s="8">
        <v>64533.302529137574</v>
      </c>
      <c r="S435" s="8">
        <v>41095.326662399995</v>
      </c>
      <c r="T435" s="8">
        <v>76076.682869301105</v>
      </c>
    </row>
    <row r="436" spans="1:20" hidden="1" x14ac:dyDescent="0.2">
      <c r="A436" s="6">
        <f t="shared" si="35"/>
        <v>408</v>
      </c>
      <c r="B436" s="6">
        <f t="shared" si="36"/>
        <v>8</v>
      </c>
      <c r="C436" s="7" t="s">
        <v>536</v>
      </c>
      <c r="D436" s="7" t="s">
        <v>544</v>
      </c>
      <c r="E436" s="8">
        <f t="shared" si="29"/>
        <v>3938832.53</v>
      </c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>
        <v>3725742.2449825164</v>
      </c>
      <c r="R436" s="8">
        <v>90395.88558797953</v>
      </c>
      <c r="S436" s="8">
        <v>41219.962435199996</v>
      </c>
      <c r="T436" s="8">
        <v>81474.436994303964</v>
      </c>
    </row>
    <row r="437" spans="1:20" s="14" customFormat="1" hidden="1" x14ac:dyDescent="0.2">
      <c r="A437" s="40" t="s">
        <v>545</v>
      </c>
      <c r="B437" s="40"/>
      <c r="C437" s="40"/>
      <c r="D437" s="40"/>
      <c r="E437" s="13">
        <f t="shared" si="29"/>
        <v>34222478.409999996</v>
      </c>
      <c r="F437" s="13">
        <v>0</v>
      </c>
      <c r="G437" s="13">
        <v>0</v>
      </c>
      <c r="H437" s="13">
        <v>0</v>
      </c>
      <c r="I437" s="13">
        <v>0</v>
      </c>
      <c r="J437" s="13">
        <v>0</v>
      </c>
      <c r="K437" s="13">
        <v>0</v>
      </c>
      <c r="L437" s="13">
        <v>0</v>
      </c>
      <c r="M437" s="13">
        <v>0</v>
      </c>
      <c r="N437" s="13">
        <v>6370611.895213739</v>
      </c>
      <c r="O437" s="13">
        <v>0</v>
      </c>
      <c r="P437" s="13">
        <v>0</v>
      </c>
      <c r="Q437" s="13">
        <v>25796063.79740712</v>
      </c>
      <c r="R437" s="13">
        <v>1068112.6200056789</v>
      </c>
      <c r="S437" s="13">
        <v>284270.04850559996</v>
      </c>
      <c r="T437" s="13">
        <v>703420.0488678586</v>
      </c>
    </row>
    <row r="438" spans="1:20" ht="25.5" hidden="1" x14ac:dyDescent="0.2">
      <c r="A438" s="6">
        <f>+A436+1</f>
        <v>409</v>
      </c>
      <c r="B438" s="6">
        <v>1</v>
      </c>
      <c r="C438" s="7" t="s">
        <v>546</v>
      </c>
      <c r="D438" s="7" t="s">
        <v>547</v>
      </c>
      <c r="E438" s="8">
        <f t="shared" si="29"/>
        <v>2205477.5899999994</v>
      </c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>
        <v>2039029.0299787854</v>
      </c>
      <c r="R438" s="8">
        <v>81041.824785136152</v>
      </c>
      <c r="S438" s="8">
        <v>40817.300082239999</v>
      </c>
      <c r="T438" s="8">
        <v>44589.435153838152</v>
      </c>
    </row>
    <row r="439" spans="1:20" ht="25.5" hidden="1" x14ac:dyDescent="0.2">
      <c r="A439" s="6">
        <f>+A438+1</f>
        <v>410</v>
      </c>
      <c r="B439" s="6">
        <f>+B438+1</f>
        <v>2</v>
      </c>
      <c r="C439" s="7" t="s">
        <v>546</v>
      </c>
      <c r="D439" s="7" t="s">
        <v>548</v>
      </c>
      <c r="E439" s="8">
        <f t="shared" ref="E439:E502" si="37">SUM(F439:T439)</f>
        <v>3314270.5304566403</v>
      </c>
      <c r="F439" s="8">
        <v>1163965.4013019202</v>
      </c>
      <c r="G439" s="8"/>
      <c r="H439" s="8">
        <v>145498.4267471616</v>
      </c>
      <c r="I439" s="8"/>
      <c r="J439" s="8"/>
      <c r="K439" s="8"/>
      <c r="L439" s="8">
        <v>282288.9038608679</v>
      </c>
      <c r="M439" s="8"/>
      <c r="N439" s="8">
        <v>1422690.5237212637</v>
      </c>
      <c r="O439" s="8"/>
      <c r="P439" s="8"/>
      <c r="Q439" s="8"/>
      <c r="R439" s="11">
        <v>209907.50610428641</v>
      </c>
      <c r="S439" s="11">
        <v>24000</v>
      </c>
      <c r="T439" s="8">
        <v>65919.768721140368</v>
      </c>
    </row>
    <row r="440" spans="1:20" s="14" customFormat="1" hidden="1" x14ac:dyDescent="0.2">
      <c r="A440" s="40" t="s">
        <v>549</v>
      </c>
      <c r="B440" s="40"/>
      <c r="C440" s="40"/>
      <c r="D440" s="40"/>
      <c r="E440" s="13">
        <f t="shared" si="37"/>
        <v>5519748.1204566397</v>
      </c>
      <c r="F440" s="13">
        <v>1163965.4013019202</v>
      </c>
      <c r="G440" s="13">
        <v>0</v>
      </c>
      <c r="H440" s="13">
        <v>145498.4267471616</v>
      </c>
      <c r="I440" s="13">
        <v>0</v>
      </c>
      <c r="J440" s="13">
        <v>0</v>
      </c>
      <c r="K440" s="13">
        <v>0</v>
      </c>
      <c r="L440" s="13">
        <v>282288.9038608679</v>
      </c>
      <c r="M440" s="13">
        <v>0</v>
      </c>
      <c r="N440" s="13">
        <v>1422690.5237212637</v>
      </c>
      <c r="O440" s="13">
        <v>0</v>
      </c>
      <c r="P440" s="13">
        <v>0</v>
      </c>
      <c r="Q440" s="13">
        <v>2039029.0299787854</v>
      </c>
      <c r="R440" s="13">
        <v>290949.33088942256</v>
      </c>
      <c r="S440" s="13">
        <v>64817.300082239999</v>
      </c>
      <c r="T440" s="13">
        <v>110509.20387497853</v>
      </c>
    </row>
    <row r="441" spans="1:20" hidden="1" x14ac:dyDescent="0.2">
      <c r="A441" s="6">
        <f>+A439+1</f>
        <v>411</v>
      </c>
      <c r="B441" s="6">
        <v>1</v>
      </c>
      <c r="C441" s="7" t="s">
        <v>550</v>
      </c>
      <c r="D441" s="7" t="s">
        <v>551</v>
      </c>
      <c r="E441" s="8">
        <f t="shared" si="37"/>
        <v>17618437.43851136</v>
      </c>
      <c r="F441" s="8">
        <v>2175591.9755727365</v>
      </c>
      <c r="G441" s="8">
        <v>754205.25911498873</v>
      </c>
      <c r="H441" s="8">
        <v>287936.34249215806</v>
      </c>
      <c r="I441" s="8">
        <v>1210388.6130909889</v>
      </c>
      <c r="J441" s="8"/>
      <c r="K441" s="8"/>
      <c r="L441" s="8">
        <v>494259.87606721697</v>
      </c>
      <c r="M441" s="8"/>
      <c r="N441" s="8">
        <v>2668654.8847479997</v>
      </c>
      <c r="O441" s="8"/>
      <c r="P441" s="8">
        <v>4668629.7274261015</v>
      </c>
      <c r="Q441" s="8">
        <v>4354403.4114516005</v>
      </c>
      <c r="R441" s="8">
        <v>599496.61259701673</v>
      </c>
      <c r="S441" s="8">
        <v>41554.672262399996</v>
      </c>
      <c r="T441" s="8">
        <v>363316.06368815154</v>
      </c>
    </row>
    <row r="442" spans="1:20" hidden="1" x14ac:dyDescent="0.2">
      <c r="A442" s="6">
        <f>+A441+1</f>
        <v>412</v>
      </c>
      <c r="B442" s="6">
        <f>+B441+1</f>
        <v>2</v>
      </c>
      <c r="C442" s="7" t="s">
        <v>550</v>
      </c>
      <c r="D442" s="7" t="s">
        <v>552</v>
      </c>
      <c r="E442" s="8">
        <f t="shared" si="37"/>
        <v>9860514.8094656002</v>
      </c>
      <c r="F442" s="8">
        <v>1187887.7759787359</v>
      </c>
      <c r="G442" s="8">
        <v>398399.55327338882</v>
      </c>
      <c r="H442" s="8">
        <v>152698.27551359808</v>
      </c>
      <c r="I442" s="8">
        <v>655498.25537138886</v>
      </c>
      <c r="J442" s="8"/>
      <c r="K442" s="8"/>
      <c r="L442" s="8">
        <v>276622.53488303616</v>
      </c>
      <c r="M442" s="8"/>
      <c r="N442" s="8">
        <v>1455067.4003319361</v>
      </c>
      <c r="O442" s="8"/>
      <c r="P442" s="8">
        <v>2566527.794679841</v>
      </c>
      <c r="Q442" s="8">
        <v>2402612.9181400524</v>
      </c>
      <c r="R442" s="8">
        <v>526127.55866294098</v>
      </c>
      <c r="S442" s="8">
        <v>40176.635462400001</v>
      </c>
      <c r="T442" s="8">
        <v>198896.10716828157</v>
      </c>
    </row>
    <row r="443" spans="1:20" hidden="1" x14ac:dyDescent="0.2">
      <c r="A443" s="6">
        <f t="shared" ref="A443:A444" si="38">+A442+1</f>
        <v>413</v>
      </c>
      <c r="B443" s="6">
        <f t="shared" ref="B443:B444" si="39">+B442+1</f>
        <v>3</v>
      </c>
      <c r="C443" s="7" t="s">
        <v>550</v>
      </c>
      <c r="D443" s="7" t="s">
        <v>553</v>
      </c>
      <c r="E443" s="8">
        <f t="shared" si="37"/>
        <v>17032943.122387201</v>
      </c>
      <c r="F443" s="8">
        <v>2209728.6635844</v>
      </c>
      <c r="G443" s="8"/>
      <c r="H443" s="8">
        <v>292015.12614187197</v>
      </c>
      <c r="I443" s="8">
        <v>1229300.6223439197</v>
      </c>
      <c r="J443" s="8"/>
      <c r="K443" s="8"/>
      <c r="L443" s="8">
        <v>501726.53914411383</v>
      </c>
      <c r="M443" s="8"/>
      <c r="N443" s="8">
        <v>2710684.2286987845</v>
      </c>
      <c r="O443" s="8"/>
      <c r="P443" s="8">
        <v>4741984.9804322012</v>
      </c>
      <c r="Q443" s="8">
        <v>4423220.9266099147</v>
      </c>
      <c r="R443" s="8">
        <v>530442.44085339364</v>
      </c>
      <c r="S443" s="8">
        <v>41575.802160000007</v>
      </c>
      <c r="T443" s="8">
        <v>352263.79241859942</v>
      </c>
    </row>
    <row r="444" spans="1:20" hidden="1" x14ac:dyDescent="0.2">
      <c r="A444" s="6">
        <f t="shared" si="38"/>
        <v>414</v>
      </c>
      <c r="B444" s="6">
        <f t="shared" si="39"/>
        <v>4</v>
      </c>
      <c r="C444" s="7" t="s">
        <v>550</v>
      </c>
      <c r="D444" s="7" t="s">
        <v>554</v>
      </c>
      <c r="E444" s="8">
        <f t="shared" si="37"/>
        <v>20104457.4510144</v>
      </c>
      <c r="F444" s="8">
        <v>2610785.7466555201</v>
      </c>
      <c r="G444" s="8"/>
      <c r="H444" s="8">
        <v>346439.57176032959</v>
      </c>
      <c r="I444" s="8">
        <v>1454313.8051252158</v>
      </c>
      <c r="J444" s="8"/>
      <c r="K444" s="8"/>
      <c r="L444" s="8">
        <v>592201.81669469178</v>
      </c>
      <c r="M444" s="8"/>
      <c r="N444" s="8">
        <v>3218118.1042881394</v>
      </c>
      <c r="O444" s="8"/>
      <c r="P444" s="8">
        <v>5616765.1932300385</v>
      </c>
      <c r="Q444" s="8">
        <v>5234532.5408704309</v>
      </c>
      <c r="R444" s="8">
        <v>571783.15933242906</v>
      </c>
      <c r="S444" s="8">
        <v>42426.203980799997</v>
      </c>
      <c r="T444" s="8">
        <v>417091.30907680513</v>
      </c>
    </row>
    <row r="445" spans="1:20" s="14" customFormat="1" hidden="1" x14ac:dyDescent="0.2">
      <c r="A445" s="40" t="s">
        <v>555</v>
      </c>
      <c r="B445" s="40"/>
      <c r="C445" s="40"/>
      <c r="D445" s="40"/>
      <c r="E445" s="13">
        <f t="shared" si="37"/>
        <v>64616352.821378566</v>
      </c>
      <c r="F445" s="13">
        <v>8183994.1617913926</v>
      </c>
      <c r="G445" s="13">
        <v>1152604.8123883775</v>
      </c>
      <c r="H445" s="13">
        <v>1079089.3159079577</v>
      </c>
      <c r="I445" s="13">
        <v>4549501.2959315134</v>
      </c>
      <c r="J445" s="13">
        <v>0</v>
      </c>
      <c r="K445" s="13">
        <v>0</v>
      </c>
      <c r="L445" s="13">
        <v>1864810.7667890587</v>
      </c>
      <c r="M445" s="13">
        <v>0</v>
      </c>
      <c r="N445" s="13">
        <v>10052524.618066859</v>
      </c>
      <c r="O445" s="13">
        <v>0</v>
      </c>
      <c r="P445" s="13">
        <v>17593907.695768185</v>
      </c>
      <c r="Q445" s="13">
        <v>16414769.797071997</v>
      </c>
      <c r="R445" s="13">
        <v>2227849.7714457805</v>
      </c>
      <c r="S445" s="13">
        <v>165733.31386559998</v>
      </c>
      <c r="T445" s="13">
        <v>1331567.2723518377</v>
      </c>
    </row>
    <row r="446" spans="1:20" hidden="1" x14ac:dyDescent="0.2">
      <c r="A446" s="6">
        <f>+A444+1</f>
        <v>415</v>
      </c>
      <c r="B446" s="6">
        <v>1</v>
      </c>
      <c r="C446" s="7" t="s">
        <v>556</v>
      </c>
      <c r="D446" s="7" t="s">
        <v>557</v>
      </c>
      <c r="E446" s="8">
        <f t="shared" si="37"/>
        <v>1337953.8999999997</v>
      </c>
      <c r="F446" s="8"/>
      <c r="G446" s="8">
        <v>1108425.4129986237</v>
      </c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>
        <v>181289.46816000002</v>
      </c>
      <c r="S446" s="8">
        <v>24000</v>
      </c>
      <c r="T446" s="8">
        <v>24239.018841376001</v>
      </c>
    </row>
    <row r="447" spans="1:20" hidden="1" x14ac:dyDescent="0.2">
      <c r="A447" s="6">
        <f>+A446+1</f>
        <v>416</v>
      </c>
      <c r="B447" s="6">
        <f>+B446+1</f>
        <v>2</v>
      </c>
      <c r="C447" s="7" t="s">
        <v>556</v>
      </c>
      <c r="D447" s="7" t="s">
        <v>558</v>
      </c>
      <c r="E447" s="8">
        <f t="shared" si="37"/>
        <v>4603180.84</v>
      </c>
      <c r="F447" s="8"/>
      <c r="G447" s="8"/>
      <c r="H447" s="8"/>
      <c r="I447" s="8"/>
      <c r="J447" s="8">
        <v>239544.64121649598</v>
      </c>
      <c r="K447" s="8"/>
      <c r="L447" s="8"/>
      <c r="M447" s="8"/>
      <c r="N447" s="8"/>
      <c r="O447" s="8"/>
      <c r="P447" s="8"/>
      <c r="Q447" s="8">
        <v>4064866.2319438313</v>
      </c>
      <c r="R447" s="8">
        <v>164037.69830918591</v>
      </c>
      <c r="S447" s="8">
        <v>40603.520640000002</v>
      </c>
      <c r="T447" s="8">
        <v>94128.74789048743</v>
      </c>
    </row>
    <row r="448" spans="1:20" hidden="1" x14ac:dyDescent="0.2">
      <c r="A448" s="6">
        <f t="shared" ref="A448:A462" si="40">+A447+1</f>
        <v>417</v>
      </c>
      <c r="B448" s="6">
        <f t="shared" ref="B448:B462" si="41">+B447+1</f>
        <v>3</v>
      </c>
      <c r="C448" s="7" t="s">
        <v>556</v>
      </c>
      <c r="D448" s="7" t="s">
        <v>559</v>
      </c>
      <c r="E448" s="8">
        <f t="shared" si="37"/>
        <v>3598669.61</v>
      </c>
      <c r="F448" s="8"/>
      <c r="G448" s="8"/>
      <c r="H448" s="8"/>
      <c r="I448" s="8"/>
      <c r="J448" s="8"/>
      <c r="K448" s="8"/>
      <c r="L448" s="8"/>
      <c r="M448" s="8"/>
      <c r="N448" s="8">
        <v>2124216.2541709715</v>
      </c>
      <c r="O448" s="8"/>
      <c r="P448" s="8">
        <v>1205196.564247461</v>
      </c>
      <c r="Q448" s="8"/>
      <c r="R448" s="8">
        <v>172449.27644345738</v>
      </c>
      <c r="S448" s="8">
        <v>24000</v>
      </c>
      <c r="T448" s="8">
        <v>72807.51513811003</v>
      </c>
    </row>
    <row r="449" spans="1:20" hidden="1" x14ac:dyDescent="0.2">
      <c r="A449" s="6">
        <f t="shared" si="40"/>
        <v>418</v>
      </c>
      <c r="B449" s="6">
        <f t="shared" si="41"/>
        <v>4</v>
      </c>
      <c r="C449" s="7" t="s">
        <v>556</v>
      </c>
      <c r="D449" s="7" t="s">
        <v>560</v>
      </c>
      <c r="E449" s="8">
        <f t="shared" si="37"/>
        <v>11121674.060000001</v>
      </c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>
        <v>10595319.46242368</v>
      </c>
      <c r="R449" s="8">
        <v>248479.6592772775</v>
      </c>
      <c r="S449" s="8">
        <v>46176.760804799997</v>
      </c>
      <c r="T449" s="8">
        <v>231698.17749424357</v>
      </c>
    </row>
    <row r="450" spans="1:20" hidden="1" x14ac:dyDescent="0.2">
      <c r="A450" s="6">
        <f t="shared" si="40"/>
        <v>419</v>
      </c>
      <c r="B450" s="6">
        <f t="shared" si="41"/>
        <v>5</v>
      </c>
      <c r="C450" s="7" t="s">
        <v>556</v>
      </c>
      <c r="D450" s="7" t="s">
        <v>561</v>
      </c>
      <c r="E450" s="8">
        <f t="shared" si="37"/>
        <v>29151122.550654076</v>
      </c>
      <c r="F450" s="8">
        <v>8179978.9220718248</v>
      </c>
      <c r="G450" s="8"/>
      <c r="H450" s="8">
        <v>3941231.3197351983</v>
      </c>
      <c r="I450" s="8">
        <v>2490829.9567022594</v>
      </c>
      <c r="J450" s="8">
        <v>1828086.8565333022</v>
      </c>
      <c r="K450" s="8"/>
      <c r="L450" s="8">
        <v>403240.68360408267</v>
      </c>
      <c r="M450" s="8"/>
      <c r="N450" s="8"/>
      <c r="O450" s="8"/>
      <c r="P450" s="8"/>
      <c r="Q450" s="8">
        <v>10551625.304421954</v>
      </c>
      <c r="R450" s="8">
        <v>1110901.9348716717</v>
      </c>
      <c r="S450" s="8">
        <v>46154.559100799997</v>
      </c>
      <c r="T450" s="8">
        <v>599073.01361298654</v>
      </c>
    </row>
    <row r="451" spans="1:20" hidden="1" x14ac:dyDescent="0.2">
      <c r="A451" s="6">
        <f t="shared" si="40"/>
        <v>420</v>
      </c>
      <c r="B451" s="6">
        <f t="shared" si="41"/>
        <v>6</v>
      </c>
      <c r="C451" s="7" t="s">
        <v>556</v>
      </c>
      <c r="D451" s="7" t="s">
        <v>562</v>
      </c>
      <c r="E451" s="8">
        <f t="shared" si="37"/>
        <v>15184959.74</v>
      </c>
      <c r="F451" s="8"/>
      <c r="G451" s="8"/>
      <c r="H451" s="8"/>
      <c r="I451" s="8"/>
      <c r="J451" s="8"/>
      <c r="K451" s="8"/>
      <c r="L451" s="8"/>
      <c r="M451" s="8"/>
      <c r="N451" s="8">
        <v>14526982.226519106</v>
      </c>
      <c r="O451" s="8"/>
      <c r="P451" s="8"/>
      <c r="Q451" s="8"/>
      <c r="R451" s="8">
        <v>316301.8342988909</v>
      </c>
      <c r="S451" s="8">
        <v>24000</v>
      </c>
      <c r="T451" s="8">
        <v>317675.67918200378</v>
      </c>
    </row>
    <row r="452" spans="1:20" hidden="1" x14ac:dyDescent="0.2">
      <c r="A452" s="6">
        <f t="shared" si="40"/>
        <v>421</v>
      </c>
      <c r="B452" s="6">
        <f t="shared" si="41"/>
        <v>7</v>
      </c>
      <c r="C452" s="7" t="s">
        <v>556</v>
      </c>
      <c r="D452" s="7" t="s">
        <v>563</v>
      </c>
      <c r="E452" s="8">
        <f t="shared" si="37"/>
        <v>6169782.3700000001</v>
      </c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>
        <v>5906034.6834849827</v>
      </c>
      <c r="R452" s="8">
        <v>93149.321719622414</v>
      </c>
      <c r="S452" s="8">
        <v>41445.348009599998</v>
      </c>
      <c r="T452" s="8">
        <v>129153.01678579465</v>
      </c>
    </row>
    <row r="453" spans="1:20" hidden="1" x14ac:dyDescent="0.2">
      <c r="A453" s="6">
        <f t="shared" si="40"/>
        <v>422</v>
      </c>
      <c r="B453" s="6">
        <f t="shared" si="41"/>
        <v>8</v>
      </c>
      <c r="C453" s="7" t="s">
        <v>556</v>
      </c>
      <c r="D453" s="7" t="s">
        <v>564</v>
      </c>
      <c r="E453" s="8">
        <f t="shared" si="37"/>
        <v>6156132.4100000001</v>
      </c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>
        <v>5892357.3830202268</v>
      </c>
      <c r="R453" s="8">
        <v>93465.957671527678</v>
      </c>
      <c r="S453" s="8">
        <v>41455.147382399999</v>
      </c>
      <c r="T453" s="8">
        <v>128853.92192584596</v>
      </c>
    </row>
    <row r="454" spans="1:20" hidden="1" x14ac:dyDescent="0.2">
      <c r="A454" s="6">
        <f t="shared" si="40"/>
        <v>423</v>
      </c>
      <c r="B454" s="6">
        <f t="shared" si="41"/>
        <v>9</v>
      </c>
      <c r="C454" s="7" t="s">
        <v>556</v>
      </c>
      <c r="D454" s="7" t="s">
        <v>565</v>
      </c>
      <c r="E454" s="8">
        <f t="shared" si="37"/>
        <v>6815641.0499999989</v>
      </c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>
        <v>6540166.4526155833</v>
      </c>
      <c r="R454" s="8">
        <v>90966.795336846728</v>
      </c>
      <c r="S454" s="8">
        <v>41487.607804799998</v>
      </c>
      <c r="T454" s="8">
        <v>143020.19424276875</v>
      </c>
    </row>
    <row r="455" spans="1:20" hidden="1" x14ac:dyDescent="0.2">
      <c r="A455" s="6">
        <f t="shared" si="40"/>
        <v>424</v>
      </c>
      <c r="B455" s="6">
        <f t="shared" si="41"/>
        <v>10</v>
      </c>
      <c r="C455" s="7" t="s">
        <v>556</v>
      </c>
      <c r="D455" s="7" t="s">
        <v>566</v>
      </c>
      <c r="E455" s="8">
        <f t="shared" si="37"/>
        <v>4257102.58505088</v>
      </c>
      <c r="F455" s="8">
        <v>1147328.4038603518</v>
      </c>
      <c r="G455" s="8"/>
      <c r="H455" s="8"/>
      <c r="I455" s="8"/>
      <c r="J455" s="8">
        <v>121629.43150619522</v>
      </c>
      <c r="K455" s="8"/>
      <c r="L455" s="8">
        <v>284313.54368279118</v>
      </c>
      <c r="M455" s="8"/>
      <c r="N455" s="8"/>
      <c r="O455" s="8"/>
      <c r="P455" s="8"/>
      <c r="Q455" s="8">
        <v>2344125.3359640702</v>
      </c>
      <c r="R455" s="8">
        <v>234313.92365705507</v>
      </c>
      <c r="S455" s="8">
        <v>40163.773785600002</v>
      </c>
      <c r="T455" s="8">
        <v>85228.172594816016</v>
      </c>
    </row>
    <row r="456" spans="1:20" hidden="1" x14ac:dyDescent="0.2">
      <c r="A456" s="6">
        <f t="shared" si="40"/>
        <v>425</v>
      </c>
      <c r="B456" s="6">
        <f t="shared" si="41"/>
        <v>11</v>
      </c>
      <c r="C456" s="7" t="s">
        <v>556</v>
      </c>
      <c r="D456" s="7" t="s">
        <v>567</v>
      </c>
      <c r="E456" s="8">
        <f t="shared" si="37"/>
        <v>1764470.7650508799</v>
      </c>
      <c r="F456" s="8">
        <v>1147328.4038603518</v>
      </c>
      <c r="G456" s="8"/>
      <c r="H456" s="8"/>
      <c r="I456" s="8"/>
      <c r="J456" s="8">
        <v>121629.43150619522</v>
      </c>
      <c r="K456" s="8"/>
      <c r="L456" s="8">
        <v>284313.54368279118</v>
      </c>
      <c r="M456" s="8"/>
      <c r="N456" s="8"/>
      <c r="O456" s="8"/>
      <c r="P456" s="8"/>
      <c r="Q456" s="8"/>
      <c r="R456" s="8">
        <v>153232.48684799997</v>
      </c>
      <c r="S456" s="8">
        <v>24000</v>
      </c>
      <c r="T456" s="8">
        <v>33966.899153541635</v>
      </c>
    </row>
    <row r="457" spans="1:20" hidden="1" x14ac:dyDescent="0.2">
      <c r="A457" s="6">
        <f t="shared" si="40"/>
        <v>426</v>
      </c>
      <c r="B457" s="6">
        <f t="shared" si="41"/>
        <v>12</v>
      </c>
      <c r="C457" s="7" t="s">
        <v>556</v>
      </c>
      <c r="D457" s="7" t="s">
        <v>568</v>
      </c>
      <c r="E457" s="8">
        <f t="shared" si="37"/>
        <v>8328503.4623724809</v>
      </c>
      <c r="F457" s="8">
        <v>3343681.1775304223</v>
      </c>
      <c r="G457" s="8">
        <v>1518117.980697938</v>
      </c>
      <c r="H457" s="8">
        <v>1622324.8160946462</v>
      </c>
      <c r="I457" s="8">
        <v>993684.36178593792</v>
      </c>
      <c r="J457" s="8"/>
      <c r="K457" s="8"/>
      <c r="L457" s="8">
        <v>167619.27824370895</v>
      </c>
      <c r="M457" s="8"/>
      <c r="N457" s="8"/>
      <c r="O457" s="8"/>
      <c r="P457" s="8"/>
      <c r="Q457" s="8"/>
      <c r="R457" s="8">
        <v>491885.83070207998</v>
      </c>
      <c r="S457" s="8">
        <v>24000</v>
      </c>
      <c r="T457" s="8">
        <v>167190.01731774656</v>
      </c>
    </row>
    <row r="458" spans="1:20" hidden="1" x14ac:dyDescent="0.2">
      <c r="A458" s="6">
        <f t="shared" si="40"/>
        <v>427</v>
      </c>
      <c r="B458" s="6">
        <f t="shared" si="41"/>
        <v>13</v>
      </c>
      <c r="C458" s="7" t="s">
        <v>556</v>
      </c>
      <c r="D458" s="7" t="s">
        <v>569</v>
      </c>
      <c r="E458" s="8">
        <f t="shared" si="37"/>
        <v>14347113.280000001</v>
      </c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>
        <v>6576421.4497453319</v>
      </c>
      <c r="Q458" s="8">
        <v>6913185.6897648107</v>
      </c>
      <c r="R458" s="8">
        <v>517766.2253300281</v>
      </c>
      <c r="S458" s="8">
        <v>44749.528091040003</v>
      </c>
      <c r="T458" s="8">
        <v>294990.38706878922</v>
      </c>
    </row>
    <row r="459" spans="1:20" hidden="1" x14ac:dyDescent="0.2">
      <c r="A459" s="6">
        <f t="shared" si="40"/>
        <v>428</v>
      </c>
      <c r="B459" s="6">
        <f t="shared" si="41"/>
        <v>14</v>
      </c>
      <c r="C459" s="7" t="s">
        <v>556</v>
      </c>
      <c r="D459" s="7" t="s">
        <v>570</v>
      </c>
      <c r="E459" s="8">
        <f t="shared" si="37"/>
        <v>2941611.48</v>
      </c>
      <c r="F459" s="8"/>
      <c r="G459" s="8">
        <v>2648578.3550763265</v>
      </c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>
        <v>211114.08057599998</v>
      </c>
      <c r="S459" s="8">
        <v>24000</v>
      </c>
      <c r="T459" s="8">
        <v>57919.044347673611</v>
      </c>
    </row>
    <row r="460" spans="1:20" hidden="1" x14ac:dyDescent="0.2">
      <c r="A460" s="6">
        <f t="shared" si="40"/>
        <v>429</v>
      </c>
      <c r="B460" s="6">
        <f t="shared" si="41"/>
        <v>15</v>
      </c>
      <c r="C460" s="7" t="s">
        <v>556</v>
      </c>
      <c r="D460" s="7" t="s">
        <v>571</v>
      </c>
      <c r="E460" s="8">
        <f t="shared" si="37"/>
        <v>2849332.29</v>
      </c>
      <c r="F460" s="8"/>
      <c r="G460" s="8">
        <v>2558503.729176797</v>
      </c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>
        <v>210879.26611199998</v>
      </c>
      <c r="S460" s="8">
        <v>24000</v>
      </c>
      <c r="T460" s="8">
        <v>55949.294711203213</v>
      </c>
    </row>
    <row r="461" spans="1:20" hidden="1" x14ac:dyDescent="0.2">
      <c r="A461" s="6">
        <f t="shared" si="40"/>
        <v>430</v>
      </c>
      <c r="B461" s="6">
        <f t="shared" si="41"/>
        <v>16</v>
      </c>
      <c r="C461" s="7" t="s">
        <v>556</v>
      </c>
      <c r="D461" s="7" t="s">
        <v>572</v>
      </c>
      <c r="E461" s="8">
        <f t="shared" si="37"/>
        <v>2414827.52</v>
      </c>
      <c r="F461" s="8"/>
      <c r="G461" s="8">
        <v>2185186.6039387775</v>
      </c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>
        <v>157855.310784</v>
      </c>
      <c r="S461" s="8">
        <v>24000</v>
      </c>
      <c r="T461" s="8">
        <v>47785.605277222407</v>
      </c>
    </row>
    <row r="462" spans="1:20" hidden="1" x14ac:dyDescent="0.2">
      <c r="A462" s="6">
        <f t="shared" si="40"/>
        <v>431</v>
      </c>
      <c r="B462" s="6">
        <f t="shared" si="41"/>
        <v>17</v>
      </c>
      <c r="C462" s="7" t="s">
        <v>556</v>
      </c>
      <c r="D462" s="7" t="s">
        <v>573</v>
      </c>
      <c r="E462" s="8">
        <f t="shared" si="37"/>
        <v>2399447.6500000004</v>
      </c>
      <c r="F462" s="8"/>
      <c r="G462" s="8">
        <v>2170501.7121248161</v>
      </c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>
        <v>157481.46144000001</v>
      </c>
      <c r="S462" s="8">
        <v>24000</v>
      </c>
      <c r="T462" s="8">
        <v>47464.476435183991</v>
      </c>
    </row>
    <row r="463" spans="1:20" s="14" customFormat="1" hidden="1" x14ac:dyDescent="0.2">
      <c r="A463" s="40" t="s">
        <v>574</v>
      </c>
      <c r="B463" s="40"/>
      <c r="C463" s="40"/>
      <c r="D463" s="40"/>
      <c r="E463" s="13">
        <f t="shared" si="37"/>
        <v>123441525.56312832</v>
      </c>
      <c r="F463" s="13">
        <v>13818316.907322951</v>
      </c>
      <c r="G463" s="13">
        <v>12189313.794013277</v>
      </c>
      <c r="H463" s="13">
        <v>5563556.1358298445</v>
      </c>
      <c r="I463" s="13">
        <v>3484514.3184881974</v>
      </c>
      <c r="J463" s="13">
        <v>2310890.3607621887</v>
      </c>
      <c r="K463" s="13">
        <v>0</v>
      </c>
      <c r="L463" s="13">
        <v>1139487.049213374</v>
      </c>
      <c r="M463" s="13">
        <v>0</v>
      </c>
      <c r="N463" s="13">
        <v>16651198.480690077</v>
      </c>
      <c r="O463" s="13">
        <v>0</v>
      </c>
      <c r="P463" s="13">
        <v>7781618.0139927929</v>
      </c>
      <c r="Q463" s="13">
        <v>52807680.543639138</v>
      </c>
      <c r="R463" s="13">
        <v>4605570.5315376427</v>
      </c>
      <c r="S463" s="13">
        <v>558236.24561903998</v>
      </c>
      <c r="T463" s="13">
        <v>2531143.1820197934</v>
      </c>
    </row>
    <row r="464" spans="1:20" ht="25.5" hidden="1" x14ac:dyDescent="0.2">
      <c r="A464" s="6">
        <f>+A462+1</f>
        <v>432</v>
      </c>
      <c r="B464" s="6">
        <v>1</v>
      </c>
      <c r="C464" s="7" t="s">
        <v>575</v>
      </c>
      <c r="D464" s="7" t="s">
        <v>576</v>
      </c>
      <c r="E464" s="8">
        <f t="shared" si="37"/>
        <v>2820769.5599999996</v>
      </c>
      <c r="F464" s="8"/>
      <c r="G464" s="8"/>
      <c r="H464" s="8"/>
      <c r="I464" s="8"/>
      <c r="J464" s="8"/>
      <c r="K464" s="8"/>
      <c r="L464" s="8"/>
      <c r="M464" s="8"/>
      <c r="N464" s="8">
        <v>2633115.048628523</v>
      </c>
      <c r="O464" s="8"/>
      <c r="P464" s="8"/>
      <c r="Q464" s="8"/>
      <c r="R464" s="8">
        <v>106073.61821732737</v>
      </c>
      <c r="S464" s="8">
        <v>24000</v>
      </c>
      <c r="T464" s="8">
        <v>57580.893154149206</v>
      </c>
    </row>
    <row r="465" spans="1:20" s="14" customFormat="1" hidden="1" x14ac:dyDescent="0.2">
      <c r="A465" s="40" t="s">
        <v>577</v>
      </c>
      <c r="B465" s="40"/>
      <c r="C465" s="40"/>
      <c r="D465" s="40"/>
      <c r="E465" s="13">
        <f t="shared" si="37"/>
        <v>2820769.5599999996</v>
      </c>
      <c r="F465" s="13">
        <v>0</v>
      </c>
      <c r="G465" s="13">
        <v>0</v>
      </c>
      <c r="H465" s="13">
        <v>0</v>
      </c>
      <c r="I465" s="13">
        <v>0</v>
      </c>
      <c r="J465" s="13">
        <v>0</v>
      </c>
      <c r="K465" s="13">
        <v>0</v>
      </c>
      <c r="L465" s="13">
        <v>0</v>
      </c>
      <c r="M465" s="13">
        <v>0</v>
      </c>
      <c r="N465" s="13">
        <v>2633115.048628523</v>
      </c>
      <c r="O465" s="13">
        <v>0</v>
      </c>
      <c r="P465" s="13">
        <v>0</v>
      </c>
      <c r="Q465" s="13">
        <v>0</v>
      </c>
      <c r="R465" s="13">
        <v>106073.61821732737</v>
      </c>
      <c r="S465" s="13">
        <v>24000</v>
      </c>
      <c r="T465" s="13">
        <v>57580.893154149206</v>
      </c>
    </row>
    <row r="466" spans="1:20" s="5" customFormat="1" hidden="1" x14ac:dyDescent="0.2">
      <c r="A466" s="36" t="s">
        <v>844</v>
      </c>
      <c r="B466" s="36"/>
      <c r="C466" s="36"/>
      <c r="D466" s="36"/>
      <c r="E466" s="4">
        <f>+E470+E502+E512+E514+E519+E521+E523+E600+E603+E605+E618+E643+E646+E722+E731+E740+E742+E746+E748+E753+E762+E771</f>
        <v>4533183674.4977589</v>
      </c>
      <c r="F466" s="4">
        <f t="shared" ref="F466:T466" si="42">+F470+F502+F512+F514+F519+F521+F523+F600+F603+F605+F618+F643+F646+F722+F731+F740+F742+F746+F748+F753+F762+F771</f>
        <v>521946630.94476163</v>
      </c>
      <c r="G466" s="4">
        <f t="shared" si="42"/>
        <v>199998571.56713107</v>
      </c>
      <c r="H466" s="4">
        <f t="shared" si="42"/>
        <v>253659647.14725903</v>
      </c>
      <c r="I466" s="4">
        <f t="shared" si="42"/>
        <v>169377827.77321097</v>
      </c>
      <c r="J466" s="4">
        <f t="shared" si="42"/>
        <v>21688479.198263466</v>
      </c>
      <c r="K466" s="4">
        <f t="shared" si="42"/>
        <v>0</v>
      </c>
      <c r="L466" s="4">
        <f t="shared" si="42"/>
        <v>30632099.523386091</v>
      </c>
      <c r="M466" s="4">
        <f t="shared" si="42"/>
        <v>48456952.49099566</v>
      </c>
      <c r="N466" s="4">
        <f t="shared" si="42"/>
        <v>865356982.75949812</v>
      </c>
      <c r="O466" s="4">
        <f t="shared" si="42"/>
        <v>161084837.56333071</v>
      </c>
      <c r="P466" s="4">
        <f t="shared" si="42"/>
        <v>1300504419.2280924</v>
      </c>
      <c r="Q466" s="4">
        <f t="shared" si="42"/>
        <v>719862161.39223027</v>
      </c>
      <c r="R466" s="4">
        <f t="shared" si="42"/>
        <v>137757696.1106413</v>
      </c>
      <c r="S466" s="4">
        <f t="shared" si="42"/>
        <v>8987587.2280496787</v>
      </c>
      <c r="T466" s="4">
        <f t="shared" si="42"/>
        <v>93869781.570908502</v>
      </c>
    </row>
    <row r="467" spans="1:20" hidden="1" x14ac:dyDescent="0.2">
      <c r="A467" s="6">
        <f>+A464+1</f>
        <v>433</v>
      </c>
      <c r="B467" s="6">
        <v>1</v>
      </c>
      <c r="C467" s="7" t="s">
        <v>578</v>
      </c>
      <c r="D467" s="7" t="s">
        <v>579</v>
      </c>
      <c r="E467" s="8">
        <f t="shared" si="37"/>
        <v>7192705.5399999991</v>
      </c>
      <c r="F467" s="8"/>
      <c r="G467" s="8"/>
      <c r="H467" s="8"/>
      <c r="I467" s="8"/>
      <c r="J467" s="8"/>
      <c r="K467" s="8"/>
      <c r="L467" s="8"/>
      <c r="M467" s="8"/>
      <c r="N467" s="8">
        <v>2583271.7979182121</v>
      </c>
      <c r="O467" s="8"/>
      <c r="P467" s="8"/>
      <c r="Q467" s="8">
        <v>4235879.3978176787</v>
      </c>
      <c r="R467" s="8">
        <v>183681.58257530726</v>
      </c>
      <c r="S467" s="8">
        <v>40751.736153599995</v>
      </c>
      <c r="T467" s="8">
        <v>149121.02553520139</v>
      </c>
    </row>
    <row r="468" spans="1:20" hidden="1" x14ac:dyDescent="0.2">
      <c r="A468" s="6">
        <f>+A467+1</f>
        <v>434</v>
      </c>
      <c r="B468" s="6">
        <f>+B467+1</f>
        <v>2</v>
      </c>
      <c r="C468" s="7" t="s">
        <v>578</v>
      </c>
      <c r="D468" s="7" t="s">
        <v>581</v>
      </c>
      <c r="E468" s="8">
        <f t="shared" si="37"/>
        <v>5266998.919999999</v>
      </c>
      <c r="F468" s="8"/>
      <c r="G468" s="8"/>
      <c r="H468" s="8"/>
      <c r="I468" s="8"/>
      <c r="J468" s="8"/>
      <c r="K468" s="8"/>
      <c r="L468" s="8"/>
      <c r="M468" s="8"/>
      <c r="N468" s="8">
        <v>1857384.1851464787</v>
      </c>
      <c r="O468" s="8"/>
      <c r="P468" s="8"/>
      <c r="Q468" s="8">
        <v>3077692.3582942751</v>
      </c>
      <c r="R468" s="8">
        <v>183810.30079120127</v>
      </c>
      <c r="S468" s="8">
        <v>40191.946982400004</v>
      </c>
      <c r="T468" s="8">
        <v>107920.12878564495</v>
      </c>
    </row>
    <row r="469" spans="1:20" hidden="1" x14ac:dyDescent="0.2">
      <c r="A469" s="6">
        <f>+A468+1</f>
        <v>435</v>
      </c>
      <c r="B469" s="6">
        <f>+B468+1</f>
        <v>3</v>
      </c>
      <c r="C469" s="7" t="s">
        <v>578</v>
      </c>
      <c r="D469" s="7" t="s">
        <v>582</v>
      </c>
      <c r="E469" s="8">
        <f t="shared" si="37"/>
        <v>6876005.4400000004</v>
      </c>
      <c r="F469" s="8"/>
      <c r="G469" s="8"/>
      <c r="H469" s="8"/>
      <c r="I469" s="8"/>
      <c r="J469" s="8"/>
      <c r="K469" s="8"/>
      <c r="L469" s="8"/>
      <c r="M469" s="8"/>
      <c r="N469" s="8">
        <v>2463269.1837646565</v>
      </c>
      <c r="O469" s="8"/>
      <c r="P469" s="8"/>
      <c r="Q469" s="8">
        <v>4044651.6510149636</v>
      </c>
      <c r="R469" s="8">
        <v>184976.17384326912</v>
      </c>
      <c r="S469" s="8">
        <v>40793.383488000007</v>
      </c>
      <c r="T469" s="8">
        <v>142315.04788911081</v>
      </c>
    </row>
    <row r="470" spans="1:20" s="14" customFormat="1" hidden="1" x14ac:dyDescent="0.2">
      <c r="A470" s="40" t="s">
        <v>583</v>
      </c>
      <c r="B470" s="40"/>
      <c r="C470" s="40"/>
      <c r="D470" s="40"/>
      <c r="E470" s="13">
        <f t="shared" si="37"/>
        <v>19335709.900000002</v>
      </c>
      <c r="F470" s="13">
        <v>0</v>
      </c>
      <c r="G470" s="13">
        <v>0</v>
      </c>
      <c r="H470" s="13">
        <v>0</v>
      </c>
      <c r="I470" s="13">
        <v>0</v>
      </c>
      <c r="J470" s="13">
        <v>0</v>
      </c>
      <c r="K470" s="13">
        <v>0</v>
      </c>
      <c r="L470" s="13">
        <v>0</v>
      </c>
      <c r="M470" s="13">
        <v>0</v>
      </c>
      <c r="N470" s="13">
        <v>6903925.1668293476</v>
      </c>
      <c r="O470" s="13">
        <v>0</v>
      </c>
      <c r="P470" s="13">
        <v>0</v>
      </c>
      <c r="Q470" s="13">
        <v>11358223.407126917</v>
      </c>
      <c r="R470" s="13">
        <v>552468.05720977765</v>
      </c>
      <c r="S470" s="13">
        <v>121737.06662400001</v>
      </c>
      <c r="T470" s="13">
        <v>399356.20220995718</v>
      </c>
    </row>
    <row r="471" spans="1:20" hidden="1" x14ac:dyDescent="0.2">
      <c r="A471" s="6">
        <f>+A469+1</f>
        <v>436</v>
      </c>
      <c r="B471" s="6">
        <v>1</v>
      </c>
      <c r="C471" s="7" t="s">
        <v>52</v>
      </c>
      <c r="D471" s="7" t="s">
        <v>71</v>
      </c>
      <c r="E471" s="8">
        <f t="shared" si="37"/>
        <v>4826758.2513695993</v>
      </c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>
        <v>4596485.9356733756</v>
      </c>
      <c r="R471" s="8">
        <v>89046.327675283203</v>
      </c>
      <c r="S471" s="8">
        <v>40710.150065280002</v>
      </c>
      <c r="T471" s="8">
        <v>100515.83795566139</v>
      </c>
    </row>
    <row r="472" spans="1:20" hidden="1" x14ac:dyDescent="0.2">
      <c r="A472" s="6">
        <f>+A471+1</f>
        <v>437</v>
      </c>
      <c r="B472" s="6">
        <f>+B471+1</f>
        <v>2</v>
      </c>
      <c r="C472" s="7" t="s">
        <v>52</v>
      </c>
      <c r="D472" s="7" t="s">
        <v>584</v>
      </c>
      <c r="E472" s="8">
        <f t="shared" si="37"/>
        <v>4091084.4377343999</v>
      </c>
      <c r="F472" s="8">
        <v>1652637.9276792</v>
      </c>
      <c r="G472" s="8">
        <v>562070.03041896003</v>
      </c>
      <c r="H472" s="8">
        <v>213705.88887782398</v>
      </c>
      <c r="I472" s="8">
        <v>914277.79005695996</v>
      </c>
      <c r="J472" s="8"/>
      <c r="K472" s="8"/>
      <c r="L472" s="8">
        <v>397617.14606088394</v>
      </c>
      <c r="M472" s="8"/>
      <c r="N472" s="8"/>
      <c r="O472" s="8"/>
      <c r="P472" s="8"/>
      <c r="Q472" s="8"/>
      <c r="R472" s="8">
        <v>244982.67696000001</v>
      </c>
      <c r="S472" s="8">
        <v>24000</v>
      </c>
      <c r="T472" s="8">
        <v>81792.977680572163</v>
      </c>
    </row>
    <row r="473" spans="1:20" hidden="1" x14ac:dyDescent="0.2">
      <c r="A473" s="6">
        <f t="shared" ref="A473:A501" si="43">+A472+1</f>
        <v>438</v>
      </c>
      <c r="B473" s="6">
        <f t="shared" ref="B473:B501" si="44">+B472+1</f>
        <v>3</v>
      </c>
      <c r="C473" s="7" t="s">
        <v>52</v>
      </c>
      <c r="D473" s="7" t="s">
        <v>585</v>
      </c>
      <c r="E473" s="8">
        <f t="shared" si="37"/>
        <v>3866259.6202495997</v>
      </c>
      <c r="F473" s="8">
        <v>2081362.9869479998</v>
      </c>
      <c r="G473" s="8">
        <v>717725.85127319989</v>
      </c>
      <c r="H473" s="8">
        <v>271239.27974438405</v>
      </c>
      <c r="I473" s="8"/>
      <c r="J473" s="8"/>
      <c r="K473" s="8"/>
      <c r="L473" s="8">
        <v>498110.75684225868</v>
      </c>
      <c r="M473" s="8"/>
      <c r="N473" s="8"/>
      <c r="O473" s="8"/>
      <c r="P473" s="8"/>
      <c r="Q473" s="8"/>
      <c r="R473" s="8">
        <v>195786.21455999999</v>
      </c>
      <c r="S473" s="8">
        <v>24000</v>
      </c>
      <c r="T473" s="8">
        <v>78034.530881757441</v>
      </c>
    </row>
    <row r="474" spans="1:20" hidden="1" x14ac:dyDescent="0.2">
      <c r="A474" s="6">
        <f t="shared" si="43"/>
        <v>439</v>
      </c>
      <c r="B474" s="6">
        <f t="shared" si="44"/>
        <v>4</v>
      </c>
      <c r="C474" s="7" t="s">
        <v>52</v>
      </c>
      <c r="D474" s="7" t="s">
        <v>586</v>
      </c>
      <c r="E474" s="8">
        <f t="shared" si="37"/>
        <v>1136700.99</v>
      </c>
      <c r="F474" s="8"/>
      <c r="G474" s="8"/>
      <c r="H474" s="8"/>
      <c r="I474" s="8">
        <v>1023438.6740521439</v>
      </c>
      <c r="J474" s="8"/>
      <c r="K474" s="8"/>
      <c r="L474" s="8"/>
      <c r="M474" s="8"/>
      <c r="N474" s="8"/>
      <c r="O474" s="8"/>
      <c r="P474" s="8"/>
      <c r="Q474" s="8"/>
      <c r="R474" s="8">
        <v>66881.784960000005</v>
      </c>
      <c r="S474" s="8">
        <v>24000</v>
      </c>
      <c r="T474" s="8">
        <v>22380.530987856</v>
      </c>
    </row>
    <row r="475" spans="1:20" hidden="1" x14ac:dyDescent="0.2">
      <c r="A475" s="6">
        <f t="shared" si="43"/>
        <v>440</v>
      </c>
      <c r="B475" s="6">
        <f t="shared" si="44"/>
        <v>5</v>
      </c>
      <c r="C475" s="7" t="s">
        <v>52</v>
      </c>
      <c r="D475" s="7" t="s">
        <v>587</v>
      </c>
      <c r="E475" s="8">
        <f t="shared" si="37"/>
        <v>16896979.139999997</v>
      </c>
      <c r="F475" s="8"/>
      <c r="G475" s="8"/>
      <c r="H475" s="8"/>
      <c r="I475" s="8"/>
      <c r="J475" s="8"/>
      <c r="K475" s="8"/>
      <c r="L475" s="8"/>
      <c r="M475" s="8"/>
      <c r="N475" s="8">
        <v>6221313.7342495788</v>
      </c>
      <c r="O475" s="8"/>
      <c r="P475" s="8">
        <v>5097539.5033041714</v>
      </c>
      <c r="Q475" s="8">
        <v>4834712.9569620956</v>
      </c>
      <c r="R475" s="8">
        <v>349369.25361349829</v>
      </c>
      <c r="S475" s="8">
        <v>40797.915697919998</v>
      </c>
      <c r="T475" s="8">
        <v>353245.77617273567</v>
      </c>
    </row>
    <row r="476" spans="1:20" hidden="1" x14ac:dyDescent="0.2">
      <c r="A476" s="6">
        <f t="shared" si="43"/>
        <v>441</v>
      </c>
      <c r="B476" s="6">
        <f t="shared" si="44"/>
        <v>6</v>
      </c>
      <c r="C476" s="7" t="s">
        <v>52</v>
      </c>
      <c r="D476" s="7" t="s">
        <v>588</v>
      </c>
      <c r="E476" s="8">
        <f t="shared" si="37"/>
        <v>11719083.042117761</v>
      </c>
      <c r="F476" s="8">
        <v>2571738.3372156001</v>
      </c>
      <c r="G476" s="8">
        <v>887587.4254732799</v>
      </c>
      <c r="H476" s="8">
        <v>339848.7845441472</v>
      </c>
      <c r="I476" s="8">
        <v>1431923.29252728</v>
      </c>
      <c r="J476" s="8"/>
      <c r="K476" s="8"/>
      <c r="L476" s="8">
        <v>661744.47080044006</v>
      </c>
      <c r="M476" s="8"/>
      <c r="N476" s="8"/>
      <c r="O476" s="8"/>
      <c r="P476" s="8"/>
      <c r="Q476" s="8">
        <v>5159446.6835463364</v>
      </c>
      <c r="R476" s="8">
        <v>382589.3621104128</v>
      </c>
      <c r="S476" s="8">
        <v>42513.51026784</v>
      </c>
      <c r="T476" s="8">
        <v>241691.17563242544</v>
      </c>
    </row>
    <row r="477" spans="1:20" hidden="1" x14ac:dyDescent="0.2">
      <c r="A477" s="6">
        <f t="shared" si="43"/>
        <v>442</v>
      </c>
      <c r="B477" s="6">
        <f t="shared" si="44"/>
        <v>7</v>
      </c>
      <c r="C477" s="7" t="s">
        <v>52</v>
      </c>
      <c r="D477" s="7" t="s">
        <v>589</v>
      </c>
      <c r="E477" s="8">
        <f t="shared" si="37"/>
        <v>11327235.280000003</v>
      </c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>
        <v>5582715.2443571221</v>
      </c>
      <c r="Q477" s="8">
        <v>5220311.6742533864</v>
      </c>
      <c r="R477" s="8">
        <v>245362.81623450451</v>
      </c>
      <c r="S477" s="8">
        <v>42605.22627264</v>
      </c>
      <c r="T477" s="8">
        <v>236240.31888234711</v>
      </c>
    </row>
    <row r="478" spans="1:20" hidden="1" x14ac:dyDescent="0.2">
      <c r="A478" s="6">
        <f t="shared" si="43"/>
        <v>443</v>
      </c>
      <c r="B478" s="6">
        <f t="shared" si="44"/>
        <v>8</v>
      </c>
      <c r="C478" s="7" t="s">
        <v>52</v>
      </c>
      <c r="D478" s="7" t="s">
        <v>590</v>
      </c>
      <c r="E478" s="8">
        <f t="shared" si="37"/>
        <v>3640011.82</v>
      </c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>
        <v>3434143.9499105965</v>
      </c>
      <c r="R478" s="8">
        <v>89696.1148184333</v>
      </c>
      <c r="S478" s="8">
        <v>41073.98240352</v>
      </c>
      <c r="T478" s="8">
        <v>75097.7728674502</v>
      </c>
    </row>
    <row r="479" spans="1:20" hidden="1" x14ac:dyDescent="0.2">
      <c r="A479" s="6">
        <f t="shared" si="43"/>
        <v>444</v>
      </c>
      <c r="B479" s="6">
        <f t="shared" si="44"/>
        <v>9</v>
      </c>
      <c r="C479" s="7" t="s">
        <v>52</v>
      </c>
      <c r="D479" s="7" t="s">
        <v>591</v>
      </c>
      <c r="E479" s="8">
        <f t="shared" si="37"/>
        <v>4513628.0999999996</v>
      </c>
      <c r="F479" s="8"/>
      <c r="G479" s="8"/>
      <c r="H479" s="8"/>
      <c r="I479" s="8"/>
      <c r="J479" s="8"/>
      <c r="K479" s="8"/>
      <c r="L479" s="8"/>
      <c r="M479" s="8"/>
      <c r="N479" s="8">
        <v>1560377.5859241667</v>
      </c>
      <c r="O479" s="8"/>
      <c r="P479" s="8"/>
      <c r="Q479" s="8">
        <v>2613922.8104888396</v>
      </c>
      <c r="R479" s="8">
        <v>207694.98138887429</v>
      </c>
      <c r="S479" s="8">
        <v>40349.226915840001</v>
      </c>
      <c r="T479" s="8">
        <v>91283.495282279109</v>
      </c>
    </row>
    <row r="480" spans="1:20" hidden="1" x14ac:dyDescent="0.2">
      <c r="A480" s="6">
        <f t="shared" si="43"/>
        <v>445</v>
      </c>
      <c r="B480" s="6">
        <f t="shared" si="44"/>
        <v>10</v>
      </c>
      <c r="C480" s="7" t="s">
        <v>52</v>
      </c>
      <c r="D480" s="7" t="s">
        <v>592</v>
      </c>
      <c r="E480" s="8">
        <f t="shared" si="37"/>
        <v>6640104.1667811191</v>
      </c>
      <c r="F480" s="8">
        <v>2757840.2469693599</v>
      </c>
      <c r="G480" s="8">
        <v>1689248.5867934879</v>
      </c>
      <c r="H480" s="8">
        <v>803512.34414902085</v>
      </c>
      <c r="I480" s="8">
        <v>661140.92899948801</v>
      </c>
      <c r="J480" s="8"/>
      <c r="K480" s="8"/>
      <c r="L480" s="8">
        <v>282220.74077400402</v>
      </c>
      <c r="M480" s="8"/>
      <c r="N480" s="8"/>
      <c r="O480" s="8"/>
      <c r="P480" s="8"/>
      <c r="Q480" s="8"/>
      <c r="R480" s="8">
        <v>286691.89651199995</v>
      </c>
      <c r="S480" s="8">
        <v>24000</v>
      </c>
      <c r="T480" s="8">
        <v>135449.42258375918</v>
      </c>
    </row>
    <row r="481" spans="1:20" hidden="1" x14ac:dyDescent="0.2">
      <c r="A481" s="6">
        <f t="shared" si="43"/>
        <v>446</v>
      </c>
      <c r="B481" s="6">
        <f t="shared" si="44"/>
        <v>11</v>
      </c>
      <c r="C481" s="7" t="s">
        <v>52</v>
      </c>
      <c r="D481" s="7" t="s">
        <v>593</v>
      </c>
      <c r="E481" s="8">
        <f t="shared" si="37"/>
        <v>15677481.268343361</v>
      </c>
      <c r="F481" s="8">
        <v>2829732.0747023998</v>
      </c>
      <c r="G481" s="8">
        <v>1739477.12354472</v>
      </c>
      <c r="H481" s="8">
        <v>825074.63706595195</v>
      </c>
      <c r="I481" s="8">
        <v>671450.92342271993</v>
      </c>
      <c r="J481" s="8"/>
      <c r="K481" s="8"/>
      <c r="L481" s="8">
        <v>291346.95061081211</v>
      </c>
      <c r="M481" s="8"/>
      <c r="N481" s="8">
        <v>8490224.7316902187</v>
      </c>
      <c r="O481" s="8"/>
      <c r="P481" s="8"/>
      <c r="Q481" s="8"/>
      <c r="R481" s="8">
        <v>481494.3063192215</v>
      </c>
      <c r="S481" s="8">
        <v>24000</v>
      </c>
      <c r="T481" s="8">
        <v>324680.52098731656</v>
      </c>
    </row>
    <row r="482" spans="1:20" hidden="1" x14ac:dyDescent="0.2">
      <c r="A482" s="6">
        <f t="shared" si="43"/>
        <v>447</v>
      </c>
      <c r="B482" s="6">
        <f t="shared" si="44"/>
        <v>12</v>
      </c>
      <c r="C482" s="7" t="s">
        <v>52</v>
      </c>
      <c r="D482" s="7" t="s">
        <v>594</v>
      </c>
      <c r="E482" s="8">
        <f t="shared" si="37"/>
        <v>15593812.47344576</v>
      </c>
      <c r="F482" s="8">
        <v>2807950.6429010397</v>
      </c>
      <c r="G482" s="8">
        <v>1715929.8897760317</v>
      </c>
      <c r="H482" s="8">
        <v>818768.49469941121</v>
      </c>
      <c r="I482" s="8">
        <v>659930.67386803194</v>
      </c>
      <c r="J482" s="8"/>
      <c r="K482" s="8"/>
      <c r="L482" s="8">
        <v>289792.06785002071</v>
      </c>
      <c r="M482" s="8"/>
      <c r="N482" s="8">
        <v>8438976.0661629457</v>
      </c>
      <c r="O482" s="8"/>
      <c r="P482" s="8"/>
      <c r="Q482" s="8"/>
      <c r="R482" s="8">
        <v>516319.89705348335</v>
      </c>
      <c r="S482" s="8">
        <v>24000</v>
      </c>
      <c r="T482" s="8">
        <v>322144.74113479472</v>
      </c>
    </row>
    <row r="483" spans="1:20" hidden="1" x14ac:dyDescent="0.2">
      <c r="A483" s="6">
        <f t="shared" si="43"/>
        <v>448</v>
      </c>
      <c r="B483" s="6">
        <f t="shared" si="44"/>
        <v>13</v>
      </c>
      <c r="C483" s="7" t="s">
        <v>52</v>
      </c>
      <c r="D483" s="7" t="s">
        <v>595</v>
      </c>
      <c r="E483" s="8">
        <f t="shared" si="37"/>
        <v>20691331.842979774</v>
      </c>
      <c r="F483" s="8">
        <v>6031108.2533187363</v>
      </c>
      <c r="G483" s="8">
        <v>2091026.2319589891</v>
      </c>
      <c r="H483" s="8">
        <v>1056284.404621246</v>
      </c>
      <c r="I483" s="8">
        <v>1378449.5899089887</v>
      </c>
      <c r="J483" s="8">
        <v>2257816.2880081534</v>
      </c>
      <c r="K483" s="8"/>
      <c r="L483" s="8">
        <v>229283.20369200877</v>
      </c>
      <c r="M483" s="8"/>
      <c r="N483" s="8"/>
      <c r="O483" s="8"/>
      <c r="P483" s="8"/>
      <c r="Q483" s="8">
        <v>6273035.9066290269</v>
      </c>
      <c r="R483" s="8">
        <v>908454.02617332747</v>
      </c>
      <c r="S483" s="8">
        <v>43450.187399999995</v>
      </c>
      <c r="T483" s="8">
        <v>422423.75126929814</v>
      </c>
    </row>
    <row r="484" spans="1:20" hidden="1" x14ac:dyDescent="0.2">
      <c r="A484" s="6">
        <f t="shared" si="43"/>
        <v>449</v>
      </c>
      <c r="B484" s="6">
        <f t="shared" si="44"/>
        <v>14</v>
      </c>
      <c r="C484" s="7" t="s">
        <v>52</v>
      </c>
      <c r="D484" s="7" t="s">
        <v>596</v>
      </c>
      <c r="E484" s="8">
        <f t="shared" si="37"/>
        <v>6221939.7999999998</v>
      </c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>
        <v>3009947.2784919976</v>
      </c>
      <c r="Q484" s="8">
        <v>2832073.0414374941</v>
      </c>
      <c r="R484" s="8">
        <v>211464.32342803199</v>
      </c>
      <c r="S484" s="8">
        <v>40702.004336640006</v>
      </c>
      <c r="T484" s="8">
        <v>127753.15230583603</v>
      </c>
    </row>
    <row r="485" spans="1:20" hidden="1" x14ac:dyDescent="0.2">
      <c r="A485" s="6">
        <f t="shared" si="43"/>
        <v>450</v>
      </c>
      <c r="B485" s="6">
        <f t="shared" si="44"/>
        <v>15</v>
      </c>
      <c r="C485" s="7" t="s">
        <v>52</v>
      </c>
      <c r="D485" s="7" t="s">
        <v>597</v>
      </c>
      <c r="E485" s="8">
        <f t="shared" si="37"/>
        <v>3981712.55</v>
      </c>
      <c r="F485" s="8"/>
      <c r="G485" s="8"/>
      <c r="H485" s="8"/>
      <c r="I485" s="8"/>
      <c r="J485" s="8"/>
      <c r="K485" s="8"/>
      <c r="L485" s="8"/>
      <c r="M485" s="8"/>
      <c r="N485" s="8">
        <v>3791086.1412386</v>
      </c>
      <c r="O485" s="8"/>
      <c r="P485" s="8"/>
      <c r="Q485" s="8"/>
      <c r="R485" s="8">
        <v>83723.033099734283</v>
      </c>
      <c r="S485" s="8">
        <v>24000</v>
      </c>
      <c r="T485" s="8">
        <v>82903.37566166569</v>
      </c>
    </row>
    <row r="486" spans="1:20" hidden="1" x14ac:dyDescent="0.2">
      <c r="A486" s="6">
        <f t="shared" si="43"/>
        <v>451</v>
      </c>
      <c r="B486" s="6">
        <f t="shared" si="44"/>
        <v>16</v>
      </c>
      <c r="C486" s="7" t="s">
        <v>52</v>
      </c>
      <c r="D486" s="7" t="s">
        <v>598</v>
      </c>
      <c r="E486" s="8">
        <f t="shared" si="37"/>
        <v>7781279.8199999994</v>
      </c>
      <c r="F486" s="8"/>
      <c r="G486" s="8"/>
      <c r="H486" s="8"/>
      <c r="I486" s="8"/>
      <c r="J486" s="8"/>
      <c r="K486" s="8"/>
      <c r="L486" s="8"/>
      <c r="M486" s="8"/>
      <c r="N486" s="8">
        <v>7317745.3855545949</v>
      </c>
      <c r="O486" s="8"/>
      <c r="P486" s="8"/>
      <c r="Q486" s="8"/>
      <c r="R486" s="8">
        <v>279510.16380278399</v>
      </c>
      <c r="S486" s="8">
        <v>24000</v>
      </c>
      <c r="T486" s="8">
        <v>160024.27064262042</v>
      </c>
    </row>
    <row r="487" spans="1:20" hidden="1" x14ac:dyDescent="0.2">
      <c r="A487" s="6">
        <f t="shared" si="43"/>
        <v>452</v>
      </c>
      <c r="B487" s="6">
        <f t="shared" si="44"/>
        <v>17</v>
      </c>
      <c r="C487" s="7" t="s">
        <v>52</v>
      </c>
      <c r="D487" s="7" t="s">
        <v>599</v>
      </c>
      <c r="E487" s="8">
        <f t="shared" si="37"/>
        <v>5488184.0599999996</v>
      </c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>
        <v>5229251.8643546384</v>
      </c>
      <c r="R487" s="8">
        <v>102429.98292825793</v>
      </c>
      <c r="S487" s="8">
        <v>42149.0654688</v>
      </c>
      <c r="T487" s="8">
        <v>114353.14724830294</v>
      </c>
    </row>
    <row r="488" spans="1:20" hidden="1" x14ac:dyDescent="0.2">
      <c r="A488" s="6">
        <f t="shared" si="43"/>
        <v>453</v>
      </c>
      <c r="B488" s="6">
        <f t="shared" si="44"/>
        <v>18</v>
      </c>
      <c r="C488" s="7" t="s">
        <v>52</v>
      </c>
      <c r="D488" s="7" t="s">
        <v>600</v>
      </c>
      <c r="E488" s="8">
        <f t="shared" si="37"/>
        <v>4539995.7</v>
      </c>
      <c r="F488" s="8"/>
      <c r="G488" s="8"/>
      <c r="H488" s="8"/>
      <c r="I488" s="8"/>
      <c r="J488" s="8"/>
      <c r="K488" s="8"/>
      <c r="L488" s="8"/>
      <c r="M488" s="8"/>
      <c r="N488" s="8">
        <v>4314518.6440203609</v>
      </c>
      <c r="O488" s="8"/>
      <c r="P488" s="8"/>
      <c r="Q488" s="8"/>
      <c r="R488" s="8">
        <v>107127.27161213955</v>
      </c>
      <c r="S488" s="8">
        <v>24000</v>
      </c>
      <c r="T488" s="8">
        <v>94349.784367500222</v>
      </c>
    </row>
    <row r="489" spans="1:20" hidden="1" x14ac:dyDescent="0.2">
      <c r="A489" s="6">
        <f t="shared" si="43"/>
        <v>454</v>
      </c>
      <c r="B489" s="6">
        <f t="shared" si="44"/>
        <v>19</v>
      </c>
      <c r="C489" s="7" t="s">
        <v>52</v>
      </c>
      <c r="D489" s="7" t="s">
        <v>601</v>
      </c>
      <c r="E489" s="8">
        <f t="shared" si="37"/>
        <v>18352063.710000001</v>
      </c>
      <c r="F489" s="8"/>
      <c r="G489" s="8"/>
      <c r="H489" s="8"/>
      <c r="I489" s="8"/>
      <c r="J489" s="8"/>
      <c r="K489" s="8"/>
      <c r="L489" s="8"/>
      <c r="M489" s="8"/>
      <c r="N489" s="8">
        <v>11192157.013703519</v>
      </c>
      <c r="O489" s="8"/>
      <c r="P489" s="8"/>
      <c r="Q489" s="8">
        <v>6280054.7491009291</v>
      </c>
      <c r="R489" s="8">
        <v>454362.39074022684</v>
      </c>
      <c r="S489" s="8">
        <v>43407.672412799999</v>
      </c>
      <c r="T489" s="8">
        <v>382081.8840425252</v>
      </c>
    </row>
    <row r="490" spans="1:20" hidden="1" x14ac:dyDescent="0.2">
      <c r="A490" s="6">
        <f t="shared" si="43"/>
        <v>455</v>
      </c>
      <c r="B490" s="6">
        <f t="shared" si="44"/>
        <v>20</v>
      </c>
      <c r="C490" s="7" t="s">
        <v>52</v>
      </c>
      <c r="D490" s="7" t="s">
        <v>602</v>
      </c>
      <c r="E490" s="8">
        <f t="shared" si="37"/>
        <v>21952191.460000001</v>
      </c>
      <c r="F490" s="8"/>
      <c r="G490" s="8"/>
      <c r="H490" s="8"/>
      <c r="I490" s="8"/>
      <c r="J490" s="8"/>
      <c r="K490" s="8"/>
      <c r="L490" s="8"/>
      <c r="M490" s="8"/>
      <c r="N490" s="8">
        <v>12267874.104216944</v>
      </c>
      <c r="O490" s="8">
        <v>1670584.4731880894</v>
      </c>
      <c r="P490" s="8"/>
      <c r="Q490" s="8">
        <v>6883718.9868301591</v>
      </c>
      <c r="R490" s="8">
        <v>629996.72770908172</v>
      </c>
      <c r="S490" s="8">
        <v>44678.316763440002</v>
      </c>
      <c r="T490" s="8">
        <v>455338.85129228816</v>
      </c>
    </row>
    <row r="491" spans="1:20" hidden="1" x14ac:dyDescent="0.2">
      <c r="A491" s="6">
        <f t="shared" si="43"/>
        <v>456</v>
      </c>
      <c r="B491" s="6">
        <f t="shared" si="44"/>
        <v>21</v>
      </c>
      <c r="C491" s="7" t="s">
        <v>52</v>
      </c>
      <c r="D491" s="7" t="s">
        <v>603</v>
      </c>
      <c r="E491" s="8">
        <f t="shared" si="37"/>
        <v>13534645.039999997</v>
      </c>
      <c r="F491" s="8"/>
      <c r="G491" s="8"/>
      <c r="H491" s="8"/>
      <c r="I491" s="8"/>
      <c r="J491" s="8"/>
      <c r="K491" s="8"/>
      <c r="L491" s="8"/>
      <c r="M491" s="8"/>
      <c r="N491" s="8">
        <v>12946835.966011375</v>
      </c>
      <c r="O491" s="8"/>
      <c r="P491" s="8"/>
      <c r="Q491" s="8"/>
      <c r="R491" s="8">
        <v>280687.99318682111</v>
      </c>
      <c r="S491" s="8">
        <v>24000</v>
      </c>
      <c r="T491" s="8">
        <v>283121.08080180205</v>
      </c>
    </row>
    <row r="492" spans="1:20" hidden="1" x14ac:dyDescent="0.2">
      <c r="A492" s="6">
        <f t="shared" si="43"/>
        <v>457</v>
      </c>
      <c r="B492" s="6">
        <f t="shared" si="44"/>
        <v>22</v>
      </c>
      <c r="C492" s="7" t="s">
        <v>52</v>
      </c>
      <c r="D492" s="7" t="s">
        <v>604</v>
      </c>
      <c r="E492" s="8">
        <f t="shared" si="37"/>
        <v>8815544.3000000007</v>
      </c>
      <c r="F492" s="8"/>
      <c r="G492" s="8"/>
      <c r="H492" s="8"/>
      <c r="I492" s="8"/>
      <c r="J492" s="8"/>
      <c r="K492" s="8"/>
      <c r="L492" s="8"/>
      <c r="M492" s="8"/>
      <c r="N492" s="8">
        <v>8457915.3596683871</v>
      </c>
      <c r="O492" s="8"/>
      <c r="P492" s="8"/>
      <c r="Q492" s="8"/>
      <c r="R492" s="8">
        <v>148671.46158963229</v>
      </c>
      <c r="S492" s="8">
        <v>24000</v>
      </c>
      <c r="T492" s="8">
        <v>184957.47874198187</v>
      </c>
    </row>
    <row r="493" spans="1:20" hidden="1" x14ac:dyDescent="0.2">
      <c r="A493" s="6">
        <f t="shared" si="43"/>
        <v>458</v>
      </c>
      <c r="B493" s="6">
        <f t="shared" si="44"/>
        <v>23</v>
      </c>
      <c r="C493" s="7" t="s">
        <v>52</v>
      </c>
      <c r="D493" s="7" t="s">
        <v>605</v>
      </c>
      <c r="E493" s="8">
        <f t="shared" si="37"/>
        <v>1537133.67</v>
      </c>
      <c r="F493" s="8"/>
      <c r="G493" s="8"/>
      <c r="H493" s="8"/>
      <c r="I493" s="8"/>
      <c r="J493" s="8"/>
      <c r="K493" s="8"/>
      <c r="L493" s="8"/>
      <c r="M493" s="8"/>
      <c r="N493" s="8">
        <v>1369230.936858577</v>
      </c>
      <c r="O493" s="8"/>
      <c r="P493" s="8"/>
      <c r="Q493" s="8"/>
      <c r="R493" s="8">
        <v>113960.42571369599</v>
      </c>
      <c r="S493" s="8">
        <v>24000</v>
      </c>
      <c r="T493" s="8">
        <v>29942.307427726904</v>
      </c>
    </row>
    <row r="494" spans="1:20" hidden="1" x14ac:dyDescent="0.2">
      <c r="A494" s="6">
        <f t="shared" si="43"/>
        <v>459</v>
      </c>
      <c r="B494" s="6">
        <f t="shared" si="44"/>
        <v>24</v>
      </c>
      <c r="C494" s="7" t="s">
        <v>52</v>
      </c>
      <c r="D494" s="7" t="s">
        <v>134</v>
      </c>
      <c r="E494" s="8">
        <f t="shared" si="37"/>
        <v>4762831.5599999996</v>
      </c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>
        <v>4532128.2837313004</v>
      </c>
      <c r="R494" s="8">
        <v>89946.032950414083</v>
      </c>
      <c r="S494" s="8">
        <v>41648.776864319996</v>
      </c>
      <c r="T494" s="8">
        <v>99108.466453964676</v>
      </c>
    </row>
    <row r="495" spans="1:20" hidden="1" x14ac:dyDescent="0.2">
      <c r="A495" s="6">
        <f t="shared" si="43"/>
        <v>460</v>
      </c>
      <c r="B495" s="6">
        <f t="shared" si="44"/>
        <v>25</v>
      </c>
      <c r="C495" s="7" t="s">
        <v>52</v>
      </c>
      <c r="D495" s="7" t="s">
        <v>135</v>
      </c>
      <c r="E495" s="8">
        <f t="shared" si="37"/>
        <v>10594224.001204195</v>
      </c>
      <c r="F495" s="8"/>
      <c r="G495" s="8"/>
      <c r="H495" s="8"/>
      <c r="I495" s="8"/>
      <c r="J495" s="8"/>
      <c r="K495" s="8"/>
      <c r="L495" s="8"/>
      <c r="M495" s="8"/>
      <c r="N495" s="8">
        <v>5692269.6701811785</v>
      </c>
      <c r="O495" s="8"/>
      <c r="P495" s="8"/>
      <c r="Q495" s="8">
        <v>4432114.6000886485</v>
      </c>
      <c r="R495" s="8">
        <v>206679.61568851201</v>
      </c>
      <c r="S495" s="8">
        <v>41760.336599040005</v>
      </c>
      <c r="T495" s="8">
        <v>221399.77864681621</v>
      </c>
    </row>
    <row r="496" spans="1:20" hidden="1" x14ac:dyDescent="0.2">
      <c r="A496" s="6">
        <f t="shared" si="43"/>
        <v>461</v>
      </c>
      <c r="B496" s="6">
        <f t="shared" si="44"/>
        <v>26</v>
      </c>
      <c r="C496" s="7" t="s">
        <v>52</v>
      </c>
      <c r="D496" s="7" t="s">
        <v>136</v>
      </c>
      <c r="E496" s="8">
        <f t="shared" si="37"/>
        <v>5905280.4668094926</v>
      </c>
      <c r="F496" s="8"/>
      <c r="G496" s="8"/>
      <c r="H496" s="8"/>
      <c r="I496" s="8"/>
      <c r="J496" s="8"/>
      <c r="K496" s="8"/>
      <c r="L496" s="8"/>
      <c r="M496" s="8"/>
      <c r="N496" s="8">
        <v>5638667.4332413422</v>
      </c>
      <c r="O496" s="8"/>
      <c r="P496" s="8"/>
      <c r="Q496" s="8"/>
      <c r="R496" s="8">
        <v>119306.79703497601</v>
      </c>
      <c r="S496" s="8">
        <v>24000</v>
      </c>
      <c r="T496" s="8">
        <v>123306.23653317467</v>
      </c>
    </row>
    <row r="497" spans="1:20" hidden="1" x14ac:dyDescent="0.2">
      <c r="A497" s="6">
        <f t="shared" si="43"/>
        <v>462</v>
      </c>
      <c r="B497" s="6">
        <f t="shared" si="44"/>
        <v>27</v>
      </c>
      <c r="C497" s="7" t="s">
        <v>52</v>
      </c>
      <c r="D497" s="7" t="s">
        <v>606</v>
      </c>
      <c r="E497" s="8">
        <f t="shared" si="37"/>
        <v>17212771.460000001</v>
      </c>
      <c r="F497" s="8"/>
      <c r="G497" s="8"/>
      <c r="H497" s="8"/>
      <c r="I497" s="8"/>
      <c r="J497" s="8"/>
      <c r="K497" s="8"/>
      <c r="L497" s="8"/>
      <c r="M497" s="8"/>
      <c r="N497" s="8"/>
      <c r="O497" s="8">
        <v>3068078.2336039972</v>
      </c>
      <c r="P497" s="8"/>
      <c r="Q497" s="8">
        <v>13379480.851642564</v>
      </c>
      <c r="R497" s="8">
        <v>360952.04990146752</v>
      </c>
      <c r="S497" s="8">
        <v>44585.519595199999</v>
      </c>
      <c r="T497" s="8">
        <v>359674.80525677139</v>
      </c>
    </row>
    <row r="498" spans="1:20" hidden="1" x14ac:dyDescent="0.2">
      <c r="A498" s="6">
        <f t="shared" si="43"/>
        <v>463</v>
      </c>
      <c r="B498" s="6">
        <f t="shared" si="44"/>
        <v>28</v>
      </c>
      <c r="C498" s="7" t="s">
        <v>52</v>
      </c>
      <c r="D498" s="7" t="s">
        <v>137</v>
      </c>
      <c r="E498" s="8">
        <f t="shared" si="37"/>
        <v>5989234.5199999996</v>
      </c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>
        <v>5687850.3644977817</v>
      </c>
      <c r="Q498" s="8"/>
      <c r="R498" s="8">
        <v>153002.38787473715</v>
      </c>
      <c r="S498" s="8">
        <v>24000</v>
      </c>
      <c r="T498" s="8">
        <v>124381.76762748063</v>
      </c>
    </row>
    <row r="499" spans="1:20" hidden="1" x14ac:dyDescent="0.2">
      <c r="A499" s="6">
        <f t="shared" si="43"/>
        <v>464</v>
      </c>
      <c r="B499" s="6">
        <f t="shared" si="44"/>
        <v>29</v>
      </c>
      <c r="C499" s="7" t="s">
        <v>52</v>
      </c>
      <c r="D499" s="7" t="s">
        <v>139</v>
      </c>
      <c r="E499" s="8">
        <f t="shared" si="37"/>
        <v>2573045.69</v>
      </c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>
        <v>2361445.1956500402</v>
      </c>
      <c r="Q499" s="8"/>
      <c r="R499" s="8">
        <v>135960.47065599839</v>
      </c>
      <c r="S499" s="8">
        <v>24000</v>
      </c>
      <c r="T499" s="8">
        <v>51640.023693961644</v>
      </c>
    </row>
    <row r="500" spans="1:20" hidden="1" x14ac:dyDescent="0.2">
      <c r="A500" s="6">
        <f t="shared" si="43"/>
        <v>465</v>
      </c>
      <c r="B500" s="6">
        <f t="shared" si="44"/>
        <v>30</v>
      </c>
      <c r="C500" s="7" t="s">
        <v>52</v>
      </c>
      <c r="D500" s="7" t="s">
        <v>607</v>
      </c>
      <c r="E500" s="8">
        <f t="shared" si="37"/>
        <v>7648135.1100000003</v>
      </c>
      <c r="F500" s="8"/>
      <c r="G500" s="8"/>
      <c r="H500" s="8"/>
      <c r="I500" s="8"/>
      <c r="J500" s="8"/>
      <c r="K500" s="8"/>
      <c r="L500" s="8"/>
      <c r="M500" s="8"/>
      <c r="N500" s="8">
        <v>7227705.5114546409</v>
      </c>
      <c r="O500" s="8"/>
      <c r="P500" s="8"/>
      <c r="Q500" s="8"/>
      <c r="R500" s="8">
        <v>238374.31758773711</v>
      </c>
      <c r="S500" s="8">
        <v>24000</v>
      </c>
      <c r="T500" s="8">
        <v>158055.28095762245</v>
      </c>
    </row>
    <row r="501" spans="1:20" hidden="1" x14ac:dyDescent="0.2">
      <c r="A501" s="6">
        <f t="shared" si="43"/>
        <v>466</v>
      </c>
      <c r="B501" s="6">
        <f t="shared" si="44"/>
        <v>31</v>
      </c>
      <c r="C501" s="7" t="s">
        <v>52</v>
      </c>
      <c r="D501" s="7" t="s">
        <v>142</v>
      </c>
      <c r="E501" s="8">
        <f t="shared" si="37"/>
        <v>5718929.0399999991</v>
      </c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>
        <v>5422424.0639826879</v>
      </c>
      <c r="Q501" s="8"/>
      <c r="R501" s="8">
        <v>153927.54400297537</v>
      </c>
      <c r="S501" s="8">
        <v>24000</v>
      </c>
      <c r="T501" s="8">
        <v>118577.43201433634</v>
      </c>
    </row>
    <row r="502" spans="1:20" s="14" customFormat="1" hidden="1" x14ac:dyDescent="0.2">
      <c r="A502" s="40" t="s">
        <v>145</v>
      </c>
      <c r="B502" s="40"/>
      <c r="C502" s="40"/>
      <c r="D502" s="40"/>
      <c r="E502" s="13">
        <f t="shared" si="37"/>
        <v>273229612.39103508</v>
      </c>
      <c r="F502" s="13">
        <v>20732370.469734341</v>
      </c>
      <c r="G502" s="13">
        <v>9403065.1392386667</v>
      </c>
      <c r="H502" s="13">
        <v>4328433.833701985</v>
      </c>
      <c r="I502" s="13">
        <v>6740611.8728356138</v>
      </c>
      <c r="J502" s="13">
        <v>2257816.2880081534</v>
      </c>
      <c r="K502" s="13">
        <v>0</v>
      </c>
      <c r="L502" s="13">
        <v>2650115.3366304282</v>
      </c>
      <c r="M502" s="13">
        <v>0</v>
      </c>
      <c r="N502" s="13">
        <v>104926898.28417644</v>
      </c>
      <c r="O502" s="13">
        <v>4738662.7067920864</v>
      </c>
      <c r="P502" s="13">
        <v>27161921.650283802</v>
      </c>
      <c r="Q502" s="13">
        <v>75700882.294649392</v>
      </c>
      <c r="R502" s="13">
        <v>7934452.6478862632</v>
      </c>
      <c r="S502" s="13">
        <v>998431.89106328005</v>
      </c>
      <c r="T502" s="13">
        <v>5655949.9760346301</v>
      </c>
    </row>
    <row r="503" spans="1:20" hidden="1" x14ac:dyDescent="0.2">
      <c r="A503" s="6">
        <f>+A501+1</f>
        <v>467</v>
      </c>
      <c r="B503" s="6">
        <v>1</v>
      </c>
      <c r="C503" s="7" t="s">
        <v>162</v>
      </c>
      <c r="D503" s="7" t="s">
        <v>609</v>
      </c>
      <c r="E503" s="8">
        <f t="shared" ref="E503:E560" si="45">SUM(F503:T503)</f>
        <v>5420796.79</v>
      </c>
      <c r="F503" s="8"/>
      <c r="G503" s="8"/>
      <c r="H503" s="8">
        <v>3092564.6362593803</v>
      </c>
      <c r="I503" s="8">
        <v>1949612.585033407</v>
      </c>
      <c r="J503" s="8"/>
      <c r="K503" s="8"/>
      <c r="L503" s="8"/>
      <c r="M503" s="8"/>
      <c r="N503" s="8"/>
      <c r="O503" s="8"/>
      <c r="P503" s="8"/>
      <c r="Q503" s="8"/>
      <c r="R503" s="8">
        <v>244357.36501248</v>
      </c>
      <c r="S503" s="8">
        <v>24000</v>
      </c>
      <c r="T503" s="8">
        <v>110262.20369473293</v>
      </c>
    </row>
    <row r="504" spans="1:20" hidden="1" x14ac:dyDescent="0.2">
      <c r="A504" s="6">
        <f>+A503+1</f>
        <v>468</v>
      </c>
      <c r="B504" s="6">
        <f>+B503+1</f>
        <v>2</v>
      </c>
      <c r="C504" s="7" t="s">
        <v>162</v>
      </c>
      <c r="D504" s="7" t="s">
        <v>610</v>
      </c>
      <c r="E504" s="8">
        <f t="shared" si="45"/>
        <v>7155018.0199999986</v>
      </c>
      <c r="F504" s="8"/>
      <c r="G504" s="8"/>
      <c r="H504" s="8">
        <v>4100166.8740519169</v>
      </c>
      <c r="I504" s="8">
        <v>2620601.3220331119</v>
      </c>
      <c r="J504" s="8"/>
      <c r="K504" s="8"/>
      <c r="L504" s="8"/>
      <c r="M504" s="8"/>
      <c r="N504" s="8"/>
      <c r="O504" s="8"/>
      <c r="P504" s="8"/>
      <c r="Q504" s="8"/>
      <c r="R504" s="8">
        <v>263280.23532288003</v>
      </c>
      <c r="S504" s="8">
        <v>24000</v>
      </c>
      <c r="T504" s="8">
        <v>146969.58859209038</v>
      </c>
    </row>
    <row r="505" spans="1:20" hidden="1" x14ac:dyDescent="0.2">
      <c r="A505" s="6">
        <f t="shared" ref="A505:A511" si="46">+A504+1</f>
        <v>469</v>
      </c>
      <c r="B505" s="6">
        <f t="shared" ref="B505:B511" si="47">+B504+1</f>
        <v>3</v>
      </c>
      <c r="C505" s="7" t="s">
        <v>162</v>
      </c>
      <c r="D505" s="7" t="s">
        <v>611</v>
      </c>
      <c r="E505" s="8">
        <f t="shared" si="45"/>
        <v>9890859.6757152006</v>
      </c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>
        <v>9403757.4160521887</v>
      </c>
      <c r="R505" s="8">
        <v>237701.29342906541</v>
      </c>
      <c r="S505" s="8">
        <v>43759.837372800001</v>
      </c>
      <c r="T505" s="8">
        <v>205641.12886114538</v>
      </c>
    </row>
    <row r="506" spans="1:20" hidden="1" x14ac:dyDescent="0.2">
      <c r="A506" s="6">
        <f t="shared" si="46"/>
        <v>470</v>
      </c>
      <c r="B506" s="6">
        <f t="shared" si="47"/>
        <v>4</v>
      </c>
      <c r="C506" s="7" t="s">
        <v>162</v>
      </c>
      <c r="D506" s="7" t="s">
        <v>612</v>
      </c>
      <c r="E506" s="8">
        <f t="shared" si="45"/>
        <v>6178084.3200000003</v>
      </c>
      <c r="F506" s="8"/>
      <c r="G506" s="8"/>
      <c r="H506" s="8">
        <v>3527481.1259154566</v>
      </c>
      <c r="I506" s="8">
        <v>2236720.1090039904</v>
      </c>
      <c r="J506" s="8"/>
      <c r="K506" s="8"/>
      <c r="L506" s="8"/>
      <c r="M506" s="8"/>
      <c r="N506" s="8"/>
      <c r="O506" s="8"/>
      <c r="P506" s="8"/>
      <c r="Q506" s="8"/>
      <c r="R506" s="8">
        <v>263831.67855359998</v>
      </c>
      <c r="S506" s="8">
        <v>24000</v>
      </c>
      <c r="T506" s="8">
        <v>126051.40652695298</v>
      </c>
    </row>
    <row r="507" spans="1:20" hidden="1" x14ac:dyDescent="0.2">
      <c r="A507" s="6">
        <f t="shared" si="46"/>
        <v>471</v>
      </c>
      <c r="B507" s="6">
        <f t="shared" si="47"/>
        <v>5</v>
      </c>
      <c r="C507" s="7" t="s">
        <v>162</v>
      </c>
      <c r="D507" s="7" t="s">
        <v>613</v>
      </c>
      <c r="E507" s="8">
        <f t="shared" si="45"/>
        <v>17893230.719999999</v>
      </c>
      <c r="F507" s="8"/>
      <c r="G507" s="8"/>
      <c r="H507" s="8"/>
      <c r="I507" s="8"/>
      <c r="J507" s="8"/>
      <c r="K507" s="8"/>
      <c r="L507" s="8"/>
      <c r="M507" s="8"/>
      <c r="N507" s="8">
        <v>17194408.121669173</v>
      </c>
      <c r="O507" s="8"/>
      <c r="P507" s="8"/>
      <c r="Q507" s="8"/>
      <c r="R507" s="8">
        <v>298815.71727245557</v>
      </c>
      <c r="S507" s="8">
        <v>24000</v>
      </c>
      <c r="T507" s="8">
        <v>376006.88105836941</v>
      </c>
    </row>
    <row r="508" spans="1:20" hidden="1" x14ac:dyDescent="0.2">
      <c r="A508" s="6">
        <f t="shared" si="46"/>
        <v>472</v>
      </c>
      <c r="B508" s="6">
        <f t="shared" si="47"/>
        <v>6</v>
      </c>
      <c r="C508" s="7" t="s">
        <v>162</v>
      </c>
      <c r="D508" s="7" t="s">
        <v>614</v>
      </c>
      <c r="E508" s="8">
        <f t="shared" si="45"/>
        <v>7036494.8300000001</v>
      </c>
      <c r="F508" s="8"/>
      <c r="G508" s="8"/>
      <c r="H508" s="8">
        <v>4026663.2604265166</v>
      </c>
      <c r="I508" s="8">
        <v>2559292.1543709515</v>
      </c>
      <c r="J508" s="8"/>
      <c r="K508" s="8"/>
      <c r="L508" s="8"/>
      <c r="M508" s="8"/>
      <c r="N508" s="8"/>
      <c r="O508" s="8"/>
      <c r="P508" s="8"/>
      <c r="Q508" s="8"/>
      <c r="R508" s="8">
        <v>282517.909095168</v>
      </c>
      <c r="S508" s="8">
        <v>24000</v>
      </c>
      <c r="T508" s="8">
        <v>144021.50610736341</v>
      </c>
    </row>
    <row r="509" spans="1:20" hidden="1" x14ac:dyDescent="0.2">
      <c r="A509" s="6">
        <f t="shared" si="46"/>
        <v>473</v>
      </c>
      <c r="B509" s="6">
        <f t="shared" si="47"/>
        <v>7</v>
      </c>
      <c r="C509" s="7" t="s">
        <v>162</v>
      </c>
      <c r="D509" s="7" t="s">
        <v>169</v>
      </c>
      <c r="E509" s="8">
        <f t="shared" si="45"/>
        <v>4201996.04</v>
      </c>
      <c r="F509" s="8"/>
      <c r="G509" s="8"/>
      <c r="H509" s="8">
        <v>4024156.2954482967</v>
      </c>
      <c r="I509" s="8"/>
      <c r="J509" s="8"/>
      <c r="K509" s="8"/>
      <c r="L509" s="8"/>
      <c r="M509" s="8"/>
      <c r="N509" s="8"/>
      <c r="O509" s="8"/>
      <c r="P509" s="8"/>
      <c r="Q509" s="8"/>
      <c r="R509" s="8">
        <v>65839.596664319994</v>
      </c>
      <c r="S509" s="8">
        <v>24000</v>
      </c>
      <c r="T509" s="8">
        <v>88000.147887383544</v>
      </c>
    </row>
    <row r="510" spans="1:20" hidden="1" x14ac:dyDescent="0.2">
      <c r="A510" s="6">
        <f t="shared" si="46"/>
        <v>474</v>
      </c>
      <c r="B510" s="6">
        <f t="shared" si="47"/>
        <v>8</v>
      </c>
      <c r="C510" s="7" t="s">
        <v>162</v>
      </c>
      <c r="D510" s="7" t="s">
        <v>615</v>
      </c>
      <c r="E510" s="8">
        <f t="shared" si="45"/>
        <v>15489037.485105282</v>
      </c>
      <c r="F510" s="8">
        <v>2396468.8930586884</v>
      </c>
      <c r="G510" s="8">
        <v>1068595.4412357504</v>
      </c>
      <c r="H510" s="8">
        <v>1166613.6584246727</v>
      </c>
      <c r="I510" s="8">
        <v>693273.60953975026</v>
      </c>
      <c r="J510" s="8"/>
      <c r="K510" s="8"/>
      <c r="L510" s="8">
        <v>82654.253974027015</v>
      </c>
      <c r="M510" s="8"/>
      <c r="N510" s="8">
        <v>5926602.1121138595</v>
      </c>
      <c r="O510" s="8"/>
      <c r="P510" s="8">
        <v>2944381.4489018875</v>
      </c>
      <c r="Q510" s="8">
        <v>0</v>
      </c>
      <c r="R510" s="8">
        <v>874204.23633291502</v>
      </c>
      <c r="S510" s="8">
        <v>24000</v>
      </c>
      <c r="T510" s="8">
        <v>312243.83152372862</v>
      </c>
    </row>
    <row r="511" spans="1:20" hidden="1" x14ac:dyDescent="0.2">
      <c r="A511" s="6">
        <f t="shared" si="46"/>
        <v>475</v>
      </c>
      <c r="B511" s="6">
        <f t="shared" si="47"/>
        <v>9</v>
      </c>
      <c r="C511" s="7" t="s">
        <v>162</v>
      </c>
      <c r="D511" s="7" t="s">
        <v>616</v>
      </c>
      <c r="E511" s="8">
        <f t="shared" si="45"/>
        <v>17409445.360926721</v>
      </c>
      <c r="F511" s="8">
        <v>2711568.3358373567</v>
      </c>
      <c r="G511" s="8">
        <v>1216472.0919126854</v>
      </c>
      <c r="H511" s="8">
        <v>1316316.5893199157</v>
      </c>
      <c r="I511" s="8">
        <v>793184.18121668533</v>
      </c>
      <c r="J511" s="8"/>
      <c r="K511" s="8"/>
      <c r="L511" s="8">
        <v>92902.139298888185</v>
      </c>
      <c r="M511" s="8"/>
      <c r="N511" s="8">
        <v>6679372.0151479458</v>
      </c>
      <c r="O511" s="8"/>
      <c r="P511" s="8">
        <v>3332976.3342335182</v>
      </c>
      <c r="Q511" s="8">
        <v>0</v>
      </c>
      <c r="R511" s="8">
        <v>889643.51444501453</v>
      </c>
      <c r="S511" s="8">
        <v>24000</v>
      </c>
      <c r="T511" s="8">
        <v>353010.1595147085</v>
      </c>
    </row>
    <row r="512" spans="1:20" s="14" customFormat="1" hidden="1" x14ac:dyDescent="0.2">
      <c r="A512" s="40" t="s">
        <v>173</v>
      </c>
      <c r="B512" s="40"/>
      <c r="C512" s="40"/>
      <c r="D512" s="40"/>
      <c r="E512" s="13">
        <f t="shared" si="45"/>
        <v>90674963.241747186</v>
      </c>
      <c r="F512" s="13">
        <v>5108037.2288960451</v>
      </c>
      <c r="G512" s="13">
        <v>2285067.5331484359</v>
      </c>
      <c r="H512" s="13">
        <v>21253962.439846154</v>
      </c>
      <c r="I512" s="13">
        <v>10852683.961197896</v>
      </c>
      <c r="J512" s="13">
        <v>0</v>
      </c>
      <c r="K512" s="13">
        <v>0</v>
      </c>
      <c r="L512" s="13">
        <v>175556.39327291521</v>
      </c>
      <c r="M512" s="13">
        <v>0</v>
      </c>
      <c r="N512" s="13">
        <v>29800382.24893098</v>
      </c>
      <c r="O512" s="13">
        <v>0</v>
      </c>
      <c r="P512" s="13">
        <v>6277357.7831354057</v>
      </c>
      <c r="Q512" s="13">
        <v>9403757.4160521887</v>
      </c>
      <c r="R512" s="13">
        <v>3420191.5461278986</v>
      </c>
      <c r="S512" s="13">
        <v>235759.83737279999</v>
      </c>
      <c r="T512" s="13">
        <v>1862206.8537664751</v>
      </c>
    </row>
    <row r="513" spans="1:20" ht="25.5" hidden="1" x14ac:dyDescent="0.2">
      <c r="A513" s="6">
        <f>+A511+1</f>
        <v>476</v>
      </c>
      <c r="B513" s="6">
        <v>1</v>
      </c>
      <c r="C513" s="7" t="s">
        <v>174</v>
      </c>
      <c r="D513" s="7" t="s">
        <v>617</v>
      </c>
      <c r="E513" s="8">
        <f t="shared" si="45"/>
        <v>7100320.2300000004</v>
      </c>
      <c r="F513" s="8"/>
      <c r="G513" s="8"/>
      <c r="H513" s="8"/>
      <c r="I513" s="8"/>
      <c r="J513" s="8"/>
      <c r="K513" s="8"/>
      <c r="L513" s="8"/>
      <c r="M513" s="8"/>
      <c r="N513" s="8">
        <v>2431040.3828270826</v>
      </c>
      <c r="O513" s="8"/>
      <c r="P513" s="8">
        <v>4257926.3655746663</v>
      </c>
      <c r="Q513" s="8"/>
      <c r="R513" s="8">
        <v>241079.32625817606</v>
      </c>
      <c r="S513" s="8">
        <v>24000</v>
      </c>
      <c r="T513" s="8">
        <v>146274.15534007503</v>
      </c>
    </row>
    <row r="514" spans="1:20" s="14" customFormat="1" hidden="1" x14ac:dyDescent="0.2">
      <c r="A514" s="40" t="s">
        <v>178</v>
      </c>
      <c r="B514" s="40"/>
      <c r="C514" s="40"/>
      <c r="D514" s="40"/>
      <c r="E514" s="13">
        <f t="shared" si="45"/>
        <v>7100320.2300000004</v>
      </c>
      <c r="F514" s="13">
        <v>0</v>
      </c>
      <c r="G514" s="13">
        <v>0</v>
      </c>
      <c r="H514" s="13">
        <v>0</v>
      </c>
      <c r="I514" s="13">
        <v>0</v>
      </c>
      <c r="J514" s="13">
        <v>0</v>
      </c>
      <c r="K514" s="13">
        <v>0</v>
      </c>
      <c r="L514" s="13">
        <v>0</v>
      </c>
      <c r="M514" s="13">
        <v>0</v>
      </c>
      <c r="N514" s="13">
        <v>2431040.3828270826</v>
      </c>
      <c r="O514" s="13">
        <v>0</v>
      </c>
      <c r="P514" s="13">
        <v>4257926.3655746663</v>
      </c>
      <c r="Q514" s="13">
        <v>0</v>
      </c>
      <c r="R514" s="13">
        <v>241079.32625817606</v>
      </c>
      <c r="S514" s="13">
        <v>24000</v>
      </c>
      <c r="T514" s="13">
        <v>146274.15534007503</v>
      </c>
    </row>
    <row r="515" spans="1:20" hidden="1" x14ac:dyDescent="0.2">
      <c r="A515" s="6">
        <f>+A513+1</f>
        <v>477</v>
      </c>
      <c r="B515" s="6">
        <v>1</v>
      </c>
      <c r="C515" s="7" t="s">
        <v>179</v>
      </c>
      <c r="D515" s="7" t="s">
        <v>618</v>
      </c>
      <c r="E515" s="8">
        <f t="shared" si="45"/>
        <v>4653951.2214560006</v>
      </c>
      <c r="F515" s="8">
        <v>1931772.9916541281</v>
      </c>
      <c r="G515" s="8">
        <v>666270.40133250237</v>
      </c>
      <c r="H515" s="8">
        <v>253256.76411485183</v>
      </c>
      <c r="I515" s="8">
        <v>1082875.4526285024</v>
      </c>
      <c r="J515" s="8"/>
      <c r="K515" s="8"/>
      <c r="L515" s="8">
        <v>370821.77037884161</v>
      </c>
      <c r="M515" s="8"/>
      <c r="N515" s="8"/>
      <c r="O515" s="8"/>
      <c r="P515" s="8"/>
      <c r="Q515" s="8"/>
      <c r="R515" s="8">
        <v>230812.26773759996</v>
      </c>
      <c r="S515" s="8">
        <v>24000</v>
      </c>
      <c r="T515" s="8">
        <v>94141.573609573767</v>
      </c>
    </row>
    <row r="516" spans="1:20" hidden="1" x14ac:dyDescent="0.2">
      <c r="A516" s="6">
        <f>+A515+1</f>
        <v>478</v>
      </c>
      <c r="B516" s="6">
        <f>+B515+1</f>
        <v>2</v>
      </c>
      <c r="C516" s="7" t="s">
        <v>179</v>
      </c>
      <c r="D516" s="7" t="s">
        <v>619</v>
      </c>
      <c r="E516" s="8">
        <f t="shared" si="45"/>
        <v>16365573.01204096</v>
      </c>
      <c r="F516" s="8">
        <v>2019862.0512120961</v>
      </c>
      <c r="G516" s="8">
        <v>699452.72619727673</v>
      </c>
      <c r="H516" s="8">
        <v>267017.70642357884</v>
      </c>
      <c r="I516" s="8">
        <v>1133765.0454072766</v>
      </c>
      <c r="J516" s="8"/>
      <c r="K516" s="8"/>
      <c r="L516" s="8">
        <v>386708.15784528345</v>
      </c>
      <c r="M516" s="8"/>
      <c r="N516" s="8">
        <v>2490491.5135985119</v>
      </c>
      <c r="O516" s="8"/>
      <c r="P516" s="8">
        <v>4353698.3301050775</v>
      </c>
      <c r="Q516" s="8">
        <v>4090018.1572958399</v>
      </c>
      <c r="R516" s="8">
        <v>546088.15784977574</v>
      </c>
      <c r="S516" s="8">
        <v>40807.470086400004</v>
      </c>
      <c r="T516" s="8">
        <v>337663.69601984246</v>
      </c>
    </row>
    <row r="517" spans="1:20" hidden="1" x14ac:dyDescent="0.2">
      <c r="A517" s="6">
        <f>+A516+1</f>
        <v>479</v>
      </c>
      <c r="B517" s="6">
        <f t="shared" ref="B517:B518" si="48">+B516+1</f>
        <v>3</v>
      </c>
      <c r="C517" s="7" t="s">
        <v>179</v>
      </c>
      <c r="D517" s="7" t="s">
        <v>620</v>
      </c>
      <c r="E517" s="8">
        <f t="shared" si="45"/>
        <v>3532266.9789897604</v>
      </c>
      <c r="F517" s="8">
        <v>912949.16409580794</v>
      </c>
      <c r="G517" s="8">
        <v>298799.93912744644</v>
      </c>
      <c r="H517" s="8">
        <v>114165.81316924226</v>
      </c>
      <c r="I517" s="8">
        <v>505393.60409744637</v>
      </c>
      <c r="J517" s="8"/>
      <c r="K517" s="8"/>
      <c r="L517" s="8">
        <v>181941.84924137915</v>
      </c>
      <c r="M517" s="8"/>
      <c r="N517" s="8">
        <v>1127831.654417512</v>
      </c>
      <c r="O517" s="8"/>
      <c r="P517" s="8"/>
      <c r="Q517" s="8"/>
      <c r="R517" s="8">
        <v>298495.85273916327</v>
      </c>
      <c r="S517" s="8">
        <v>24000</v>
      </c>
      <c r="T517" s="8">
        <v>68689.102101762779</v>
      </c>
    </row>
    <row r="518" spans="1:20" hidden="1" x14ac:dyDescent="0.2">
      <c r="A518" s="6">
        <f>+A517+1</f>
        <v>480</v>
      </c>
      <c r="B518" s="6">
        <f t="shared" si="48"/>
        <v>4</v>
      </c>
      <c r="C518" s="7" t="s">
        <v>179</v>
      </c>
      <c r="D518" s="7" t="s">
        <v>182</v>
      </c>
      <c r="E518" s="8">
        <f t="shared" si="45"/>
        <v>17741232.34</v>
      </c>
      <c r="F518" s="8"/>
      <c r="G518" s="8"/>
      <c r="H518" s="8"/>
      <c r="I518" s="8"/>
      <c r="J518" s="8"/>
      <c r="K518" s="8"/>
      <c r="L518" s="8"/>
      <c r="M518" s="8"/>
      <c r="N518" s="8">
        <v>3863008.7645899267</v>
      </c>
      <c r="O518" s="8"/>
      <c r="P518" s="8">
        <v>6743953.1342909504</v>
      </c>
      <c r="Q518" s="8">
        <v>6336250.2305031186</v>
      </c>
      <c r="R518" s="8">
        <v>384876.01749343617</v>
      </c>
      <c r="S518" s="8">
        <v>42630.459657600004</v>
      </c>
      <c r="T518" s="8">
        <v>370513.73346496781</v>
      </c>
    </row>
    <row r="519" spans="1:20" s="14" customFormat="1" hidden="1" x14ac:dyDescent="0.2">
      <c r="A519" s="40" t="s">
        <v>185</v>
      </c>
      <c r="B519" s="40"/>
      <c r="C519" s="40"/>
      <c r="D519" s="40"/>
      <c r="E519" s="13">
        <f t="shared" si="45"/>
        <v>42293023.552486718</v>
      </c>
      <c r="F519" s="13">
        <v>4864584.2069620322</v>
      </c>
      <c r="G519" s="13">
        <v>1664523.0666572254</v>
      </c>
      <c r="H519" s="13">
        <v>634440.28370767296</v>
      </c>
      <c r="I519" s="13">
        <v>2722034.1021332256</v>
      </c>
      <c r="J519" s="13">
        <v>0</v>
      </c>
      <c r="K519" s="13">
        <v>0</v>
      </c>
      <c r="L519" s="13">
        <v>939471.77746550424</v>
      </c>
      <c r="M519" s="13">
        <v>0</v>
      </c>
      <c r="N519" s="13">
        <v>7481331.9326059502</v>
      </c>
      <c r="O519" s="13">
        <v>0</v>
      </c>
      <c r="P519" s="13">
        <v>11097651.464396028</v>
      </c>
      <c r="Q519" s="13">
        <v>10426268.387798958</v>
      </c>
      <c r="R519" s="13">
        <v>1460272.295819975</v>
      </c>
      <c r="S519" s="13">
        <v>131437.92974400002</v>
      </c>
      <c r="T519" s="13">
        <v>871008.10519614676</v>
      </c>
    </row>
    <row r="520" spans="1:20" hidden="1" x14ac:dyDescent="0.2">
      <c r="A520" s="6">
        <f>+A518+1</f>
        <v>481</v>
      </c>
      <c r="B520" s="6">
        <v>1</v>
      </c>
      <c r="C520" s="7" t="s">
        <v>621</v>
      </c>
      <c r="D520" s="7" t="s">
        <v>622</v>
      </c>
      <c r="E520" s="8">
        <f t="shared" si="45"/>
        <v>8748520.7200000007</v>
      </c>
      <c r="F520" s="8"/>
      <c r="G520" s="8"/>
      <c r="H520" s="8"/>
      <c r="I520" s="8"/>
      <c r="J520" s="8"/>
      <c r="K520" s="8"/>
      <c r="L520" s="8"/>
      <c r="M520" s="8"/>
      <c r="N520" s="8">
        <v>8423882.3420560602</v>
      </c>
      <c r="O520" s="8"/>
      <c r="P520" s="8"/>
      <c r="Q520" s="8"/>
      <c r="R520" s="8">
        <v>116425.13236862977</v>
      </c>
      <c r="S520" s="8">
        <v>24000</v>
      </c>
      <c r="T520" s="8">
        <v>184213.24557531133</v>
      </c>
    </row>
    <row r="521" spans="1:20" s="14" customFormat="1" hidden="1" x14ac:dyDescent="0.2">
      <c r="A521" s="40" t="s">
        <v>623</v>
      </c>
      <c r="B521" s="40"/>
      <c r="C521" s="40"/>
      <c r="D521" s="40"/>
      <c r="E521" s="13">
        <f t="shared" si="45"/>
        <v>8748520.7200000007</v>
      </c>
      <c r="F521" s="13">
        <v>0</v>
      </c>
      <c r="G521" s="13">
        <v>0</v>
      </c>
      <c r="H521" s="13">
        <v>0</v>
      </c>
      <c r="I521" s="13">
        <v>0</v>
      </c>
      <c r="J521" s="13">
        <v>0</v>
      </c>
      <c r="K521" s="13">
        <v>0</v>
      </c>
      <c r="L521" s="13">
        <v>0</v>
      </c>
      <c r="M521" s="13">
        <v>0</v>
      </c>
      <c r="N521" s="13">
        <v>8423882.3420560602</v>
      </c>
      <c r="O521" s="13">
        <v>0</v>
      </c>
      <c r="P521" s="13">
        <v>0</v>
      </c>
      <c r="Q521" s="13">
        <v>0</v>
      </c>
      <c r="R521" s="13">
        <v>116425.13236862977</v>
      </c>
      <c r="S521" s="13">
        <v>24000</v>
      </c>
      <c r="T521" s="13">
        <v>184213.24557531133</v>
      </c>
    </row>
    <row r="522" spans="1:20" hidden="1" x14ac:dyDescent="0.2">
      <c r="A522" s="6">
        <f>+A520+1</f>
        <v>482</v>
      </c>
      <c r="B522" s="6">
        <v>1</v>
      </c>
      <c r="C522" s="7" t="s">
        <v>186</v>
      </c>
      <c r="D522" s="7" t="s">
        <v>187</v>
      </c>
      <c r="E522" s="8">
        <f t="shared" si="45"/>
        <v>2671455.3646809598</v>
      </c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>
        <v>2464375.6529081441</v>
      </c>
      <c r="Q522" s="8"/>
      <c r="R522" s="8">
        <v>129188.80744803074</v>
      </c>
      <c r="S522" s="8">
        <v>24000</v>
      </c>
      <c r="T522" s="8">
        <v>53890.904324784678</v>
      </c>
    </row>
    <row r="523" spans="1:20" s="15" customFormat="1" hidden="1" x14ac:dyDescent="0.2">
      <c r="A523" s="40" t="s">
        <v>191</v>
      </c>
      <c r="B523" s="40"/>
      <c r="C523" s="40"/>
      <c r="D523" s="40"/>
      <c r="E523" s="13">
        <f t="shared" si="45"/>
        <v>2671455.3646809598</v>
      </c>
      <c r="F523" s="13">
        <v>0</v>
      </c>
      <c r="G523" s="13">
        <v>0</v>
      </c>
      <c r="H523" s="13">
        <v>0</v>
      </c>
      <c r="I523" s="13">
        <v>0</v>
      </c>
      <c r="J523" s="13">
        <v>0</v>
      </c>
      <c r="K523" s="13">
        <v>0</v>
      </c>
      <c r="L523" s="13">
        <v>0</v>
      </c>
      <c r="M523" s="13">
        <v>0</v>
      </c>
      <c r="N523" s="13">
        <v>0</v>
      </c>
      <c r="O523" s="13">
        <v>0</v>
      </c>
      <c r="P523" s="13">
        <v>2464375.6529081441</v>
      </c>
      <c r="Q523" s="13">
        <v>0</v>
      </c>
      <c r="R523" s="13">
        <v>129188.80744803074</v>
      </c>
      <c r="S523" s="13">
        <v>24000</v>
      </c>
      <c r="T523" s="13">
        <v>53890.904324784678</v>
      </c>
    </row>
    <row r="524" spans="1:20" hidden="1" x14ac:dyDescent="0.2">
      <c r="A524" s="6">
        <f>+A522+1</f>
        <v>483</v>
      </c>
      <c r="B524" s="6">
        <v>1</v>
      </c>
      <c r="C524" s="7" t="s">
        <v>192</v>
      </c>
      <c r="D524" s="7" t="s">
        <v>624</v>
      </c>
      <c r="E524" s="8">
        <f t="shared" si="45"/>
        <v>21548160</v>
      </c>
      <c r="F524" s="8"/>
      <c r="G524" s="8"/>
      <c r="H524" s="8"/>
      <c r="I524" s="8"/>
      <c r="J524" s="8"/>
      <c r="K524" s="8"/>
      <c r="L524" s="8"/>
      <c r="M524" s="8">
        <v>20805246.184281066</v>
      </c>
      <c r="N524" s="8"/>
      <c r="O524" s="8"/>
      <c r="P524" s="8"/>
      <c r="Q524" s="8"/>
      <c r="R524" s="8">
        <v>263945.2194144</v>
      </c>
      <c r="S524" s="8">
        <v>24000</v>
      </c>
      <c r="T524" s="8">
        <v>454968.59630453185</v>
      </c>
    </row>
    <row r="525" spans="1:20" hidden="1" x14ac:dyDescent="0.2">
      <c r="A525" s="6">
        <f>+A524+1</f>
        <v>484</v>
      </c>
      <c r="B525" s="6">
        <f>+B524+1</f>
        <v>2</v>
      </c>
      <c r="C525" s="7" t="s">
        <v>192</v>
      </c>
      <c r="D525" s="7" t="s">
        <v>625</v>
      </c>
      <c r="E525" s="8">
        <f t="shared" si="45"/>
        <v>14365440</v>
      </c>
      <c r="F525" s="8"/>
      <c r="G525" s="8"/>
      <c r="H525" s="8"/>
      <c r="I525" s="8"/>
      <c r="J525" s="8"/>
      <c r="K525" s="8"/>
      <c r="L525" s="8"/>
      <c r="M525" s="8">
        <v>13836596.344578685</v>
      </c>
      <c r="N525" s="8"/>
      <c r="O525" s="8"/>
      <c r="P525" s="8"/>
      <c r="Q525" s="8"/>
      <c r="R525" s="8">
        <v>202265.31720959998</v>
      </c>
      <c r="S525" s="8">
        <v>24000</v>
      </c>
      <c r="T525" s="8">
        <v>302578.33821171458</v>
      </c>
    </row>
    <row r="526" spans="1:20" hidden="1" x14ac:dyDescent="0.2">
      <c r="A526" s="6">
        <f t="shared" ref="A526:A589" si="49">+A525+1</f>
        <v>485</v>
      </c>
      <c r="B526" s="6">
        <f t="shared" ref="B526:B589" si="50">+B525+1</f>
        <v>3</v>
      </c>
      <c r="C526" s="7" t="s">
        <v>192</v>
      </c>
      <c r="D526" s="7" t="s">
        <v>626</v>
      </c>
      <c r="E526" s="8">
        <f t="shared" si="45"/>
        <v>823934.47598719993</v>
      </c>
      <c r="F526" s="8">
        <v>560312.68050239992</v>
      </c>
      <c r="G526" s="8"/>
      <c r="H526" s="8"/>
      <c r="I526" s="8"/>
      <c r="J526" s="8"/>
      <c r="K526" s="8"/>
      <c r="L526" s="8">
        <v>151276.66178107396</v>
      </c>
      <c r="M526" s="8"/>
      <c r="N526" s="8"/>
      <c r="O526" s="8"/>
      <c r="P526" s="8"/>
      <c r="Q526" s="8"/>
      <c r="R526" s="8">
        <v>72784.115999999995</v>
      </c>
      <c r="S526" s="8">
        <v>24000</v>
      </c>
      <c r="T526" s="8">
        <v>15561.017703726078</v>
      </c>
    </row>
    <row r="527" spans="1:20" hidden="1" x14ac:dyDescent="0.2">
      <c r="A527" s="6">
        <f t="shared" si="49"/>
        <v>486</v>
      </c>
      <c r="B527" s="6">
        <f t="shared" si="50"/>
        <v>4</v>
      </c>
      <c r="C527" s="7" t="s">
        <v>192</v>
      </c>
      <c r="D527" s="7" t="s">
        <v>627</v>
      </c>
      <c r="E527" s="8">
        <f t="shared" si="45"/>
        <v>1542220.1495744002</v>
      </c>
      <c r="F527" s="8">
        <v>578401.62097065605</v>
      </c>
      <c r="G527" s="8">
        <v>175727.46853932479</v>
      </c>
      <c r="H527" s="8">
        <v>66581.821562215686</v>
      </c>
      <c r="I527" s="8">
        <v>311103.0879253248</v>
      </c>
      <c r="J527" s="8"/>
      <c r="K527" s="8"/>
      <c r="L527" s="8">
        <v>151386.60121550786</v>
      </c>
      <c r="M527" s="8"/>
      <c r="N527" s="8"/>
      <c r="O527" s="8"/>
      <c r="P527" s="8"/>
      <c r="Q527" s="8"/>
      <c r="R527" s="8">
        <v>206958.5511552</v>
      </c>
      <c r="S527" s="8">
        <v>24000</v>
      </c>
      <c r="T527" s="8">
        <v>28060.99820617088</v>
      </c>
    </row>
    <row r="528" spans="1:20" hidden="1" x14ac:dyDescent="0.2">
      <c r="A528" s="6">
        <f t="shared" si="49"/>
        <v>487</v>
      </c>
      <c r="B528" s="6">
        <f t="shared" si="50"/>
        <v>5</v>
      </c>
      <c r="C528" s="7" t="s">
        <v>192</v>
      </c>
      <c r="D528" s="7" t="s">
        <v>628</v>
      </c>
      <c r="E528" s="8">
        <f t="shared" si="45"/>
        <v>1160881.6370192</v>
      </c>
      <c r="F528" s="8">
        <v>574799.08262783999</v>
      </c>
      <c r="G528" s="8">
        <v>173177.81739787199</v>
      </c>
      <c r="H528" s="8">
        <v>64402.4774864352</v>
      </c>
      <c r="I528" s="8"/>
      <c r="J528" s="8"/>
      <c r="K528" s="8"/>
      <c r="L528" s="8">
        <v>151001.81319498914</v>
      </c>
      <c r="M528" s="8"/>
      <c r="N528" s="8"/>
      <c r="O528" s="8"/>
      <c r="P528" s="8"/>
      <c r="Q528" s="8"/>
      <c r="R528" s="8">
        <v>152433.25084800003</v>
      </c>
      <c r="S528" s="8">
        <v>24000</v>
      </c>
      <c r="T528" s="8">
        <v>21067.195464063683</v>
      </c>
    </row>
    <row r="529" spans="1:20" hidden="1" x14ac:dyDescent="0.2">
      <c r="A529" s="6">
        <f t="shared" si="49"/>
        <v>488</v>
      </c>
      <c r="B529" s="6">
        <f t="shared" si="50"/>
        <v>6</v>
      </c>
      <c r="C529" s="7" t="s">
        <v>192</v>
      </c>
      <c r="D529" s="7" t="s">
        <v>629</v>
      </c>
      <c r="E529" s="8">
        <f t="shared" si="45"/>
        <v>823036.2906064</v>
      </c>
      <c r="F529" s="8">
        <v>559598.62544039998</v>
      </c>
      <c r="G529" s="8"/>
      <c r="H529" s="8"/>
      <c r="I529" s="8"/>
      <c r="J529" s="8"/>
      <c r="K529" s="8"/>
      <c r="L529" s="8">
        <v>151111.75262942308</v>
      </c>
      <c r="M529" s="8"/>
      <c r="N529" s="8"/>
      <c r="O529" s="8"/>
      <c r="P529" s="8"/>
      <c r="Q529" s="8"/>
      <c r="R529" s="8">
        <v>72784.115999999995</v>
      </c>
      <c r="S529" s="8">
        <v>24000</v>
      </c>
      <c r="T529" s="8">
        <v>15541.79653657696</v>
      </c>
    </row>
    <row r="530" spans="1:20" hidden="1" x14ac:dyDescent="0.2">
      <c r="A530" s="6">
        <f t="shared" si="49"/>
        <v>489</v>
      </c>
      <c r="B530" s="6">
        <f t="shared" si="50"/>
        <v>7</v>
      </c>
      <c r="C530" s="7" t="s">
        <v>192</v>
      </c>
      <c r="D530" s="7" t="s">
        <v>630</v>
      </c>
      <c r="E530" s="8">
        <f t="shared" si="45"/>
        <v>825730.83674880012</v>
      </c>
      <c r="F530" s="8">
        <v>561725.66311444808</v>
      </c>
      <c r="G530" s="8"/>
      <c r="H530" s="8"/>
      <c r="I530" s="8"/>
      <c r="J530" s="8"/>
      <c r="K530" s="8"/>
      <c r="L530" s="8">
        <v>151606.48008437571</v>
      </c>
      <c r="M530" s="8"/>
      <c r="N530" s="8"/>
      <c r="O530" s="8"/>
      <c r="P530" s="8"/>
      <c r="Q530" s="8"/>
      <c r="R530" s="8">
        <v>72799.56431999999</v>
      </c>
      <c r="S530" s="8">
        <v>24000</v>
      </c>
      <c r="T530" s="8">
        <v>15599.129229976321</v>
      </c>
    </row>
    <row r="531" spans="1:20" hidden="1" x14ac:dyDescent="0.2">
      <c r="A531" s="6">
        <f t="shared" si="49"/>
        <v>490</v>
      </c>
      <c r="B531" s="6">
        <f t="shared" si="50"/>
        <v>8</v>
      </c>
      <c r="C531" s="7" t="s">
        <v>192</v>
      </c>
      <c r="D531" s="7" t="s">
        <v>631</v>
      </c>
      <c r="E531" s="8">
        <f t="shared" si="45"/>
        <v>1536620.2216384001</v>
      </c>
      <c r="F531" s="8">
        <v>576028.99955563201</v>
      </c>
      <c r="G531" s="8">
        <v>174863.3934397056</v>
      </c>
      <c r="H531" s="8">
        <v>66250.895724840957</v>
      </c>
      <c r="I531" s="8">
        <v>309764.60711770563</v>
      </c>
      <c r="J531" s="8"/>
      <c r="K531" s="8"/>
      <c r="L531" s="8">
        <v>150836.90404333826</v>
      </c>
      <c r="M531" s="8"/>
      <c r="N531" s="8"/>
      <c r="O531" s="8"/>
      <c r="P531" s="8"/>
      <c r="Q531" s="8"/>
      <c r="R531" s="8">
        <v>206933.7308544</v>
      </c>
      <c r="S531" s="8">
        <v>24000</v>
      </c>
      <c r="T531" s="8">
        <v>27941.690902777602</v>
      </c>
    </row>
    <row r="532" spans="1:20" hidden="1" x14ac:dyDescent="0.2">
      <c r="A532" s="6">
        <f t="shared" si="49"/>
        <v>491</v>
      </c>
      <c r="B532" s="6">
        <f t="shared" si="50"/>
        <v>9</v>
      </c>
      <c r="C532" s="7" t="s">
        <v>192</v>
      </c>
      <c r="D532" s="7" t="s">
        <v>632</v>
      </c>
      <c r="E532" s="8">
        <f t="shared" si="45"/>
        <v>820641.12625760003</v>
      </c>
      <c r="F532" s="8">
        <v>557692.58563065599</v>
      </c>
      <c r="G532" s="8"/>
      <c r="H532" s="8"/>
      <c r="I532" s="8"/>
      <c r="J532" s="8"/>
      <c r="K532" s="8"/>
      <c r="L532" s="8">
        <v>150671.99489168741</v>
      </c>
      <c r="M532" s="8"/>
      <c r="N532" s="8"/>
      <c r="O532" s="8"/>
      <c r="P532" s="8"/>
      <c r="Q532" s="8"/>
      <c r="R532" s="8">
        <v>72786.047040000005</v>
      </c>
      <c r="S532" s="8">
        <v>24000</v>
      </c>
      <c r="T532" s="8">
        <v>15490.498695256643</v>
      </c>
    </row>
    <row r="533" spans="1:20" hidden="1" x14ac:dyDescent="0.2">
      <c r="A533" s="6">
        <f t="shared" si="49"/>
        <v>492</v>
      </c>
      <c r="B533" s="6">
        <f t="shared" si="50"/>
        <v>10</v>
      </c>
      <c r="C533" s="7" t="s">
        <v>192</v>
      </c>
      <c r="D533" s="7" t="s">
        <v>633</v>
      </c>
      <c r="E533" s="8">
        <f t="shared" si="45"/>
        <v>825431.44495520007</v>
      </c>
      <c r="F533" s="8">
        <v>561529.22176881612</v>
      </c>
      <c r="G533" s="8"/>
      <c r="H533" s="8"/>
      <c r="I533" s="8"/>
      <c r="J533" s="8"/>
      <c r="K533" s="8"/>
      <c r="L533" s="8">
        <v>151551.51036715874</v>
      </c>
      <c r="M533" s="8"/>
      <c r="N533" s="8"/>
      <c r="O533" s="8"/>
      <c r="P533" s="8"/>
      <c r="Q533" s="8"/>
      <c r="R533" s="8">
        <v>72757.08143999998</v>
      </c>
      <c r="S533" s="8">
        <v>24000</v>
      </c>
      <c r="T533" s="8">
        <v>15593.631379225282</v>
      </c>
    </row>
    <row r="534" spans="1:20" hidden="1" x14ac:dyDescent="0.2">
      <c r="A534" s="6">
        <f t="shared" si="49"/>
        <v>493</v>
      </c>
      <c r="B534" s="6">
        <f t="shared" si="50"/>
        <v>11</v>
      </c>
      <c r="C534" s="7" t="s">
        <v>192</v>
      </c>
      <c r="D534" s="7" t="s">
        <v>634</v>
      </c>
      <c r="E534" s="8">
        <f t="shared" si="45"/>
        <v>1536060.2398448002</v>
      </c>
      <c r="F534" s="8">
        <v>575787.20503214397</v>
      </c>
      <c r="G534" s="8">
        <v>174773.36256851521</v>
      </c>
      <c r="H534" s="8">
        <v>66215.02147952831</v>
      </c>
      <c r="I534" s="8">
        <v>309627.13371851516</v>
      </c>
      <c r="J534" s="8"/>
      <c r="K534" s="8"/>
      <c r="L534" s="8">
        <v>150781.93432612132</v>
      </c>
      <c r="M534" s="8"/>
      <c r="N534" s="8"/>
      <c r="O534" s="8"/>
      <c r="P534" s="8"/>
      <c r="Q534" s="8"/>
      <c r="R534" s="8">
        <v>206946.14100479998</v>
      </c>
      <c r="S534" s="8">
        <v>24000</v>
      </c>
      <c r="T534" s="8">
        <v>27929.441715175995</v>
      </c>
    </row>
    <row r="535" spans="1:20" hidden="1" x14ac:dyDescent="0.2">
      <c r="A535" s="6">
        <f t="shared" si="49"/>
        <v>494</v>
      </c>
      <c r="B535" s="6">
        <f t="shared" si="50"/>
        <v>12</v>
      </c>
      <c r="C535" s="7" t="s">
        <v>192</v>
      </c>
      <c r="D535" s="7" t="s">
        <v>635</v>
      </c>
      <c r="E535" s="8">
        <f t="shared" si="45"/>
        <v>823036.2906064</v>
      </c>
      <c r="F535" s="8">
        <v>559594.84600891196</v>
      </c>
      <c r="G535" s="8"/>
      <c r="H535" s="8"/>
      <c r="I535" s="8"/>
      <c r="J535" s="8"/>
      <c r="K535" s="8"/>
      <c r="L535" s="8">
        <v>151111.75262942308</v>
      </c>
      <c r="M535" s="8"/>
      <c r="N535" s="8"/>
      <c r="O535" s="8"/>
      <c r="P535" s="8"/>
      <c r="Q535" s="8"/>
      <c r="R535" s="8">
        <v>72787.978080000001</v>
      </c>
      <c r="S535" s="8">
        <v>24000</v>
      </c>
      <c r="T535" s="8">
        <v>15541.71388806496</v>
      </c>
    </row>
    <row r="536" spans="1:20" hidden="1" x14ac:dyDescent="0.2">
      <c r="A536" s="6">
        <f t="shared" si="49"/>
        <v>495</v>
      </c>
      <c r="B536" s="6">
        <f t="shared" si="50"/>
        <v>13</v>
      </c>
      <c r="C536" s="7" t="s">
        <v>192</v>
      </c>
      <c r="D536" s="7" t="s">
        <v>636</v>
      </c>
      <c r="E536" s="8">
        <f t="shared" si="45"/>
        <v>825431.44495520007</v>
      </c>
      <c r="F536" s="8">
        <v>561487.64802244806</v>
      </c>
      <c r="G536" s="8"/>
      <c r="H536" s="8"/>
      <c r="I536" s="8"/>
      <c r="J536" s="8"/>
      <c r="K536" s="8"/>
      <c r="L536" s="8">
        <v>151551.51036715874</v>
      </c>
      <c r="M536" s="8"/>
      <c r="N536" s="8"/>
      <c r="O536" s="8"/>
      <c r="P536" s="8"/>
      <c r="Q536" s="8"/>
      <c r="R536" s="8">
        <v>72799.56431999999</v>
      </c>
      <c r="S536" s="8">
        <v>24000</v>
      </c>
      <c r="T536" s="8">
        <v>15592.722245593282</v>
      </c>
    </row>
    <row r="537" spans="1:20" hidden="1" x14ac:dyDescent="0.2">
      <c r="A537" s="6">
        <f t="shared" si="49"/>
        <v>496</v>
      </c>
      <c r="B537" s="6">
        <f t="shared" si="50"/>
        <v>14</v>
      </c>
      <c r="C537" s="7" t="s">
        <v>192</v>
      </c>
      <c r="D537" s="7" t="s">
        <v>637</v>
      </c>
      <c r="E537" s="8">
        <f t="shared" si="45"/>
        <v>823934.47598719993</v>
      </c>
      <c r="F537" s="8">
        <v>560301.34220793599</v>
      </c>
      <c r="G537" s="8"/>
      <c r="H537" s="8"/>
      <c r="I537" s="8"/>
      <c r="J537" s="8"/>
      <c r="K537" s="8"/>
      <c r="L537" s="8">
        <v>151276.66178107396</v>
      </c>
      <c r="M537" s="8"/>
      <c r="N537" s="8"/>
      <c r="O537" s="8"/>
      <c r="P537" s="8"/>
      <c r="Q537" s="8"/>
      <c r="R537" s="8">
        <v>72795.702239999984</v>
      </c>
      <c r="S537" s="8">
        <v>24000</v>
      </c>
      <c r="T537" s="8">
        <v>15560.769758190079</v>
      </c>
    </row>
    <row r="538" spans="1:20" hidden="1" x14ac:dyDescent="0.2">
      <c r="A538" s="6">
        <f t="shared" si="49"/>
        <v>497</v>
      </c>
      <c r="B538" s="6">
        <f t="shared" si="50"/>
        <v>15</v>
      </c>
      <c r="C538" s="7" t="s">
        <v>192</v>
      </c>
      <c r="D538" s="7" t="s">
        <v>638</v>
      </c>
      <c r="E538" s="8">
        <f t="shared" si="45"/>
        <v>1542220.1495743999</v>
      </c>
      <c r="F538" s="8">
        <v>578395.95182342397</v>
      </c>
      <c r="G538" s="8">
        <v>175722.93322153919</v>
      </c>
      <c r="H538" s="8">
        <v>66578.344485246722</v>
      </c>
      <c r="I538" s="8">
        <v>311098.55260753923</v>
      </c>
      <c r="J538" s="8"/>
      <c r="K538" s="8"/>
      <c r="L538" s="8">
        <v>151386.60121550786</v>
      </c>
      <c r="M538" s="8"/>
      <c r="N538" s="8"/>
      <c r="O538" s="8"/>
      <c r="P538" s="8"/>
      <c r="Q538" s="8"/>
      <c r="R538" s="8">
        <v>206977.16638080002</v>
      </c>
      <c r="S538" s="8">
        <v>24000</v>
      </c>
      <c r="T538" s="8">
        <v>28060.599840343042</v>
      </c>
    </row>
    <row r="539" spans="1:20" hidden="1" x14ac:dyDescent="0.2">
      <c r="A539" s="6">
        <f t="shared" si="49"/>
        <v>498</v>
      </c>
      <c r="B539" s="6">
        <f t="shared" si="50"/>
        <v>16</v>
      </c>
      <c r="C539" s="7" t="s">
        <v>192</v>
      </c>
      <c r="D539" s="7" t="s">
        <v>639</v>
      </c>
      <c r="E539" s="8">
        <f t="shared" si="45"/>
        <v>821838.7134319999</v>
      </c>
      <c r="F539" s="8">
        <v>558631.43756044796</v>
      </c>
      <c r="G539" s="8"/>
      <c r="H539" s="8"/>
      <c r="I539" s="8"/>
      <c r="J539" s="8"/>
      <c r="K539" s="8"/>
      <c r="L539" s="8">
        <v>150891.87376055523</v>
      </c>
      <c r="M539" s="8"/>
      <c r="N539" s="8"/>
      <c r="O539" s="8"/>
      <c r="P539" s="8"/>
      <c r="Q539" s="8"/>
      <c r="R539" s="8">
        <v>72799.56431999999</v>
      </c>
      <c r="S539" s="8">
        <v>24000</v>
      </c>
      <c r="T539" s="8">
        <v>15515.8377909968</v>
      </c>
    </row>
    <row r="540" spans="1:20" hidden="1" x14ac:dyDescent="0.2">
      <c r="A540" s="6">
        <f t="shared" si="49"/>
        <v>499</v>
      </c>
      <c r="B540" s="6">
        <f t="shared" si="50"/>
        <v>17</v>
      </c>
      <c r="C540" s="7" t="s">
        <v>192</v>
      </c>
      <c r="D540" s="7" t="s">
        <v>640</v>
      </c>
      <c r="E540" s="8">
        <f t="shared" si="45"/>
        <v>1542220.1495743999</v>
      </c>
      <c r="F540" s="8">
        <v>578392.17239193595</v>
      </c>
      <c r="G540" s="8">
        <v>175719.90967634879</v>
      </c>
      <c r="H540" s="8">
        <v>66576.026433934079</v>
      </c>
      <c r="I540" s="8">
        <v>311095.52906234883</v>
      </c>
      <c r="J540" s="8"/>
      <c r="K540" s="8"/>
      <c r="L540" s="8">
        <v>151386.60121550786</v>
      </c>
      <c r="M540" s="8"/>
      <c r="N540" s="8"/>
      <c r="O540" s="8"/>
      <c r="P540" s="8"/>
      <c r="Q540" s="8"/>
      <c r="R540" s="8">
        <v>206989.5765312</v>
      </c>
      <c r="S540" s="8">
        <v>24000</v>
      </c>
      <c r="T540" s="8">
        <v>28060.334263124481</v>
      </c>
    </row>
    <row r="541" spans="1:20" hidden="1" x14ac:dyDescent="0.2">
      <c r="A541" s="6">
        <f t="shared" si="49"/>
        <v>500</v>
      </c>
      <c r="B541" s="6">
        <f t="shared" si="50"/>
        <v>18</v>
      </c>
      <c r="C541" s="7" t="s">
        <v>192</v>
      </c>
      <c r="D541" s="7" t="s">
        <v>641</v>
      </c>
      <c r="E541" s="8">
        <f t="shared" si="45"/>
        <v>823335.68240000005</v>
      </c>
      <c r="F541" s="8">
        <v>559836.64053239999</v>
      </c>
      <c r="G541" s="8"/>
      <c r="H541" s="8"/>
      <c r="I541" s="8"/>
      <c r="J541" s="8"/>
      <c r="K541" s="8"/>
      <c r="L541" s="8">
        <v>151166.72234664002</v>
      </c>
      <c r="M541" s="8"/>
      <c r="N541" s="8"/>
      <c r="O541" s="8"/>
      <c r="P541" s="8"/>
      <c r="Q541" s="8"/>
      <c r="R541" s="8">
        <v>72784.115999999995</v>
      </c>
      <c r="S541" s="8">
        <v>24000</v>
      </c>
      <c r="T541" s="8">
        <v>15548.203520960002</v>
      </c>
    </row>
    <row r="542" spans="1:20" hidden="1" x14ac:dyDescent="0.2">
      <c r="A542" s="6">
        <f t="shared" si="49"/>
        <v>501</v>
      </c>
      <c r="B542" s="6">
        <f t="shared" si="50"/>
        <v>19</v>
      </c>
      <c r="C542" s="7" t="s">
        <v>192</v>
      </c>
      <c r="D542" s="7" t="s">
        <v>642</v>
      </c>
      <c r="E542" s="8">
        <f t="shared" si="45"/>
        <v>822437.4970192</v>
      </c>
      <c r="F542" s="8">
        <v>559120.69575465599</v>
      </c>
      <c r="G542" s="8"/>
      <c r="H542" s="8"/>
      <c r="I542" s="8"/>
      <c r="J542" s="8"/>
      <c r="K542" s="8"/>
      <c r="L542" s="8">
        <v>151001.81319498914</v>
      </c>
      <c r="M542" s="8"/>
      <c r="N542" s="8"/>
      <c r="O542" s="8"/>
      <c r="P542" s="8"/>
      <c r="Q542" s="8"/>
      <c r="R542" s="8">
        <v>72786.047040000005</v>
      </c>
      <c r="S542" s="8">
        <v>24000</v>
      </c>
      <c r="T542" s="8">
        <v>15528.941029554882</v>
      </c>
    </row>
    <row r="543" spans="1:20" hidden="1" x14ac:dyDescent="0.2">
      <c r="A543" s="6">
        <f t="shared" si="49"/>
        <v>502</v>
      </c>
      <c r="B543" s="6">
        <f t="shared" si="50"/>
        <v>20</v>
      </c>
      <c r="C543" s="7" t="s">
        <v>192</v>
      </c>
      <c r="D543" s="7" t="s">
        <v>643</v>
      </c>
      <c r="E543" s="8">
        <f t="shared" si="45"/>
        <v>939201.46652320004</v>
      </c>
      <c r="F543" s="8">
        <v>651947.72659665602</v>
      </c>
      <c r="G543" s="8"/>
      <c r="H543" s="8"/>
      <c r="I543" s="8"/>
      <c r="J543" s="8"/>
      <c r="K543" s="8"/>
      <c r="L543" s="8">
        <v>172440.00290960353</v>
      </c>
      <c r="M543" s="8"/>
      <c r="N543" s="8"/>
      <c r="O543" s="8"/>
      <c r="P543" s="8"/>
      <c r="Q543" s="8"/>
      <c r="R543" s="8">
        <v>72786.047040000005</v>
      </c>
      <c r="S543" s="8">
        <v>24000</v>
      </c>
      <c r="T543" s="8">
        <v>18027.689976940484</v>
      </c>
    </row>
    <row r="544" spans="1:20" hidden="1" x14ac:dyDescent="0.2">
      <c r="A544" s="6">
        <f t="shared" si="49"/>
        <v>503</v>
      </c>
      <c r="B544" s="6">
        <f t="shared" si="50"/>
        <v>21</v>
      </c>
      <c r="C544" s="7" t="s">
        <v>192</v>
      </c>
      <c r="D544" s="7" t="s">
        <v>644</v>
      </c>
      <c r="E544" s="8">
        <f t="shared" si="45"/>
        <v>823036.2906064</v>
      </c>
      <c r="F544" s="8">
        <v>559594.84600891196</v>
      </c>
      <c r="G544" s="8"/>
      <c r="H544" s="8"/>
      <c r="I544" s="8"/>
      <c r="J544" s="8"/>
      <c r="K544" s="8"/>
      <c r="L544" s="8">
        <v>151111.75262942308</v>
      </c>
      <c r="M544" s="8"/>
      <c r="N544" s="8"/>
      <c r="O544" s="8"/>
      <c r="P544" s="8"/>
      <c r="Q544" s="8"/>
      <c r="R544" s="8">
        <v>72787.978080000001</v>
      </c>
      <c r="S544" s="8">
        <v>24000</v>
      </c>
      <c r="T544" s="8">
        <v>15541.71388806496</v>
      </c>
    </row>
    <row r="545" spans="1:20" hidden="1" x14ac:dyDescent="0.2">
      <c r="A545" s="6">
        <f t="shared" si="49"/>
        <v>504</v>
      </c>
      <c r="B545" s="6">
        <f t="shared" si="50"/>
        <v>22</v>
      </c>
      <c r="C545" s="7" t="s">
        <v>192</v>
      </c>
      <c r="D545" s="7" t="s">
        <v>645</v>
      </c>
      <c r="E545" s="8">
        <f t="shared" si="45"/>
        <v>824533.25957439991</v>
      </c>
      <c r="F545" s="8">
        <v>560803.82841235201</v>
      </c>
      <c r="G545" s="8"/>
      <c r="H545" s="8"/>
      <c r="I545" s="8"/>
      <c r="J545" s="8"/>
      <c r="K545" s="8"/>
      <c r="L545" s="8">
        <v>151386.60121550786</v>
      </c>
      <c r="M545" s="8"/>
      <c r="N545" s="8"/>
      <c r="O545" s="8"/>
      <c r="P545" s="8"/>
      <c r="Q545" s="8"/>
      <c r="R545" s="8">
        <v>72768.667679999984</v>
      </c>
      <c r="S545" s="8">
        <v>24000</v>
      </c>
      <c r="T545" s="8">
        <v>15574.162266540161</v>
      </c>
    </row>
    <row r="546" spans="1:20" hidden="1" x14ac:dyDescent="0.2">
      <c r="A546" s="6">
        <f t="shared" si="49"/>
        <v>505</v>
      </c>
      <c r="B546" s="6">
        <f t="shared" si="50"/>
        <v>23</v>
      </c>
      <c r="C546" s="7" t="s">
        <v>192</v>
      </c>
      <c r="D546" s="7" t="s">
        <v>646</v>
      </c>
      <c r="E546" s="8">
        <f t="shared" si="45"/>
        <v>825132.05316160002</v>
      </c>
      <c r="F546" s="8">
        <v>561281.758098096</v>
      </c>
      <c r="G546" s="8"/>
      <c r="H546" s="8"/>
      <c r="I546" s="8"/>
      <c r="J546" s="8"/>
      <c r="K546" s="8"/>
      <c r="L546" s="8">
        <v>151496.5406499418</v>
      </c>
      <c r="M546" s="8"/>
      <c r="N546" s="8"/>
      <c r="O546" s="8"/>
      <c r="P546" s="8"/>
      <c r="Q546" s="8"/>
      <c r="R546" s="8">
        <v>72766.736639999988</v>
      </c>
      <c r="S546" s="8">
        <v>24000</v>
      </c>
      <c r="T546" s="8">
        <v>15587.017773562242</v>
      </c>
    </row>
    <row r="547" spans="1:20" hidden="1" x14ac:dyDescent="0.2">
      <c r="A547" s="6">
        <f t="shared" si="49"/>
        <v>506</v>
      </c>
      <c r="B547" s="6">
        <f t="shared" si="50"/>
        <v>24</v>
      </c>
      <c r="C547" s="7" t="s">
        <v>192</v>
      </c>
      <c r="D547" s="7" t="s">
        <v>647</v>
      </c>
      <c r="E547" s="8">
        <f t="shared" si="45"/>
        <v>50088886.234283648</v>
      </c>
      <c r="F547" s="8">
        <v>8428613.0701819211</v>
      </c>
      <c r="G547" s="8">
        <v>2948231.1438219361</v>
      </c>
      <c r="H547" s="8">
        <v>3210316.7008624319</v>
      </c>
      <c r="I547" s="8"/>
      <c r="J547" s="8"/>
      <c r="K547" s="8"/>
      <c r="L547" s="8">
        <v>309305.949615978</v>
      </c>
      <c r="M547" s="8"/>
      <c r="N547" s="8">
        <v>15747457.649423519</v>
      </c>
      <c r="O547" s="8"/>
      <c r="P547" s="8">
        <v>8050132.9609266808</v>
      </c>
      <c r="Q547" s="8">
        <v>8833137.7984411661</v>
      </c>
      <c r="R547" s="8">
        <v>1477451.4949102928</v>
      </c>
      <c r="S547" s="8">
        <v>44915.964313439996</v>
      </c>
      <c r="T547" s="8">
        <v>1039323.5017862822</v>
      </c>
    </row>
    <row r="548" spans="1:20" hidden="1" x14ac:dyDescent="0.2">
      <c r="A548" s="6">
        <f t="shared" si="49"/>
        <v>507</v>
      </c>
      <c r="B548" s="6">
        <f t="shared" si="50"/>
        <v>25</v>
      </c>
      <c r="C548" s="7" t="s">
        <v>192</v>
      </c>
      <c r="D548" s="7" t="s">
        <v>649</v>
      </c>
      <c r="E548" s="8">
        <f t="shared" si="45"/>
        <v>12806747.15414048</v>
      </c>
      <c r="F548" s="8">
        <v>3694672.6880477699</v>
      </c>
      <c r="G548" s="8"/>
      <c r="H548" s="8"/>
      <c r="I548" s="8"/>
      <c r="J548" s="8">
        <v>572219.86872005218</v>
      </c>
      <c r="K548" s="8"/>
      <c r="L548" s="8">
        <v>137776.86318787374</v>
      </c>
      <c r="M548" s="8"/>
      <c r="N548" s="8"/>
      <c r="O548" s="8"/>
      <c r="P548" s="8">
        <v>3512987.905541562</v>
      </c>
      <c r="Q548" s="8">
        <v>3882460.8884919407</v>
      </c>
      <c r="R548" s="8">
        <v>706682.21958124544</v>
      </c>
      <c r="S548" s="8">
        <v>41902.034508960001</v>
      </c>
      <c r="T548" s="8">
        <v>258044.68606107586</v>
      </c>
    </row>
    <row r="549" spans="1:20" hidden="1" x14ac:dyDescent="0.2">
      <c r="A549" s="6">
        <f t="shared" si="49"/>
        <v>508</v>
      </c>
      <c r="B549" s="6">
        <f t="shared" si="50"/>
        <v>26</v>
      </c>
      <c r="C549" s="7" t="s">
        <v>192</v>
      </c>
      <c r="D549" s="7" t="s">
        <v>212</v>
      </c>
      <c r="E549" s="8">
        <f t="shared" si="45"/>
        <v>9302654.3999999985</v>
      </c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>
        <v>4122573.680239737</v>
      </c>
      <c r="Q549" s="8">
        <v>4557485.1053807428</v>
      </c>
      <c r="R549" s="8">
        <v>390779.73958444817</v>
      </c>
      <c r="S549" s="8">
        <v>42000.569243999998</v>
      </c>
      <c r="T549" s="8">
        <v>189815.30555107121</v>
      </c>
    </row>
    <row r="550" spans="1:20" hidden="1" x14ac:dyDescent="0.2">
      <c r="A550" s="6">
        <f t="shared" si="49"/>
        <v>509</v>
      </c>
      <c r="B550" s="6">
        <f t="shared" si="50"/>
        <v>27</v>
      </c>
      <c r="C550" s="7" t="s">
        <v>192</v>
      </c>
      <c r="D550" s="7" t="s">
        <v>217</v>
      </c>
      <c r="E550" s="8">
        <f t="shared" si="45"/>
        <v>20392816.350000001</v>
      </c>
      <c r="F550" s="8"/>
      <c r="G550" s="8"/>
      <c r="H550" s="8"/>
      <c r="I550" s="8"/>
      <c r="J550" s="8"/>
      <c r="K550" s="8"/>
      <c r="L550" s="8"/>
      <c r="M550" s="8"/>
      <c r="N550" s="8">
        <v>9289937.654764317</v>
      </c>
      <c r="O550" s="8"/>
      <c r="P550" s="8">
        <v>4700619.1147882212</v>
      </c>
      <c r="Q550" s="8">
        <v>5197332.2782992534</v>
      </c>
      <c r="R550" s="8">
        <v>741980.27263311949</v>
      </c>
      <c r="S550" s="8">
        <v>43346.758082400003</v>
      </c>
      <c r="T550" s="8">
        <v>419600.27143268788</v>
      </c>
    </row>
    <row r="551" spans="1:20" hidden="1" x14ac:dyDescent="0.2">
      <c r="A551" s="6">
        <f t="shared" si="49"/>
        <v>510</v>
      </c>
      <c r="B551" s="6">
        <f t="shared" si="50"/>
        <v>28</v>
      </c>
      <c r="C551" s="7" t="s">
        <v>192</v>
      </c>
      <c r="D551" s="7" t="s">
        <v>651</v>
      </c>
      <c r="E551" s="8">
        <f t="shared" si="45"/>
        <v>6369918.0422</v>
      </c>
      <c r="F551" s="8">
        <v>2602711.44370776</v>
      </c>
      <c r="G551" s="8">
        <v>897445.87952980807</v>
      </c>
      <c r="H551" s="8">
        <v>344337.74191414082</v>
      </c>
      <c r="I551" s="8">
        <v>1448630.6352598078</v>
      </c>
      <c r="J551" s="8"/>
      <c r="K551" s="8"/>
      <c r="L551" s="8">
        <v>625280.53334292013</v>
      </c>
      <c r="M551" s="8"/>
      <c r="N551" s="8"/>
      <c r="O551" s="8"/>
      <c r="P551" s="8"/>
      <c r="Q551" s="8"/>
      <c r="R551" s="8">
        <v>298088.25091199996</v>
      </c>
      <c r="S551" s="8">
        <v>24000</v>
      </c>
      <c r="T551" s="8">
        <v>129423.5575335632</v>
      </c>
    </row>
    <row r="552" spans="1:20" hidden="1" x14ac:dyDescent="0.2">
      <c r="A552" s="6">
        <f t="shared" si="49"/>
        <v>511</v>
      </c>
      <c r="B552" s="6">
        <f t="shared" si="50"/>
        <v>29</v>
      </c>
      <c r="C552" s="7" t="s">
        <v>192</v>
      </c>
      <c r="D552" s="7" t="s">
        <v>652</v>
      </c>
      <c r="E552" s="8">
        <f t="shared" si="45"/>
        <v>1885385.6</v>
      </c>
      <c r="F552" s="8"/>
      <c r="G552" s="8"/>
      <c r="H552" s="8"/>
      <c r="I552" s="8"/>
      <c r="J552" s="8"/>
      <c r="K552" s="8"/>
      <c r="L552" s="8"/>
      <c r="M552" s="8"/>
      <c r="N552" s="8">
        <v>1708863.6416842048</v>
      </c>
      <c r="O552" s="8"/>
      <c r="P552" s="8"/>
      <c r="Q552" s="8"/>
      <c r="R552" s="8">
        <v>115152.57150602402</v>
      </c>
      <c r="S552" s="8">
        <v>24000</v>
      </c>
      <c r="T552" s="8">
        <v>37369.386809771087</v>
      </c>
    </row>
    <row r="553" spans="1:20" hidden="1" x14ac:dyDescent="0.2">
      <c r="A553" s="6">
        <f t="shared" si="49"/>
        <v>512</v>
      </c>
      <c r="B553" s="6">
        <f t="shared" si="50"/>
        <v>30</v>
      </c>
      <c r="C553" s="7" t="s">
        <v>192</v>
      </c>
      <c r="D553" s="7" t="s">
        <v>653</v>
      </c>
      <c r="E553" s="8">
        <f t="shared" si="45"/>
        <v>37259456.808583044</v>
      </c>
      <c r="F553" s="8">
        <v>8722797.8350393455</v>
      </c>
      <c r="G553" s="8">
        <v>3056816.9285062752</v>
      </c>
      <c r="H553" s="8">
        <v>3323301.5293241297</v>
      </c>
      <c r="I553" s="8">
        <v>2018997.0669382755</v>
      </c>
      <c r="J553" s="8">
        <v>1457619.2451896544</v>
      </c>
      <c r="K553" s="8"/>
      <c r="L553" s="8">
        <v>319686.07166936301</v>
      </c>
      <c r="M553" s="8"/>
      <c r="N553" s="8">
        <v>16290910.735983547</v>
      </c>
      <c r="O553" s="8"/>
      <c r="P553" s="8"/>
      <c r="Q553" s="8"/>
      <c r="R553" s="8">
        <v>1275790.5377363348</v>
      </c>
      <c r="S553" s="8">
        <v>24000</v>
      </c>
      <c r="T553" s="8">
        <v>769536.85819611955</v>
      </c>
    </row>
    <row r="554" spans="1:20" hidden="1" x14ac:dyDescent="0.2">
      <c r="A554" s="6">
        <f t="shared" si="49"/>
        <v>513</v>
      </c>
      <c r="B554" s="6">
        <f t="shared" si="50"/>
        <v>31</v>
      </c>
      <c r="C554" s="7" t="s">
        <v>192</v>
      </c>
      <c r="D554" s="7" t="s">
        <v>654</v>
      </c>
      <c r="E554" s="8">
        <f t="shared" si="45"/>
        <v>20404895.173670396</v>
      </c>
      <c r="F554" s="8">
        <v>8814315.6143995672</v>
      </c>
      <c r="G554" s="8">
        <v>3111929.4945800551</v>
      </c>
      <c r="H554" s="8">
        <v>3353168.6835711589</v>
      </c>
      <c r="I554" s="8">
        <v>2069260.7483000546</v>
      </c>
      <c r="J554" s="8">
        <v>1512285.4891363969</v>
      </c>
      <c r="K554" s="8"/>
      <c r="L554" s="8">
        <v>321153.72221185348</v>
      </c>
      <c r="M554" s="8"/>
      <c r="N554" s="8"/>
      <c r="O554" s="8"/>
      <c r="P554" s="8"/>
      <c r="Q554" s="8"/>
      <c r="R554" s="8">
        <v>779307.44405760011</v>
      </c>
      <c r="S554" s="8">
        <v>24000</v>
      </c>
      <c r="T554" s="8">
        <v>419473.97741371411</v>
      </c>
    </row>
    <row r="555" spans="1:20" hidden="1" x14ac:dyDescent="0.2">
      <c r="A555" s="6">
        <f t="shared" si="49"/>
        <v>514</v>
      </c>
      <c r="B555" s="6">
        <f t="shared" si="50"/>
        <v>32</v>
      </c>
      <c r="C555" s="7" t="s">
        <v>192</v>
      </c>
      <c r="D555" s="7" t="s">
        <v>655</v>
      </c>
      <c r="E555" s="8">
        <f t="shared" si="45"/>
        <v>24475604.160000004</v>
      </c>
      <c r="F555" s="8"/>
      <c r="G555" s="8">
        <v>2569498.1666174689</v>
      </c>
      <c r="H555" s="8">
        <v>2781035.5982677904</v>
      </c>
      <c r="I555" s="8">
        <v>1702285.7458574688</v>
      </c>
      <c r="J555" s="8">
        <v>1236504.5566667134</v>
      </c>
      <c r="K555" s="8"/>
      <c r="L555" s="8"/>
      <c r="M555" s="8"/>
      <c r="N555" s="8"/>
      <c r="O555" s="8"/>
      <c r="P555" s="8">
        <v>6988483.2999323765</v>
      </c>
      <c r="Q555" s="8">
        <v>7647211.0565302186</v>
      </c>
      <c r="R555" s="8">
        <v>1005086.0352408147</v>
      </c>
      <c r="S555" s="8">
        <v>44175.978967199997</v>
      </c>
      <c r="T555" s="8">
        <v>501323.72191994853</v>
      </c>
    </row>
    <row r="556" spans="1:20" hidden="1" x14ac:dyDescent="0.2">
      <c r="A556" s="6">
        <f t="shared" si="49"/>
        <v>515</v>
      </c>
      <c r="B556" s="6">
        <f t="shared" si="50"/>
        <v>33</v>
      </c>
      <c r="C556" s="7" t="s">
        <v>192</v>
      </c>
      <c r="D556" s="7" t="s">
        <v>656</v>
      </c>
      <c r="E556" s="8">
        <f t="shared" si="45"/>
        <v>5459436.29</v>
      </c>
      <c r="F556" s="8"/>
      <c r="G556" s="8">
        <v>5131838.1197179221</v>
      </c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>
        <v>191375.2643328</v>
      </c>
      <c r="S556" s="8">
        <v>24000</v>
      </c>
      <c r="T556" s="8">
        <v>112222.90594927808</v>
      </c>
    </row>
    <row r="557" spans="1:20" hidden="1" x14ac:dyDescent="0.2">
      <c r="A557" s="6">
        <f t="shared" si="49"/>
        <v>516</v>
      </c>
      <c r="B557" s="6">
        <f t="shared" si="50"/>
        <v>34</v>
      </c>
      <c r="C557" s="7" t="s">
        <v>192</v>
      </c>
      <c r="D557" s="7" t="s">
        <v>657</v>
      </c>
      <c r="E557" s="8">
        <f t="shared" si="45"/>
        <v>3841382.1100000003</v>
      </c>
      <c r="F557" s="8"/>
      <c r="G557" s="8">
        <v>3569615.4462360675</v>
      </c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>
        <v>169706.40364800001</v>
      </c>
      <c r="S557" s="8">
        <v>24000</v>
      </c>
      <c r="T557" s="8">
        <v>78060.26011593279</v>
      </c>
    </row>
    <row r="558" spans="1:20" hidden="1" x14ac:dyDescent="0.2">
      <c r="A558" s="6">
        <f t="shared" si="49"/>
        <v>517</v>
      </c>
      <c r="B558" s="6">
        <f t="shared" si="50"/>
        <v>35</v>
      </c>
      <c r="C558" s="7" t="s">
        <v>192</v>
      </c>
      <c r="D558" s="7" t="s">
        <v>240</v>
      </c>
      <c r="E558" s="8">
        <f t="shared" si="45"/>
        <v>48974804.611778565</v>
      </c>
      <c r="F558" s="8">
        <v>6043472.0594398081</v>
      </c>
      <c r="G558" s="8">
        <v>3519695.4575554468</v>
      </c>
      <c r="H558" s="8">
        <v>3823714.7472474184</v>
      </c>
      <c r="I558" s="8">
        <v>2925997.4798854468</v>
      </c>
      <c r="J558" s="8"/>
      <c r="K558" s="8"/>
      <c r="L558" s="8">
        <v>287966.94786049885</v>
      </c>
      <c r="M558" s="8"/>
      <c r="N558" s="8"/>
      <c r="O558" s="8"/>
      <c r="P558" s="8">
        <v>21757335.656852588</v>
      </c>
      <c r="Q558" s="8">
        <v>8468177.4573629126</v>
      </c>
      <c r="R558" s="8">
        <v>1078910.3401948374</v>
      </c>
      <c r="S558" s="8">
        <v>45536.815826400001</v>
      </c>
      <c r="T558" s="8">
        <v>1023997.6495532069</v>
      </c>
    </row>
    <row r="559" spans="1:20" hidden="1" x14ac:dyDescent="0.2">
      <c r="A559" s="6">
        <f t="shared" si="49"/>
        <v>518</v>
      </c>
      <c r="B559" s="6">
        <f t="shared" si="50"/>
        <v>36</v>
      </c>
      <c r="C559" s="7" t="s">
        <v>192</v>
      </c>
      <c r="D559" s="7" t="s">
        <v>658</v>
      </c>
      <c r="E559" s="8">
        <f t="shared" si="45"/>
        <v>11705682.2383056</v>
      </c>
      <c r="F559" s="8">
        <v>1387730.6679725279</v>
      </c>
      <c r="G559" s="8">
        <v>468793.90022562235</v>
      </c>
      <c r="H559" s="8">
        <v>179776.16527944384</v>
      </c>
      <c r="I559" s="8">
        <v>766798.86520362226</v>
      </c>
      <c r="J559" s="8">
        <v>169041.01126889282</v>
      </c>
      <c r="K559" s="8"/>
      <c r="L559" s="8">
        <v>339218.12494586024</v>
      </c>
      <c r="M559" s="8"/>
      <c r="N559" s="8">
        <v>1706519.3997702003</v>
      </c>
      <c r="O559" s="8"/>
      <c r="P559" s="8">
        <v>2997663.7665896816</v>
      </c>
      <c r="Q559" s="8">
        <v>2800916.7694964618</v>
      </c>
      <c r="R559" s="8">
        <v>611974.84118029464</v>
      </c>
      <c r="S559" s="8">
        <v>40714.682275200001</v>
      </c>
      <c r="T559" s="8">
        <v>236534.04409779227</v>
      </c>
    </row>
    <row r="560" spans="1:20" hidden="1" x14ac:dyDescent="0.2">
      <c r="A560" s="6">
        <f t="shared" si="49"/>
        <v>519</v>
      </c>
      <c r="B560" s="6">
        <f t="shared" si="50"/>
        <v>37</v>
      </c>
      <c r="C560" s="7" t="s">
        <v>192</v>
      </c>
      <c r="D560" s="7" t="s">
        <v>659</v>
      </c>
      <c r="E560" s="8">
        <f t="shared" si="45"/>
        <v>25351322.342054397</v>
      </c>
      <c r="F560" s="8">
        <v>2362446.6271977602</v>
      </c>
      <c r="G560" s="8">
        <v>1443419.880484608</v>
      </c>
      <c r="H560" s="8">
        <v>690309.52674266871</v>
      </c>
      <c r="I560" s="8">
        <v>558403.00704460789</v>
      </c>
      <c r="J560" s="8">
        <v>332588.81299737602</v>
      </c>
      <c r="K560" s="8"/>
      <c r="L560" s="8">
        <v>233657.09463043587</v>
      </c>
      <c r="M560" s="8"/>
      <c r="N560" s="8">
        <v>7081180.5649749395</v>
      </c>
      <c r="O560" s="8"/>
      <c r="P560" s="8">
        <v>5804342.4255353874</v>
      </c>
      <c r="Q560" s="8">
        <v>5496825.6230264995</v>
      </c>
      <c r="R560" s="8">
        <v>782283.7281974745</v>
      </c>
      <c r="S560" s="8">
        <v>40964.260051200006</v>
      </c>
      <c r="T560" s="8">
        <v>524900.79117144272</v>
      </c>
    </row>
    <row r="561" spans="1:20" hidden="1" x14ac:dyDescent="0.2">
      <c r="A561" s="6">
        <f t="shared" si="49"/>
        <v>520</v>
      </c>
      <c r="B561" s="6">
        <f t="shared" si="50"/>
        <v>38</v>
      </c>
      <c r="C561" s="7" t="s">
        <v>192</v>
      </c>
      <c r="D561" s="7" t="s">
        <v>660</v>
      </c>
      <c r="E561" s="8">
        <f t="shared" ref="E561:E617" si="51">SUM(F561:T561)</f>
        <v>31677912.719999999</v>
      </c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>
        <v>21898670.790213868</v>
      </c>
      <c r="Q561" s="8">
        <v>8523641.667397514</v>
      </c>
      <c r="R561" s="8">
        <v>544716.20587612491</v>
      </c>
      <c r="S561" s="8">
        <v>45609.698661599999</v>
      </c>
      <c r="T561" s="8">
        <v>665274.35785089282</v>
      </c>
    </row>
    <row r="562" spans="1:20" hidden="1" x14ac:dyDescent="0.2">
      <c r="A562" s="6">
        <f t="shared" si="49"/>
        <v>521</v>
      </c>
      <c r="B562" s="6">
        <f t="shared" si="50"/>
        <v>39</v>
      </c>
      <c r="C562" s="7" t="s">
        <v>192</v>
      </c>
      <c r="D562" s="7" t="s">
        <v>661</v>
      </c>
      <c r="E562" s="8">
        <f t="shared" si="51"/>
        <v>32302812.830000006</v>
      </c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>
        <v>22367872.222863887</v>
      </c>
      <c r="Q562" s="8">
        <v>8714529.8667088244</v>
      </c>
      <c r="R562" s="8">
        <v>495012.36826327338</v>
      </c>
      <c r="S562" s="8">
        <v>45689.190969599993</v>
      </c>
      <c r="T562" s="8">
        <v>679709.1811944166</v>
      </c>
    </row>
    <row r="563" spans="1:20" hidden="1" x14ac:dyDescent="0.2">
      <c r="A563" s="6">
        <f t="shared" si="49"/>
        <v>522</v>
      </c>
      <c r="B563" s="6">
        <f t="shared" si="50"/>
        <v>40</v>
      </c>
      <c r="C563" s="7" t="s">
        <v>192</v>
      </c>
      <c r="D563" s="7" t="s">
        <v>662</v>
      </c>
      <c r="E563" s="8">
        <f t="shared" si="51"/>
        <v>8220247.2899999991</v>
      </c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>
        <v>3587210.6894475706</v>
      </c>
      <c r="Q563" s="8">
        <v>3992054.9749129517</v>
      </c>
      <c r="R563" s="8">
        <v>433068.14638002124</v>
      </c>
      <c r="S563" s="8">
        <v>42170.289787439993</v>
      </c>
      <c r="T563" s="8">
        <v>165743.18947201635</v>
      </c>
    </row>
    <row r="564" spans="1:20" hidden="1" x14ac:dyDescent="0.2">
      <c r="A564" s="6">
        <f t="shared" si="49"/>
        <v>523</v>
      </c>
      <c r="B564" s="6">
        <f t="shared" si="50"/>
        <v>41</v>
      </c>
      <c r="C564" s="7" t="s">
        <v>192</v>
      </c>
      <c r="D564" s="7" t="s">
        <v>663</v>
      </c>
      <c r="E564" s="8">
        <f t="shared" si="51"/>
        <v>45448791.230000004</v>
      </c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>
        <v>31535725.017484933</v>
      </c>
      <c r="Q564" s="8">
        <v>12301691.916751415</v>
      </c>
      <c r="R564" s="8">
        <v>602419.46788747283</v>
      </c>
      <c r="S564" s="8">
        <v>50319.305300400003</v>
      </c>
      <c r="T564" s="8">
        <v>958635.52257577935</v>
      </c>
    </row>
    <row r="565" spans="1:20" hidden="1" x14ac:dyDescent="0.2">
      <c r="A565" s="6">
        <f t="shared" si="49"/>
        <v>524</v>
      </c>
      <c r="B565" s="6">
        <f t="shared" si="50"/>
        <v>42</v>
      </c>
      <c r="C565" s="7" t="s">
        <v>192</v>
      </c>
      <c r="D565" s="7" t="s">
        <v>664</v>
      </c>
      <c r="E565" s="8">
        <f t="shared" si="51"/>
        <v>20574869.900000002</v>
      </c>
      <c r="F565" s="8"/>
      <c r="G565" s="8"/>
      <c r="H565" s="8"/>
      <c r="I565" s="8"/>
      <c r="J565" s="8"/>
      <c r="K565" s="8"/>
      <c r="L565" s="8"/>
      <c r="M565" s="8"/>
      <c r="N565" s="8">
        <v>11086594.191081235</v>
      </c>
      <c r="O565" s="8"/>
      <c r="P565" s="8"/>
      <c r="Q565" s="8">
        <v>8555336.991601171</v>
      </c>
      <c r="R565" s="8">
        <v>456481.33627267636</v>
      </c>
      <c r="S565" s="8">
        <v>46928.127714240007</v>
      </c>
      <c r="T565" s="8">
        <v>429529.25333068008</v>
      </c>
    </row>
    <row r="566" spans="1:20" hidden="1" x14ac:dyDescent="0.2">
      <c r="A566" s="6">
        <f t="shared" si="49"/>
        <v>525</v>
      </c>
      <c r="B566" s="6">
        <f t="shared" si="50"/>
        <v>43</v>
      </c>
      <c r="C566" s="7" t="s">
        <v>192</v>
      </c>
      <c r="D566" s="7" t="s">
        <v>253</v>
      </c>
      <c r="E566" s="8">
        <f t="shared" si="51"/>
        <v>4105346.5200000005</v>
      </c>
      <c r="F566" s="8"/>
      <c r="G566" s="8"/>
      <c r="H566" s="8"/>
      <c r="I566" s="8"/>
      <c r="J566" s="8"/>
      <c r="K566" s="8"/>
      <c r="L566" s="8"/>
      <c r="M566" s="8"/>
      <c r="N566" s="8">
        <v>1358638.4585510355</v>
      </c>
      <c r="O566" s="8"/>
      <c r="P566" s="8">
        <v>2407069.718547585</v>
      </c>
      <c r="Q566" s="8"/>
      <c r="R566" s="8">
        <v>233289.9319163904</v>
      </c>
      <c r="S566" s="8">
        <v>24000</v>
      </c>
      <c r="T566" s="8">
        <v>82348.410984989241</v>
      </c>
    </row>
    <row r="567" spans="1:20" hidden="1" x14ac:dyDescent="0.2">
      <c r="A567" s="6">
        <f t="shared" si="49"/>
        <v>526</v>
      </c>
      <c r="B567" s="6">
        <f t="shared" si="50"/>
        <v>44</v>
      </c>
      <c r="C567" s="7" t="s">
        <v>192</v>
      </c>
      <c r="D567" s="7" t="s">
        <v>271</v>
      </c>
      <c r="E567" s="8">
        <f t="shared" si="51"/>
        <v>4044469.0700000003</v>
      </c>
      <c r="F567" s="8"/>
      <c r="G567" s="8"/>
      <c r="H567" s="8"/>
      <c r="I567" s="8"/>
      <c r="J567" s="8"/>
      <c r="K567" s="8"/>
      <c r="L567" s="8"/>
      <c r="M567" s="8"/>
      <c r="N567" s="8">
        <v>1336925.870197295</v>
      </c>
      <c r="O567" s="8"/>
      <c r="P567" s="8">
        <v>2369499.4614940281</v>
      </c>
      <c r="Q567" s="8"/>
      <c r="R567" s="8">
        <v>232991.72308468944</v>
      </c>
      <c r="S567" s="8">
        <v>24000</v>
      </c>
      <c r="T567" s="8">
        <v>81052.015223987648</v>
      </c>
    </row>
    <row r="568" spans="1:20" hidden="1" x14ac:dyDescent="0.2">
      <c r="A568" s="6">
        <f t="shared" si="49"/>
        <v>527</v>
      </c>
      <c r="B568" s="6">
        <f t="shared" si="50"/>
        <v>45</v>
      </c>
      <c r="C568" s="7" t="s">
        <v>192</v>
      </c>
      <c r="D568" s="7" t="s">
        <v>272</v>
      </c>
      <c r="E568" s="8">
        <f t="shared" si="51"/>
        <v>4133129.53</v>
      </c>
      <c r="F568" s="8"/>
      <c r="G568" s="8"/>
      <c r="H568" s="8"/>
      <c r="I568" s="8"/>
      <c r="J568" s="8"/>
      <c r="K568" s="8"/>
      <c r="L568" s="8"/>
      <c r="M568" s="8"/>
      <c r="N568" s="8">
        <v>1369025.4411259405</v>
      </c>
      <c r="O568" s="8"/>
      <c r="P568" s="8">
        <v>2424707.2349437196</v>
      </c>
      <c r="Q568" s="8"/>
      <c r="R568" s="8">
        <v>232435.60391205794</v>
      </c>
      <c r="S568" s="8">
        <v>24000</v>
      </c>
      <c r="T568" s="8">
        <v>82961.250018281964</v>
      </c>
    </row>
    <row r="569" spans="1:20" hidden="1" x14ac:dyDescent="0.2">
      <c r="A569" s="6">
        <f t="shared" si="49"/>
        <v>528</v>
      </c>
      <c r="B569" s="6">
        <f t="shared" si="50"/>
        <v>46</v>
      </c>
      <c r="C569" s="7" t="s">
        <v>192</v>
      </c>
      <c r="D569" s="7" t="s">
        <v>279</v>
      </c>
      <c r="E569" s="8">
        <f t="shared" si="51"/>
        <v>28207506.089999996</v>
      </c>
      <c r="F569" s="8"/>
      <c r="G569" s="8"/>
      <c r="H569" s="8"/>
      <c r="I569" s="8"/>
      <c r="J569" s="8"/>
      <c r="K569" s="8"/>
      <c r="L569" s="8"/>
      <c r="M569" s="8"/>
      <c r="N569" s="8">
        <v>12975778.397320924</v>
      </c>
      <c r="O569" s="8"/>
      <c r="P569" s="8">
        <v>6653166.1592480419</v>
      </c>
      <c r="Q569" s="8">
        <v>7287276.0879998626</v>
      </c>
      <c r="R569" s="8">
        <v>658648.60714497091</v>
      </c>
      <c r="S569" s="8">
        <v>44033.607350400001</v>
      </c>
      <c r="T569" s="8">
        <v>588603.23093579896</v>
      </c>
    </row>
    <row r="570" spans="1:20" hidden="1" x14ac:dyDescent="0.2">
      <c r="A570" s="6">
        <f t="shared" si="49"/>
        <v>529</v>
      </c>
      <c r="B570" s="6">
        <f t="shared" si="50"/>
        <v>47</v>
      </c>
      <c r="C570" s="7" t="s">
        <v>192</v>
      </c>
      <c r="D570" s="7" t="s">
        <v>665</v>
      </c>
      <c r="E570" s="8">
        <f t="shared" si="51"/>
        <v>51285715.170000009</v>
      </c>
      <c r="F570" s="8"/>
      <c r="G570" s="8"/>
      <c r="H570" s="8"/>
      <c r="I570" s="8"/>
      <c r="J570" s="8"/>
      <c r="K570" s="8"/>
      <c r="L570" s="8"/>
      <c r="M570" s="8"/>
      <c r="N570" s="8">
        <v>23715382.561249465</v>
      </c>
      <c r="O570" s="8"/>
      <c r="P570" s="8">
        <v>12256583.142798608</v>
      </c>
      <c r="Q570" s="8">
        <v>13358436.289669015</v>
      </c>
      <c r="R570" s="8">
        <v>828239.57810023031</v>
      </c>
      <c r="S570" s="8">
        <v>48317.617531199998</v>
      </c>
      <c r="T570" s="8">
        <v>1078755.9806514876</v>
      </c>
    </row>
    <row r="571" spans="1:20" hidden="1" x14ac:dyDescent="0.2">
      <c r="A571" s="6">
        <f t="shared" si="49"/>
        <v>530</v>
      </c>
      <c r="B571" s="6">
        <f t="shared" si="50"/>
        <v>48</v>
      </c>
      <c r="C571" s="7" t="s">
        <v>192</v>
      </c>
      <c r="D571" s="7" t="s">
        <v>666</v>
      </c>
      <c r="E571" s="8">
        <f t="shared" si="51"/>
        <v>13093601.539999999</v>
      </c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>
        <v>12546146.964087477</v>
      </c>
      <c r="R571" s="8">
        <v>224221.56331912189</v>
      </c>
      <c r="S571" s="8">
        <v>48874.188731279995</v>
      </c>
      <c r="T571" s="8">
        <v>274358.82386212138</v>
      </c>
    </row>
    <row r="572" spans="1:20" hidden="1" x14ac:dyDescent="0.2">
      <c r="A572" s="6">
        <f t="shared" si="49"/>
        <v>531</v>
      </c>
      <c r="B572" s="6">
        <f t="shared" si="50"/>
        <v>49</v>
      </c>
      <c r="C572" s="7" t="s">
        <v>192</v>
      </c>
      <c r="D572" s="7" t="s">
        <v>667</v>
      </c>
      <c r="E572" s="8">
        <f t="shared" si="51"/>
        <v>11435898.430000002</v>
      </c>
      <c r="F572" s="8"/>
      <c r="G572" s="8">
        <v>2214444.5000637793</v>
      </c>
      <c r="H572" s="8">
        <v>2410455.0359946066</v>
      </c>
      <c r="I572" s="8"/>
      <c r="J572" s="8"/>
      <c r="K572" s="8"/>
      <c r="L572" s="8"/>
      <c r="M572" s="8"/>
      <c r="N572" s="8"/>
      <c r="O572" s="8"/>
      <c r="P572" s="8">
        <v>6048292.2973764213</v>
      </c>
      <c r="Q572" s="8"/>
      <c r="R572" s="8">
        <v>505305.50803514558</v>
      </c>
      <c r="S572" s="8">
        <v>24000</v>
      </c>
      <c r="T572" s="8">
        <v>233401.08853004788</v>
      </c>
    </row>
    <row r="573" spans="1:20" s="12" customFormat="1" hidden="1" x14ac:dyDescent="0.2">
      <c r="A573" s="6">
        <f t="shared" si="49"/>
        <v>532</v>
      </c>
      <c r="B573" s="6">
        <f t="shared" si="50"/>
        <v>50</v>
      </c>
      <c r="C573" s="10" t="s">
        <v>192</v>
      </c>
      <c r="D573" s="10" t="s">
        <v>285</v>
      </c>
      <c r="E573" s="11">
        <f t="shared" si="51"/>
        <v>14365440</v>
      </c>
      <c r="F573" s="11"/>
      <c r="G573" s="11"/>
      <c r="H573" s="11"/>
      <c r="I573" s="11"/>
      <c r="J573" s="11"/>
      <c r="K573" s="11"/>
      <c r="L573" s="11"/>
      <c r="M573" s="11">
        <v>13815109.962135907</v>
      </c>
      <c r="N573" s="11"/>
      <c r="O573" s="11"/>
      <c r="P573" s="11"/>
      <c r="Q573" s="11"/>
      <c r="R573" s="11">
        <v>224221.56331912189</v>
      </c>
      <c r="S573" s="11">
        <v>24000</v>
      </c>
      <c r="T573" s="8">
        <v>302108.47454497078</v>
      </c>
    </row>
    <row r="574" spans="1:20" hidden="1" x14ac:dyDescent="0.2">
      <c r="A574" s="6">
        <f t="shared" si="49"/>
        <v>533</v>
      </c>
      <c r="B574" s="6">
        <f t="shared" si="50"/>
        <v>51</v>
      </c>
      <c r="C574" s="7" t="s">
        <v>192</v>
      </c>
      <c r="D574" s="7" t="s">
        <v>288</v>
      </c>
      <c r="E574" s="8">
        <f t="shared" si="51"/>
        <v>17043287.539999999</v>
      </c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>
        <v>8388838.0334020909</v>
      </c>
      <c r="Q574" s="8">
        <v>7955020.1551338043</v>
      </c>
      <c r="R574" s="8">
        <v>300909.51000617869</v>
      </c>
      <c r="S574" s="8">
        <v>41112.764782400001</v>
      </c>
      <c r="T574" s="8">
        <v>357407.07667552441</v>
      </c>
    </row>
    <row r="575" spans="1:20" hidden="1" x14ac:dyDescent="0.2">
      <c r="A575" s="6">
        <f t="shared" si="49"/>
        <v>534</v>
      </c>
      <c r="B575" s="6">
        <f t="shared" si="50"/>
        <v>52</v>
      </c>
      <c r="C575" s="7" t="s">
        <v>192</v>
      </c>
      <c r="D575" s="7" t="s">
        <v>668</v>
      </c>
      <c r="E575" s="8">
        <f t="shared" si="51"/>
        <v>8295047.1299999999</v>
      </c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>
        <v>3627420.7591373171</v>
      </c>
      <c r="Q575" s="8">
        <v>4033183.8351818402</v>
      </c>
      <c r="R575" s="8">
        <v>424872.54255540902</v>
      </c>
      <c r="S575" s="8">
        <v>42048.085994399997</v>
      </c>
      <c r="T575" s="8">
        <v>167521.90713103412</v>
      </c>
    </row>
    <row r="576" spans="1:20" hidden="1" x14ac:dyDescent="0.2">
      <c r="A576" s="6">
        <f t="shared" si="49"/>
        <v>535</v>
      </c>
      <c r="B576" s="6">
        <f t="shared" si="50"/>
        <v>53</v>
      </c>
      <c r="C576" s="7" t="s">
        <v>192</v>
      </c>
      <c r="D576" s="7" t="s">
        <v>669</v>
      </c>
      <c r="E576" s="8">
        <f t="shared" si="51"/>
        <v>45146536.223066881</v>
      </c>
      <c r="F576" s="8">
        <v>4232249.4263985604</v>
      </c>
      <c r="G576" s="8">
        <v>2575820.5883316481</v>
      </c>
      <c r="H576" s="8">
        <v>1237708.9765551167</v>
      </c>
      <c r="I576" s="8">
        <v>973796.56898764789</v>
      </c>
      <c r="J576" s="8"/>
      <c r="K576" s="8"/>
      <c r="L576" s="8">
        <v>423391.76272924885</v>
      </c>
      <c r="M576" s="8"/>
      <c r="N576" s="8">
        <v>12749839.534297233</v>
      </c>
      <c r="O576" s="8"/>
      <c r="P576" s="8">
        <v>10421562.370131386</v>
      </c>
      <c r="Q576" s="8">
        <v>9912137.0577399619</v>
      </c>
      <c r="R576" s="8">
        <v>1647781.073964536</v>
      </c>
      <c r="S576" s="8">
        <v>42280.302208000001</v>
      </c>
      <c r="T576" s="8">
        <v>929968.56172353914</v>
      </c>
    </row>
    <row r="577" spans="1:20" hidden="1" x14ac:dyDescent="0.2">
      <c r="A577" s="6">
        <f t="shared" si="49"/>
        <v>536</v>
      </c>
      <c r="B577" s="6">
        <f t="shared" si="50"/>
        <v>54</v>
      </c>
      <c r="C577" s="7" t="s">
        <v>192</v>
      </c>
      <c r="D577" s="7" t="s">
        <v>670</v>
      </c>
      <c r="E577" s="8">
        <f t="shared" si="51"/>
        <v>10687095.54169536</v>
      </c>
      <c r="F577" s="8">
        <v>851292.49481707206</v>
      </c>
      <c r="G577" s="8">
        <v>488922.91607765754</v>
      </c>
      <c r="H577" s="8">
        <v>236359.88532326013</v>
      </c>
      <c r="I577" s="8">
        <v>124785.19062965756</v>
      </c>
      <c r="J577" s="8"/>
      <c r="K577" s="8"/>
      <c r="L577" s="8">
        <v>254800.96074307931</v>
      </c>
      <c r="M577" s="8"/>
      <c r="N577" s="8">
        <v>2820938.0152615113</v>
      </c>
      <c r="O577" s="8"/>
      <c r="P577" s="8">
        <v>2238353.7388655166</v>
      </c>
      <c r="Q577" s="8">
        <v>2176318.8154624361</v>
      </c>
      <c r="R577" s="8">
        <v>1250409.7023483536</v>
      </c>
      <c r="S577" s="8">
        <v>43908.384636000003</v>
      </c>
      <c r="T577" s="8">
        <v>201005.43753081557</v>
      </c>
    </row>
    <row r="578" spans="1:20" hidden="1" x14ac:dyDescent="0.2">
      <c r="A578" s="6">
        <f t="shared" si="49"/>
        <v>537</v>
      </c>
      <c r="B578" s="6">
        <f t="shared" si="50"/>
        <v>55</v>
      </c>
      <c r="C578" s="7" t="s">
        <v>192</v>
      </c>
      <c r="D578" s="7" t="s">
        <v>671</v>
      </c>
      <c r="E578" s="8">
        <f t="shared" si="51"/>
        <v>15827615.0557984</v>
      </c>
      <c r="F578" s="8">
        <v>1900725.9978199201</v>
      </c>
      <c r="G578" s="8">
        <v>654497.17078713584</v>
      </c>
      <c r="H578" s="8">
        <v>250106.8295765376</v>
      </c>
      <c r="I578" s="8">
        <v>1055590.501985136</v>
      </c>
      <c r="J578" s="8">
        <v>250800.09320899198</v>
      </c>
      <c r="K578" s="8"/>
      <c r="L578" s="8">
        <v>458667.32045831432</v>
      </c>
      <c r="M578" s="8"/>
      <c r="N578" s="8">
        <v>2331420.646912775</v>
      </c>
      <c r="O578" s="8"/>
      <c r="P578" s="8">
        <v>4084355.2568786638</v>
      </c>
      <c r="Q578" s="8">
        <v>3811602.6803006111</v>
      </c>
      <c r="R578" s="8">
        <v>664853.18657544279</v>
      </c>
      <c r="S578" s="8">
        <v>41398.188527999999</v>
      </c>
      <c r="T578" s="8">
        <v>323597.18276687211</v>
      </c>
    </row>
    <row r="579" spans="1:20" hidden="1" x14ac:dyDescent="0.2">
      <c r="A579" s="6">
        <f t="shared" si="49"/>
        <v>538</v>
      </c>
      <c r="B579" s="6">
        <f t="shared" si="50"/>
        <v>56</v>
      </c>
      <c r="C579" s="7" t="s">
        <v>192</v>
      </c>
      <c r="D579" s="7" t="s">
        <v>672</v>
      </c>
      <c r="E579" s="8">
        <f t="shared" si="51"/>
        <v>9029717.0147552006</v>
      </c>
      <c r="F579" s="8">
        <v>1143062.4738301439</v>
      </c>
      <c r="G579" s="8">
        <v>381957.14682491525</v>
      </c>
      <c r="H579" s="8">
        <v>146309.67404696831</v>
      </c>
      <c r="I579" s="8"/>
      <c r="J579" s="8">
        <v>132060.89441173439</v>
      </c>
      <c r="K579" s="8"/>
      <c r="L579" s="8">
        <v>282104.58875743882</v>
      </c>
      <c r="M579" s="8"/>
      <c r="N579" s="8">
        <v>1399442.8863677941</v>
      </c>
      <c r="O579" s="8"/>
      <c r="P579" s="8">
        <v>2470904.7377425358</v>
      </c>
      <c r="Q579" s="8">
        <v>2314158.4481785949</v>
      </c>
      <c r="R579" s="8">
        <v>538670.53645522846</v>
      </c>
      <c r="S579" s="8">
        <v>40197.4591296</v>
      </c>
      <c r="T579" s="8">
        <v>180848.16901024594</v>
      </c>
    </row>
    <row r="580" spans="1:20" hidden="1" x14ac:dyDescent="0.2">
      <c r="A580" s="6">
        <f t="shared" si="49"/>
        <v>539</v>
      </c>
      <c r="B580" s="6">
        <f t="shared" si="50"/>
        <v>57</v>
      </c>
      <c r="C580" s="7" t="s">
        <v>192</v>
      </c>
      <c r="D580" s="7" t="s">
        <v>673</v>
      </c>
      <c r="E580" s="8">
        <f t="shared" si="51"/>
        <v>9051939.0090591982</v>
      </c>
      <c r="F580" s="8">
        <v>1058883.8211256322</v>
      </c>
      <c r="G580" s="8">
        <v>351950.85782770562</v>
      </c>
      <c r="H580" s="8">
        <v>135370.47508644097</v>
      </c>
      <c r="I580" s="8">
        <v>583061.55495970557</v>
      </c>
      <c r="J580" s="8">
        <v>119308.31272432316</v>
      </c>
      <c r="K580" s="8"/>
      <c r="L580" s="8">
        <v>262315.49055933318</v>
      </c>
      <c r="M580" s="8"/>
      <c r="N580" s="8">
        <v>1298291.2509246664</v>
      </c>
      <c r="O580" s="8"/>
      <c r="P580" s="8">
        <v>2293215.9231697004</v>
      </c>
      <c r="Q580" s="8">
        <v>2147812.0110070007</v>
      </c>
      <c r="R580" s="8">
        <v>581270.20362298936</v>
      </c>
      <c r="S580" s="8">
        <v>40043.731468799997</v>
      </c>
      <c r="T580" s="8">
        <v>180415.37658290259</v>
      </c>
    </row>
    <row r="581" spans="1:20" hidden="1" x14ac:dyDescent="0.2">
      <c r="A581" s="6">
        <f t="shared" si="49"/>
        <v>540</v>
      </c>
      <c r="B581" s="6">
        <f t="shared" si="50"/>
        <v>58</v>
      </c>
      <c r="C581" s="7" t="s">
        <v>192</v>
      </c>
      <c r="D581" s="7" t="s">
        <v>674</v>
      </c>
      <c r="E581" s="8">
        <f t="shared" si="51"/>
        <v>54474244.048956797</v>
      </c>
      <c r="F581" s="8">
        <v>16034044.152180096</v>
      </c>
      <c r="G581" s="8">
        <v>5691851.8389192764</v>
      </c>
      <c r="H581" s="8">
        <v>6092197.7857524259</v>
      </c>
      <c r="I581" s="8">
        <v>3794974.5043992773</v>
      </c>
      <c r="J581" s="8">
        <v>2792950.7234944897</v>
      </c>
      <c r="K581" s="8"/>
      <c r="L581" s="8">
        <v>582245.94929312461</v>
      </c>
      <c r="M581" s="8"/>
      <c r="N581" s="8"/>
      <c r="O581" s="8"/>
      <c r="P581" s="8"/>
      <c r="Q581" s="8">
        <v>16788121.983090475</v>
      </c>
      <c r="R581" s="8">
        <v>1515314.3848925564</v>
      </c>
      <c r="S581" s="8">
        <v>50298.009527999995</v>
      </c>
      <c r="T581" s="8">
        <v>1132244.7174070757</v>
      </c>
    </row>
    <row r="582" spans="1:20" hidden="1" x14ac:dyDescent="0.2">
      <c r="A582" s="6">
        <f t="shared" si="49"/>
        <v>541</v>
      </c>
      <c r="B582" s="6">
        <f t="shared" si="50"/>
        <v>59</v>
      </c>
      <c r="C582" s="7" t="s">
        <v>192</v>
      </c>
      <c r="D582" s="7" t="s">
        <v>303</v>
      </c>
      <c r="E582" s="8">
        <f t="shared" si="51"/>
        <v>4249486.6399999997</v>
      </c>
      <c r="F582" s="8"/>
      <c r="G582" s="8">
        <v>683727.95227177744</v>
      </c>
      <c r="H582" s="8">
        <v>325310.85935542925</v>
      </c>
      <c r="I582" s="8">
        <v>250151.92191577726</v>
      </c>
      <c r="J582" s="8"/>
      <c r="K582" s="8"/>
      <c r="L582" s="8"/>
      <c r="M582" s="8"/>
      <c r="N582" s="8"/>
      <c r="O582" s="8"/>
      <c r="P582" s="8"/>
      <c r="Q582" s="8">
        <v>2657432.7776798666</v>
      </c>
      <c r="R582" s="8">
        <v>207474.98290063691</v>
      </c>
      <c r="S582" s="8">
        <v>39739.522189440002</v>
      </c>
      <c r="T582" s="8">
        <v>85648.623687072381</v>
      </c>
    </row>
    <row r="583" spans="1:20" hidden="1" x14ac:dyDescent="0.2">
      <c r="A583" s="6">
        <f t="shared" si="49"/>
        <v>542</v>
      </c>
      <c r="B583" s="6">
        <f t="shared" si="50"/>
        <v>60</v>
      </c>
      <c r="C583" s="7" t="s">
        <v>192</v>
      </c>
      <c r="D583" s="7" t="s">
        <v>304</v>
      </c>
      <c r="E583" s="8">
        <f t="shared" si="51"/>
        <v>23029897.403008126</v>
      </c>
      <c r="F583" s="8">
        <v>3113926.5759747261</v>
      </c>
      <c r="G583" s="8">
        <v>1916168.4437709809</v>
      </c>
      <c r="H583" s="8">
        <v>908189.6000093522</v>
      </c>
      <c r="I583" s="8">
        <v>744565.683246981</v>
      </c>
      <c r="J583" s="8"/>
      <c r="K583" s="8"/>
      <c r="L583" s="8">
        <v>306703.66503375414</v>
      </c>
      <c r="M583" s="8"/>
      <c r="N583" s="8"/>
      <c r="O583" s="8"/>
      <c r="P583" s="8">
        <v>7647733.7252011551</v>
      </c>
      <c r="Q583" s="8">
        <v>7238532.9396162387</v>
      </c>
      <c r="R583" s="8">
        <v>634791.25860771793</v>
      </c>
      <c r="S583" s="8">
        <v>40905.620332160004</v>
      </c>
      <c r="T583" s="8">
        <v>478379.89121506049</v>
      </c>
    </row>
    <row r="584" spans="1:20" hidden="1" x14ac:dyDescent="0.2">
      <c r="A584" s="6">
        <f t="shared" si="49"/>
        <v>543</v>
      </c>
      <c r="B584" s="6">
        <f t="shared" si="50"/>
        <v>61</v>
      </c>
      <c r="C584" s="7" t="s">
        <v>192</v>
      </c>
      <c r="D584" s="7" t="s">
        <v>675</v>
      </c>
      <c r="E584" s="8">
        <f t="shared" si="51"/>
        <v>21428720.118913282</v>
      </c>
      <c r="F584" s="8">
        <v>6277321.0505093765</v>
      </c>
      <c r="G584" s="8"/>
      <c r="H584" s="8"/>
      <c r="I584" s="8"/>
      <c r="J584" s="8">
        <v>1042828.8879226176</v>
      </c>
      <c r="K584" s="8"/>
      <c r="L584" s="8">
        <v>230533.31228253583</v>
      </c>
      <c r="M584" s="8"/>
      <c r="N584" s="8"/>
      <c r="O584" s="8"/>
      <c r="P584" s="8">
        <v>5998024.2600403968</v>
      </c>
      <c r="Q584" s="8">
        <v>6580204.5611498896</v>
      </c>
      <c r="R584" s="8">
        <v>815380.28886229743</v>
      </c>
      <c r="S584" s="8">
        <v>44249.219071200001</v>
      </c>
      <c r="T584" s="8">
        <v>440178.53907496738</v>
      </c>
    </row>
    <row r="585" spans="1:20" hidden="1" x14ac:dyDescent="0.2">
      <c r="A585" s="6">
        <f t="shared" si="49"/>
        <v>544</v>
      </c>
      <c r="B585" s="6">
        <f t="shared" si="50"/>
        <v>62</v>
      </c>
      <c r="C585" s="7" t="s">
        <v>192</v>
      </c>
      <c r="D585" s="7" t="s">
        <v>676</v>
      </c>
      <c r="E585" s="8">
        <f t="shared" si="51"/>
        <v>13131886.560000001</v>
      </c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>
        <v>5883441.5968734026</v>
      </c>
      <c r="Q585" s="8">
        <v>6475298.4762886409</v>
      </c>
      <c r="R585" s="8">
        <v>459548.5816580659</v>
      </c>
      <c r="S585" s="8">
        <v>43337.290459199998</v>
      </c>
      <c r="T585" s="8">
        <v>270260.61472069053</v>
      </c>
    </row>
    <row r="586" spans="1:20" hidden="1" x14ac:dyDescent="0.2">
      <c r="A586" s="6">
        <f t="shared" si="49"/>
        <v>545</v>
      </c>
      <c r="B586" s="6">
        <f t="shared" si="50"/>
        <v>63</v>
      </c>
      <c r="C586" s="7" t="s">
        <v>192</v>
      </c>
      <c r="D586" s="7" t="s">
        <v>677</v>
      </c>
      <c r="E586" s="8">
        <f t="shared" si="51"/>
        <v>11931064.43</v>
      </c>
      <c r="F586" s="8"/>
      <c r="G586" s="8"/>
      <c r="H586" s="8"/>
      <c r="I586" s="8"/>
      <c r="J586" s="8"/>
      <c r="K586" s="8"/>
      <c r="L586" s="8"/>
      <c r="M586" s="8"/>
      <c r="N586" s="8">
        <v>11429694.42415854</v>
      </c>
      <c r="O586" s="8"/>
      <c r="P586" s="8"/>
      <c r="Q586" s="8"/>
      <c r="R586" s="8">
        <v>227425.73782900031</v>
      </c>
      <c r="S586" s="8">
        <v>24000</v>
      </c>
      <c r="T586" s="8">
        <v>249944.26801245942</v>
      </c>
    </row>
    <row r="587" spans="1:20" hidden="1" x14ac:dyDescent="0.2">
      <c r="A587" s="6">
        <f t="shared" si="49"/>
        <v>546</v>
      </c>
      <c r="B587" s="6">
        <f t="shared" si="50"/>
        <v>64</v>
      </c>
      <c r="C587" s="7" t="s">
        <v>192</v>
      </c>
      <c r="D587" s="7" t="s">
        <v>678</v>
      </c>
      <c r="E587" s="8">
        <f t="shared" si="51"/>
        <v>24802068.950186882</v>
      </c>
      <c r="F587" s="8">
        <v>5544687.313339171</v>
      </c>
      <c r="G587" s="8">
        <v>1930791.9211917371</v>
      </c>
      <c r="H587" s="8">
        <v>2111313.0814775922</v>
      </c>
      <c r="I587" s="8">
        <v>1270475.5430157371</v>
      </c>
      <c r="J587" s="8">
        <v>907758.96658269316</v>
      </c>
      <c r="K587" s="8"/>
      <c r="L587" s="8">
        <v>204311.91246288078</v>
      </c>
      <c r="M587" s="8"/>
      <c r="N587" s="8"/>
      <c r="O587" s="8"/>
      <c r="P587" s="8">
        <v>5286205.5917699561</v>
      </c>
      <c r="Q587" s="8">
        <v>5808491.8929864354</v>
      </c>
      <c r="R587" s="8">
        <v>1188992.0979114345</v>
      </c>
      <c r="S587" s="8">
        <v>44676.8698248</v>
      </c>
      <c r="T587" s="8">
        <v>504363.75962444372</v>
      </c>
    </row>
    <row r="588" spans="1:20" hidden="1" x14ac:dyDescent="0.2">
      <c r="A588" s="6">
        <f t="shared" si="49"/>
        <v>547</v>
      </c>
      <c r="B588" s="6">
        <f t="shared" si="50"/>
        <v>65</v>
      </c>
      <c r="C588" s="7" t="s">
        <v>192</v>
      </c>
      <c r="D588" s="7" t="s">
        <v>679</v>
      </c>
      <c r="E588" s="8">
        <f t="shared" si="51"/>
        <v>33755644.016001284</v>
      </c>
      <c r="F588" s="8">
        <v>6215154.0490028635</v>
      </c>
      <c r="G588" s="8">
        <v>2143637.4761874913</v>
      </c>
      <c r="H588" s="8">
        <v>2373820.8287424021</v>
      </c>
      <c r="I588" s="8">
        <v>1401136.3128114911</v>
      </c>
      <c r="J588" s="8">
        <v>986806.02311840642</v>
      </c>
      <c r="K588" s="8"/>
      <c r="L588" s="8">
        <v>230299.60996685261</v>
      </c>
      <c r="M588" s="8"/>
      <c r="N588" s="8">
        <v>11655792.165892318</v>
      </c>
      <c r="O588" s="8"/>
      <c r="P588" s="8"/>
      <c r="Q588" s="8">
        <v>6517670.0745251151</v>
      </c>
      <c r="R588" s="8">
        <v>1498477.79318372</v>
      </c>
      <c r="S588" s="8">
        <v>43476.727368</v>
      </c>
      <c r="T588" s="8">
        <v>689372.95520262048</v>
      </c>
    </row>
    <row r="589" spans="1:20" hidden="1" x14ac:dyDescent="0.2">
      <c r="A589" s="6">
        <f t="shared" si="49"/>
        <v>548</v>
      </c>
      <c r="B589" s="6">
        <f t="shared" si="50"/>
        <v>66</v>
      </c>
      <c r="C589" s="7" t="s">
        <v>192</v>
      </c>
      <c r="D589" s="7" t="s">
        <v>680</v>
      </c>
      <c r="E589" s="8">
        <f t="shared" si="51"/>
        <v>58958023.002210207</v>
      </c>
      <c r="F589" s="8">
        <v>6142121.8651877278</v>
      </c>
      <c r="G589" s="8">
        <v>3578025.9848233829</v>
      </c>
      <c r="H589" s="8"/>
      <c r="I589" s="8">
        <v>2974577.8532713829</v>
      </c>
      <c r="J589" s="8">
        <v>1375191.617017613</v>
      </c>
      <c r="K589" s="8"/>
      <c r="L589" s="8">
        <v>292554.20428490959</v>
      </c>
      <c r="M589" s="8"/>
      <c r="N589" s="8">
        <v>11168994.283332974</v>
      </c>
      <c r="O589" s="8"/>
      <c r="P589" s="8">
        <v>22105655.477428261</v>
      </c>
      <c r="Q589" s="8">
        <v>8603954.118300084</v>
      </c>
      <c r="R589" s="8">
        <v>1441429.1382704319</v>
      </c>
      <c r="S589" s="8">
        <v>45640.048646160001</v>
      </c>
      <c r="T589" s="8">
        <v>1229878.4116472832</v>
      </c>
    </row>
    <row r="590" spans="1:20" hidden="1" x14ac:dyDescent="0.2">
      <c r="A590" s="6">
        <f t="shared" ref="A590:A599" si="52">+A589+1</f>
        <v>549</v>
      </c>
      <c r="B590" s="6">
        <f t="shared" ref="B590:B599" si="53">+B589+1</f>
        <v>67</v>
      </c>
      <c r="C590" s="7" t="s">
        <v>192</v>
      </c>
      <c r="D590" s="7" t="s">
        <v>681</v>
      </c>
      <c r="E590" s="8">
        <f t="shared" si="51"/>
        <v>47427483.083760329</v>
      </c>
      <c r="F590" s="8">
        <v>8926508.35661209</v>
      </c>
      <c r="G590" s="8">
        <v>5216197.4073944716</v>
      </c>
      <c r="H590" s="8"/>
      <c r="I590" s="8"/>
      <c r="J590" s="8">
        <v>2042712.5407202167</v>
      </c>
      <c r="K590" s="8"/>
      <c r="L590" s="8">
        <v>422164.72622584924</v>
      </c>
      <c r="M590" s="8"/>
      <c r="N590" s="8">
        <v>16183951.396371789</v>
      </c>
      <c r="O590" s="8"/>
      <c r="P590" s="8"/>
      <c r="Q590" s="8">
        <v>12478267.299158296</v>
      </c>
      <c r="R590" s="8">
        <v>1118866.6373865502</v>
      </c>
      <c r="S590" s="8">
        <v>48855.842978400004</v>
      </c>
      <c r="T590" s="8">
        <v>989958.8769126609</v>
      </c>
    </row>
    <row r="591" spans="1:20" hidden="1" x14ac:dyDescent="0.2">
      <c r="A591" s="6">
        <f t="shared" si="52"/>
        <v>550</v>
      </c>
      <c r="B591" s="6">
        <f t="shared" si="53"/>
        <v>68</v>
      </c>
      <c r="C591" s="7" t="s">
        <v>192</v>
      </c>
      <c r="D591" s="7" t="s">
        <v>682</v>
      </c>
      <c r="E591" s="8">
        <f t="shared" si="51"/>
        <v>12199457.709999999</v>
      </c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>
        <v>5433307.0622935658</v>
      </c>
      <c r="Q591" s="8">
        <v>5995352.7259402247</v>
      </c>
      <c r="R591" s="8">
        <v>477848.56210193213</v>
      </c>
      <c r="S591" s="8">
        <v>43027.717044000005</v>
      </c>
      <c r="T591" s="8">
        <v>249921.6426202771</v>
      </c>
    </row>
    <row r="592" spans="1:20" hidden="1" x14ac:dyDescent="0.2">
      <c r="A592" s="6">
        <f t="shared" si="52"/>
        <v>551</v>
      </c>
      <c r="B592" s="6">
        <f t="shared" si="53"/>
        <v>69</v>
      </c>
      <c r="C592" s="7" t="s">
        <v>192</v>
      </c>
      <c r="D592" s="7" t="s">
        <v>683</v>
      </c>
      <c r="E592" s="8">
        <f t="shared" si="51"/>
        <v>17851669.849999998</v>
      </c>
      <c r="F592" s="8"/>
      <c r="G592" s="8"/>
      <c r="H592" s="8"/>
      <c r="I592" s="8">
        <v>1613543.1522205768</v>
      </c>
      <c r="J592" s="8">
        <v>1170100.2345370059</v>
      </c>
      <c r="K592" s="8"/>
      <c r="L592" s="8"/>
      <c r="M592" s="8"/>
      <c r="N592" s="8"/>
      <c r="O592" s="8"/>
      <c r="P592" s="8">
        <v>6644076.9156807279</v>
      </c>
      <c r="Q592" s="8">
        <v>7272213.9060160564</v>
      </c>
      <c r="R592" s="8">
        <v>742671.38934712671</v>
      </c>
      <c r="S592" s="8">
        <v>43870.514143199995</v>
      </c>
      <c r="T592" s="8">
        <v>365193.73805530707</v>
      </c>
    </row>
    <row r="593" spans="1:20" hidden="1" x14ac:dyDescent="0.2">
      <c r="A593" s="6">
        <f t="shared" si="52"/>
        <v>552</v>
      </c>
      <c r="B593" s="6">
        <f t="shared" si="53"/>
        <v>70</v>
      </c>
      <c r="C593" s="7" t="s">
        <v>192</v>
      </c>
      <c r="D593" s="7" t="s">
        <v>684</v>
      </c>
      <c r="E593" s="8">
        <f t="shared" si="51"/>
        <v>13406639.369999999</v>
      </c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>
        <v>5918234.0046099871</v>
      </c>
      <c r="Q593" s="8">
        <v>6555811.548091989</v>
      </c>
      <c r="R593" s="8">
        <v>616952.64462166373</v>
      </c>
      <c r="S593" s="8">
        <v>42859.060651200001</v>
      </c>
      <c r="T593" s="8">
        <v>272782.11202516069</v>
      </c>
    </row>
    <row r="594" spans="1:20" hidden="1" x14ac:dyDescent="0.2">
      <c r="A594" s="6">
        <f t="shared" si="52"/>
        <v>553</v>
      </c>
      <c r="B594" s="6">
        <f t="shared" si="53"/>
        <v>71</v>
      </c>
      <c r="C594" s="7" t="s">
        <v>192</v>
      </c>
      <c r="D594" s="7" t="s">
        <v>685</v>
      </c>
      <c r="E594" s="8">
        <f t="shared" si="51"/>
        <v>8852380.8199151997</v>
      </c>
      <c r="F594" s="8">
        <v>1134586.0138032001</v>
      </c>
      <c r="G594" s="8"/>
      <c r="H594" s="8"/>
      <c r="I594" s="8">
        <v>624372.88125576009</v>
      </c>
      <c r="J594" s="8"/>
      <c r="K594" s="8"/>
      <c r="L594" s="8">
        <v>280730.34582701477</v>
      </c>
      <c r="M594" s="8"/>
      <c r="N594" s="8">
        <v>1387810.2591419003</v>
      </c>
      <c r="O594" s="8"/>
      <c r="P594" s="8">
        <v>2453883.3616970521</v>
      </c>
      <c r="Q594" s="8">
        <v>2300893.3085806151</v>
      </c>
      <c r="R594" s="8">
        <v>450885.20719532401</v>
      </c>
      <c r="S594" s="8">
        <v>40289.634480000001</v>
      </c>
      <c r="T594" s="8">
        <v>178929.80793433334</v>
      </c>
    </row>
    <row r="595" spans="1:20" hidden="1" x14ac:dyDescent="0.2">
      <c r="A595" s="6">
        <f t="shared" si="52"/>
        <v>554</v>
      </c>
      <c r="B595" s="6">
        <f t="shared" si="53"/>
        <v>72</v>
      </c>
      <c r="C595" s="7" t="s">
        <v>192</v>
      </c>
      <c r="D595" s="7" t="s">
        <v>686</v>
      </c>
      <c r="E595" s="8">
        <f t="shared" si="51"/>
        <v>8300737.7185135987</v>
      </c>
      <c r="F595" s="8">
        <v>1154923.1383979521</v>
      </c>
      <c r="G595" s="8"/>
      <c r="H595" s="8"/>
      <c r="I595" s="8"/>
      <c r="J595" s="8"/>
      <c r="K595" s="8"/>
      <c r="L595" s="8">
        <v>285897.49924540904</v>
      </c>
      <c r="M595" s="8"/>
      <c r="N595" s="8">
        <v>1413103.6921676365</v>
      </c>
      <c r="O595" s="8"/>
      <c r="P595" s="8">
        <v>2499181.0491917753</v>
      </c>
      <c r="Q595" s="8">
        <v>2344782.6208173619</v>
      </c>
      <c r="R595" s="8">
        <v>394210.00283898378</v>
      </c>
      <c r="S595" s="8">
        <v>40302.4961568</v>
      </c>
      <c r="T595" s="8">
        <v>168337.21969768128</v>
      </c>
    </row>
    <row r="596" spans="1:20" hidden="1" x14ac:dyDescent="0.2">
      <c r="A596" s="6">
        <f t="shared" si="52"/>
        <v>555</v>
      </c>
      <c r="B596" s="6">
        <f t="shared" si="53"/>
        <v>73</v>
      </c>
      <c r="C596" s="7" t="s">
        <v>192</v>
      </c>
      <c r="D596" s="7" t="s">
        <v>687</v>
      </c>
      <c r="E596" s="8">
        <f t="shared" si="51"/>
        <v>4670480.1596063999</v>
      </c>
      <c r="F596" s="8">
        <v>359245.345567248</v>
      </c>
      <c r="G596" s="8"/>
      <c r="H596" s="8"/>
      <c r="I596" s="8"/>
      <c r="J596" s="8"/>
      <c r="K596" s="8"/>
      <c r="L596" s="8">
        <v>116755.67936882307</v>
      </c>
      <c r="M596" s="8"/>
      <c r="N596" s="8">
        <v>1338556.6606591432</v>
      </c>
      <c r="O596" s="8"/>
      <c r="P596" s="8">
        <v>748478.20734763937</v>
      </c>
      <c r="Q596" s="8">
        <v>1731023.2337311073</v>
      </c>
      <c r="R596" s="8">
        <v>242556.28051257777</v>
      </c>
      <c r="S596" s="8">
        <v>39962.376259199998</v>
      </c>
      <c r="T596" s="8">
        <v>93902.376160660904</v>
      </c>
    </row>
    <row r="597" spans="1:20" hidden="1" x14ac:dyDescent="0.2">
      <c r="A597" s="6">
        <f t="shared" si="52"/>
        <v>556</v>
      </c>
      <c r="B597" s="6">
        <f t="shared" si="53"/>
        <v>74</v>
      </c>
      <c r="C597" s="7" t="s">
        <v>192</v>
      </c>
      <c r="D597" s="7" t="s">
        <v>688</v>
      </c>
      <c r="E597" s="8">
        <f t="shared" si="51"/>
        <v>8353753.0126687996</v>
      </c>
      <c r="F597" s="8">
        <v>1099504.937021232</v>
      </c>
      <c r="G597" s="8">
        <v>364711.66700458562</v>
      </c>
      <c r="H597" s="8"/>
      <c r="I597" s="8"/>
      <c r="J597" s="8"/>
      <c r="K597" s="8"/>
      <c r="L597" s="8">
        <v>272539.85796168773</v>
      </c>
      <c r="M597" s="8"/>
      <c r="N597" s="8">
        <v>1345676.1572531778</v>
      </c>
      <c r="O597" s="8"/>
      <c r="P597" s="8">
        <v>2380070.3300148901</v>
      </c>
      <c r="Q597" s="8">
        <v>2232020.0252076713</v>
      </c>
      <c r="R597" s="8">
        <v>450738.93508830131</v>
      </c>
      <c r="S597" s="8">
        <v>40227.469708799996</v>
      </c>
      <c r="T597" s="8">
        <v>168263.63340845436</v>
      </c>
    </row>
    <row r="598" spans="1:20" hidden="1" x14ac:dyDescent="0.2">
      <c r="A598" s="6">
        <f t="shared" si="52"/>
        <v>557</v>
      </c>
      <c r="B598" s="6">
        <f t="shared" si="53"/>
        <v>75</v>
      </c>
      <c r="C598" s="7" t="s">
        <v>192</v>
      </c>
      <c r="D598" s="7" t="s">
        <v>689</v>
      </c>
      <c r="E598" s="8">
        <f t="shared" si="51"/>
        <v>4607983.1662479993</v>
      </c>
      <c r="F598" s="8">
        <v>762579.64876632008</v>
      </c>
      <c r="G598" s="8"/>
      <c r="H598" s="8"/>
      <c r="I598" s="8"/>
      <c r="J598" s="8"/>
      <c r="K598" s="8"/>
      <c r="L598" s="8">
        <v>195417.34470629285</v>
      </c>
      <c r="M598" s="8"/>
      <c r="N598" s="8"/>
      <c r="O598" s="8"/>
      <c r="P598" s="8">
        <v>1676092.6990060227</v>
      </c>
      <c r="Q598" s="8">
        <v>1581540.4932925145</v>
      </c>
      <c r="R598" s="8">
        <v>260405.83052027997</v>
      </c>
      <c r="S598" s="8">
        <v>39759.855887999998</v>
      </c>
      <c r="T598" s="8">
        <v>92187.294068570031</v>
      </c>
    </row>
    <row r="599" spans="1:20" hidden="1" x14ac:dyDescent="0.2">
      <c r="A599" s="6">
        <f t="shared" si="52"/>
        <v>558</v>
      </c>
      <c r="B599" s="6">
        <f t="shared" si="53"/>
        <v>76</v>
      </c>
      <c r="C599" s="7" t="s">
        <v>192</v>
      </c>
      <c r="D599" s="7" t="s">
        <v>690</v>
      </c>
      <c r="E599" s="8">
        <f t="shared" si="51"/>
        <v>1448918.5500000003</v>
      </c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>
        <v>1291348.796749603</v>
      </c>
      <c r="R599" s="8">
        <v>87679.435650458705</v>
      </c>
      <c r="S599" s="8">
        <v>41651.134838400001</v>
      </c>
      <c r="T599" s="8">
        <v>28239.182761538425</v>
      </c>
    </row>
    <row r="600" spans="1:20" s="14" customFormat="1" hidden="1" x14ac:dyDescent="0.2">
      <c r="A600" s="40" t="s">
        <v>335</v>
      </c>
      <c r="B600" s="40"/>
      <c r="C600" s="40"/>
      <c r="D600" s="40"/>
      <c r="E600" s="13">
        <f t="shared" si="51"/>
        <v>1092421021.8554265</v>
      </c>
      <c r="F600" s="13">
        <f>SUM(F524:F599)</f>
        <v>119962841.24440095</v>
      </c>
      <c r="G600" s="13">
        <f t="shared" ref="G600:T600" si="54">SUM(G524:G599)</f>
        <v>55959975.173595056</v>
      </c>
      <c r="H600" s="13">
        <f t="shared" si="54"/>
        <v>34329708.312301517</v>
      </c>
      <c r="I600" s="13">
        <f t="shared" si="54"/>
        <v>28454094.127619848</v>
      </c>
      <c r="J600" s="13">
        <f t="shared" si="54"/>
        <v>16100777.277717179</v>
      </c>
      <c r="K600" s="13">
        <f t="shared" si="54"/>
        <v>0</v>
      </c>
      <c r="L600" s="13">
        <f t="shared" si="54"/>
        <v>10871913.623820342</v>
      </c>
      <c r="M600" s="13">
        <f t="shared" si="54"/>
        <v>48456952.49099566</v>
      </c>
      <c r="N600" s="13">
        <f t="shared" si="54"/>
        <v>180190725.93886808</v>
      </c>
      <c r="O600" s="13">
        <f t="shared" si="54"/>
        <v>0</v>
      </c>
      <c r="P600" s="13">
        <f t="shared" si="54"/>
        <v>277681970.64530694</v>
      </c>
      <c r="Q600" s="13">
        <f t="shared" si="54"/>
        <v>258965855.52038389</v>
      </c>
      <c r="R600" s="13">
        <f t="shared" si="54"/>
        <v>36281258.971772179</v>
      </c>
      <c r="S600" s="13">
        <f t="shared" si="54"/>
        <v>2619617.4156291201</v>
      </c>
      <c r="T600" s="13">
        <f t="shared" si="54"/>
        <v>22545331.113015737</v>
      </c>
    </row>
    <row r="601" spans="1:20" hidden="1" x14ac:dyDescent="0.2">
      <c r="A601" s="6">
        <f>+A599+1</f>
        <v>559</v>
      </c>
      <c r="B601" s="6">
        <v>1</v>
      </c>
      <c r="C601" s="7" t="s">
        <v>336</v>
      </c>
      <c r="D601" s="7" t="s">
        <v>691</v>
      </c>
      <c r="E601" s="8">
        <f t="shared" si="51"/>
        <v>57757612.188820474</v>
      </c>
      <c r="F601" s="8">
        <v>9040488.8926538881</v>
      </c>
      <c r="G601" s="8">
        <v>3170721.3473647106</v>
      </c>
      <c r="H601" s="8">
        <v>3445999.3323633447</v>
      </c>
      <c r="I601" s="8">
        <v>2094975.1773487108</v>
      </c>
      <c r="J601" s="8">
        <v>1514057.786278829</v>
      </c>
      <c r="K601" s="8"/>
      <c r="L601" s="8">
        <v>331165.52941572177</v>
      </c>
      <c r="M601" s="8"/>
      <c r="N601" s="8">
        <v>16876878.986450545</v>
      </c>
      <c r="O601" s="8"/>
      <c r="P601" s="8">
        <v>8640105.0839664228</v>
      </c>
      <c r="Q601" s="8">
        <v>9471677.816135928</v>
      </c>
      <c r="R601" s="8">
        <v>1933336.306820886</v>
      </c>
      <c r="S601" s="8">
        <v>44519.135649599993</v>
      </c>
      <c r="T601" s="8">
        <v>1193686.7943718899</v>
      </c>
    </row>
    <row r="602" spans="1:20" hidden="1" x14ac:dyDescent="0.2">
      <c r="A602" s="6">
        <f>+A601+1</f>
        <v>560</v>
      </c>
      <c r="B602" s="6">
        <f>+B601+1</f>
        <v>2</v>
      </c>
      <c r="C602" s="7" t="s">
        <v>336</v>
      </c>
      <c r="D602" s="7" t="s">
        <v>338</v>
      </c>
      <c r="E602" s="8">
        <f t="shared" si="51"/>
        <v>10144238.83</v>
      </c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>
        <v>9699399.1081134304</v>
      </c>
      <c r="R602" s="8">
        <v>187087.36791647578</v>
      </c>
      <c r="S602" s="8">
        <v>45646.140079199999</v>
      </c>
      <c r="T602" s="8">
        <v>212106.21389089254</v>
      </c>
    </row>
    <row r="603" spans="1:20" s="14" customFormat="1" hidden="1" x14ac:dyDescent="0.2">
      <c r="A603" s="40" t="s">
        <v>339</v>
      </c>
      <c r="B603" s="40"/>
      <c r="C603" s="40"/>
      <c r="D603" s="40"/>
      <c r="E603" s="13">
        <f t="shared" si="51"/>
        <v>67901851.01882048</v>
      </c>
      <c r="F603" s="13">
        <v>9040488.8926538881</v>
      </c>
      <c r="G603" s="13">
        <v>3170721.3473647106</v>
      </c>
      <c r="H603" s="13">
        <v>3445999.3323633447</v>
      </c>
      <c r="I603" s="13">
        <v>2094975.1773487108</v>
      </c>
      <c r="J603" s="13">
        <v>1514057.786278829</v>
      </c>
      <c r="K603" s="13">
        <v>0</v>
      </c>
      <c r="L603" s="13">
        <v>331165.52941572177</v>
      </c>
      <c r="M603" s="13">
        <v>0</v>
      </c>
      <c r="N603" s="13">
        <v>16876878.986450545</v>
      </c>
      <c r="O603" s="13">
        <v>0</v>
      </c>
      <c r="P603" s="13">
        <v>8640105.0839664228</v>
      </c>
      <c r="Q603" s="13">
        <v>19171076.924249358</v>
      </c>
      <c r="R603" s="13">
        <v>2120423.6747373617</v>
      </c>
      <c r="S603" s="13">
        <v>90165.275728799985</v>
      </c>
      <c r="T603" s="13">
        <v>1405793.0082627824</v>
      </c>
    </row>
    <row r="604" spans="1:20" ht="25.5" hidden="1" x14ac:dyDescent="0.2">
      <c r="A604" s="6">
        <f>+A602+1</f>
        <v>561</v>
      </c>
      <c r="B604" s="6">
        <v>1</v>
      </c>
      <c r="C604" s="7" t="s">
        <v>692</v>
      </c>
      <c r="D604" s="7" t="s">
        <v>693</v>
      </c>
      <c r="E604" s="8">
        <f t="shared" si="51"/>
        <v>8680775.6097680014</v>
      </c>
      <c r="F604" s="8">
        <v>1384644.590700672</v>
      </c>
      <c r="G604" s="8">
        <v>469056.8221169376</v>
      </c>
      <c r="H604" s="8">
        <v>178726.62276825216</v>
      </c>
      <c r="I604" s="8"/>
      <c r="J604" s="8"/>
      <c r="K604" s="8"/>
      <c r="L604" s="8">
        <v>284020.7511789648</v>
      </c>
      <c r="M604" s="8"/>
      <c r="N604" s="8"/>
      <c r="O604" s="8"/>
      <c r="P604" s="8">
        <v>2987121.3509614221</v>
      </c>
      <c r="Q604" s="8">
        <v>2794269.0060852706</v>
      </c>
      <c r="R604" s="8">
        <v>365666.99617288803</v>
      </c>
      <c r="S604" s="8">
        <v>40186.128604800004</v>
      </c>
      <c r="T604" s="8">
        <v>177083.34117879267</v>
      </c>
    </row>
    <row r="605" spans="1:20" s="14" customFormat="1" hidden="1" x14ac:dyDescent="0.2">
      <c r="A605" s="40" t="s">
        <v>694</v>
      </c>
      <c r="B605" s="40"/>
      <c r="C605" s="40"/>
      <c r="D605" s="40"/>
      <c r="E605" s="13">
        <f t="shared" si="51"/>
        <v>8680775.6097680014</v>
      </c>
      <c r="F605" s="13">
        <v>1384644.590700672</v>
      </c>
      <c r="G605" s="13">
        <v>469056.8221169376</v>
      </c>
      <c r="H605" s="13">
        <v>178726.62276825216</v>
      </c>
      <c r="I605" s="13">
        <v>0</v>
      </c>
      <c r="J605" s="13">
        <v>0</v>
      </c>
      <c r="K605" s="13">
        <v>0</v>
      </c>
      <c r="L605" s="13">
        <v>284020.7511789648</v>
      </c>
      <c r="M605" s="13">
        <v>0</v>
      </c>
      <c r="N605" s="13">
        <v>0</v>
      </c>
      <c r="O605" s="13">
        <v>0</v>
      </c>
      <c r="P605" s="13">
        <v>2987121.3509614221</v>
      </c>
      <c r="Q605" s="13">
        <v>2794269.0060852706</v>
      </c>
      <c r="R605" s="13">
        <v>365666.99617288803</v>
      </c>
      <c r="S605" s="13">
        <v>40186.128604800004</v>
      </c>
      <c r="T605" s="13">
        <v>177083.34117879267</v>
      </c>
    </row>
    <row r="606" spans="1:20" hidden="1" x14ac:dyDescent="0.2">
      <c r="A606" s="6">
        <f>+A604+1</f>
        <v>562</v>
      </c>
      <c r="B606" s="6">
        <v>1</v>
      </c>
      <c r="C606" s="7" t="s">
        <v>340</v>
      </c>
      <c r="D606" s="7" t="s">
        <v>695</v>
      </c>
      <c r="E606" s="8">
        <f t="shared" si="51"/>
        <v>2280739.4500000007</v>
      </c>
      <c r="F606" s="8"/>
      <c r="G606" s="8">
        <v>2111874.0322622885</v>
      </c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>
        <v>98683.009920000011</v>
      </c>
      <c r="S606" s="8">
        <v>24000</v>
      </c>
      <c r="T606" s="8">
        <v>46182.40781771201</v>
      </c>
    </row>
    <row r="607" spans="1:20" hidden="1" x14ac:dyDescent="0.2">
      <c r="A607" s="6">
        <f>+A606+1</f>
        <v>563</v>
      </c>
      <c r="B607" s="6">
        <f>+B606+1</f>
        <v>2</v>
      </c>
      <c r="C607" s="7" t="s">
        <v>340</v>
      </c>
      <c r="D607" s="7" t="s">
        <v>696</v>
      </c>
      <c r="E607" s="8">
        <f t="shared" si="51"/>
        <v>23743046.31153056</v>
      </c>
      <c r="F607" s="8">
        <v>3744046.1548329508</v>
      </c>
      <c r="G607" s="8">
        <v>1303874.2440847603</v>
      </c>
      <c r="H607" s="8">
        <v>1451075.139653594</v>
      </c>
      <c r="I607" s="8">
        <v>850142.78219476028</v>
      </c>
      <c r="J607" s="8"/>
      <c r="K607" s="8"/>
      <c r="L607" s="8">
        <v>130807.13442980603</v>
      </c>
      <c r="M607" s="8"/>
      <c r="N607" s="8">
        <v>7123339.2089114115</v>
      </c>
      <c r="O607" s="8">
        <v>0</v>
      </c>
      <c r="P607" s="8">
        <v>3604558.8998856079</v>
      </c>
      <c r="Q607" s="8">
        <v>3975775.9814282809</v>
      </c>
      <c r="R607" s="8">
        <v>1033029.189893032</v>
      </c>
      <c r="S607" s="8">
        <v>41286.7461816</v>
      </c>
      <c r="T607" s="8">
        <v>485110.83003475686</v>
      </c>
    </row>
    <row r="608" spans="1:20" hidden="1" x14ac:dyDescent="0.2">
      <c r="A608" s="6">
        <f t="shared" ref="A608:A617" si="55">+A607+1</f>
        <v>564</v>
      </c>
      <c r="B608" s="6">
        <f t="shared" ref="B608:B617" si="56">+B607+1</f>
        <v>3</v>
      </c>
      <c r="C608" s="7" t="s">
        <v>340</v>
      </c>
      <c r="D608" s="7" t="s">
        <v>697</v>
      </c>
      <c r="E608" s="8">
        <f t="shared" si="51"/>
        <v>58151666.098119996</v>
      </c>
      <c r="F608" s="8">
        <v>9325728.0767531991</v>
      </c>
      <c r="G608" s="8">
        <v>3331179.8823525603</v>
      </c>
      <c r="H608" s="8">
        <v>3600585.420628896</v>
      </c>
      <c r="I608" s="8">
        <v>2206310.6932725599</v>
      </c>
      <c r="J608" s="8"/>
      <c r="K608" s="8"/>
      <c r="L608" s="8">
        <v>320373.91937023203</v>
      </c>
      <c r="M608" s="8"/>
      <c r="N608" s="8">
        <v>17626881.866192617</v>
      </c>
      <c r="O608" s="8"/>
      <c r="P608" s="8">
        <v>9055854.4863781109</v>
      </c>
      <c r="Q608" s="8">
        <v>9901558.8352620229</v>
      </c>
      <c r="R608" s="8">
        <v>1528627.3721708509</v>
      </c>
      <c r="S608" s="8">
        <v>43769.1774</v>
      </c>
      <c r="T608" s="8">
        <v>1210796.3683389518</v>
      </c>
    </row>
    <row r="609" spans="1:22" s="14" customFormat="1" hidden="1" x14ac:dyDescent="0.2">
      <c r="A609" s="6">
        <f t="shared" si="55"/>
        <v>565</v>
      </c>
      <c r="B609" s="6">
        <f t="shared" si="56"/>
        <v>4</v>
      </c>
      <c r="C609" s="16" t="s">
        <v>340</v>
      </c>
      <c r="D609" s="10" t="s">
        <v>698</v>
      </c>
      <c r="E609" s="11">
        <f t="shared" si="51"/>
        <v>70732692.179247037</v>
      </c>
      <c r="F609" s="8">
        <v>16695215.141485572</v>
      </c>
      <c r="G609" s="8">
        <v>6026147.4213888589</v>
      </c>
      <c r="H609" s="8">
        <v>6429060.7963812081</v>
      </c>
      <c r="I609" s="8">
        <v>4026799.2074628598</v>
      </c>
      <c r="J609" s="11"/>
      <c r="K609" s="11"/>
      <c r="L609" s="8">
        <v>568435.54390637425</v>
      </c>
      <c r="M609" s="11"/>
      <c r="N609" s="11"/>
      <c r="O609" s="11"/>
      <c r="P609" s="8">
        <v>16262969.31473002</v>
      </c>
      <c r="Q609" s="8">
        <v>17703553.961358666</v>
      </c>
      <c r="R609" s="11">
        <v>1495997.29</v>
      </c>
      <c r="S609" s="11">
        <v>43785.235980799996</v>
      </c>
      <c r="T609" s="8">
        <v>1480728.2665526769</v>
      </c>
      <c r="U609" s="12"/>
      <c r="V609" s="12"/>
    </row>
    <row r="610" spans="1:22" hidden="1" x14ac:dyDescent="0.2">
      <c r="A610" s="6">
        <f t="shared" si="55"/>
        <v>566</v>
      </c>
      <c r="B610" s="6">
        <f t="shared" si="56"/>
        <v>5</v>
      </c>
      <c r="C610" s="7" t="s">
        <v>340</v>
      </c>
      <c r="D610" s="7" t="s">
        <v>699</v>
      </c>
      <c r="E610" s="8">
        <f t="shared" si="51"/>
        <v>32300568.245084159</v>
      </c>
      <c r="F610" s="8">
        <v>5095606.0077725369</v>
      </c>
      <c r="G610" s="8">
        <v>1781807.76754723</v>
      </c>
      <c r="H610" s="8">
        <v>1976657.2980478627</v>
      </c>
      <c r="I610" s="8">
        <v>1160379.1429612299</v>
      </c>
      <c r="J610" s="8"/>
      <c r="K610" s="8"/>
      <c r="L610" s="8">
        <v>177952.93481535898</v>
      </c>
      <c r="M610" s="8"/>
      <c r="N610" s="8">
        <v>9706013.1857647169</v>
      </c>
      <c r="O610" s="8"/>
      <c r="P610" s="8">
        <v>4917994.0206177877</v>
      </c>
      <c r="Q610" s="8">
        <v>5422156.4704844402</v>
      </c>
      <c r="R610" s="8">
        <v>1359281.7883904572</v>
      </c>
      <c r="S610" s="8">
        <v>41463.415603200003</v>
      </c>
      <c r="T610" s="8">
        <v>661256.21307933668</v>
      </c>
    </row>
    <row r="611" spans="1:22" hidden="1" x14ac:dyDescent="0.2">
      <c r="A611" s="6">
        <f t="shared" si="55"/>
        <v>567</v>
      </c>
      <c r="B611" s="6">
        <f t="shared" si="56"/>
        <v>6</v>
      </c>
      <c r="C611" s="7" t="s">
        <v>340</v>
      </c>
      <c r="D611" s="7" t="s">
        <v>700</v>
      </c>
      <c r="E611" s="8">
        <f t="shared" si="51"/>
        <v>10626653.893066881</v>
      </c>
      <c r="F611" s="8">
        <v>1276907.4221326078</v>
      </c>
      <c r="G611" s="8">
        <v>426028.12478768645</v>
      </c>
      <c r="H611" s="8">
        <v>161617.91524362622</v>
      </c>
      <c r="I611" s="8">
        <v>702926.76239768625</v>
      </c>
      <c r="J611" s="8"/>
      <c r="K611" s="8"/>
      <c r="L611" s="8">
        <v>310631.32512124878</v>
      </c>
      <c r="M611" s="8"/>
      <c r="N611" s="8">
        <v>1562401.9296158068</v>
      </c>
      <c r="O611" s="8"/>
      <c r="P611" s="8">
        <v>2757920.8869837262</v>
      </c>
      <c r="Q611" s="8">
        <v>2582989.6928016101</v>
      </c>
      <c r="R611" s="8">
        <v>589909.35719566781</v>
      </c>
      <c r="S611" s="8">
        <v>41420.5433472</v>
      </c>
      <c r="T611" s="8">
        <v>213899.93344001388</v>
      </c>
    </row>
    <row r="612" spans="1:22" hidden="1" x14ac:dyDescent="0.2">
      <c r="A612" s="6">
        <f t="shared" si="55"/>
        <v>568</v>
      </c>
      <c r="B612" s="6">
        <f t="shared" si="56"/>
        <v>7</v>
      </c>
      <c r="C612" s="7" t="s">
        <v>340</v>
      </c>
      <c r="D612" s="7" t="s">
        <v>701</v>
      </c>
      <c r="E612" s="8">
        <f t="shared" si="51"/>
        <v>8529111.6093945596</v>
      </c>
      <c r="F612" s="8">
        <v>1434148.8789008639</v>
      </c>
      <c r="G612" s="8">
        <v>484859.9295402912</v>
      </c>
      <c r="H612" s="8">
        <v>185121.47091268995</v>
      </c>
      <c r="I612" s="8">
        <v>792408.41701029113</v>
      </c>
      <c r="J612" s="8"/>
      <c r="K612" s="8"/>
      <c r="L612" s="8">
        <v>345785.93140951649</v>
      </c>
      <c r="M612" s="8"/>
      <c r="N612" s="8">
        <v>1763857.1352896767</v>
      </c>
      <c r="O612" s="8"/>
      <c r="P612" s="8"/>
      <c r="Q612" s="8">
        <v>2895036.6482400498</v>
      </c>
      <c r="R612" s="8">
        <v>414377.722930449</v>
      </c>
      <c r="S612" s="8">
        <v>40731.831177600005</v>
      </c>
      <c r="T612" s="8">
        <v>172783.64398313136</v>
      </c>
    </row>
    <row r="613" spans="1:22" hidden="1" x14ac:dyDescent="0.2">
      <c r="A613" s="6">
        <f t="shared" si="55"/>
        <v>569</v>
      </c>
      <c r="B613" s="6">
        <f t="shared" si="56"/>
        <v>8</v>
      </c>
      <c r="C613" s="7" t="s">
        <v>340</v>
      </c>
      <c r="D613" s="7" t="s">
        <v>702</v>
      </c>
      <c r="E613" s="8">
        <f t="shared" si="51"/>
        <v>24147311.760000005</v>
      </c>
      <c r="F613" s="8"/>
      <c r="G613" s="8">
        <v>3062758.4612006862</v>
      </c>
      <c r="H613" s="8"/>
      <c r="I613" s="8">
        <v>2022805.1733446862</v>
      </c>
      <c r="J613" s="8"/>
      <c r="K613" s="8"/>
      <c r="L613" s="8"/>
      <c r="M613" s="8"/>
      <c r="N613" s="8"/>
      <c r="O613" s="8">
        <v>0</v>
      </c>
      <c r="P613" s="8">
        <v>8361399.8351855567</v>
      </c>
      <c r="Q613" s="8">
        <v>9165435.0409969315</v>
      </c>
      <c r="R613" s="8">
        <v>995429.34284711559</v>
      </c>
      <c r="S613" s="8">
        <v>44996.548843199998</v>
      </c>
      <c r="T613" s="8">
        <v>494487.35758182721</v>
      </c>
    </row>
    <row r="614" spans="1:22" hidden="1" x14ac:dyDescent="0.2">
      <c r="A614" s="6">
        <f t="shared" si="55"/>
        <v>570</v>
      </c>
      <c r="B614" s="6">
        <f t="shared" si="56"/>
        <v>9</v>
      </c>
      <c r="C614" s="7" t="s">
        <v>340</v>
      </c>
      <c r="D614" s="7" t="s">
        <v>703</v>
      </c>
      <c r="E614" s="8">
        <f t="shared" si="51"/>
        <v>10781570.59328704</v>
      </c>
      <c r="F614" s="8">
        <v>1831260.779365248</v>
      </c>
      <c r="G614" s="8">
        <v>628541.38193259831</v>
      </c>
      <c r="H614" s="8">
        <v>239488.87650812545</v>
      </c>
      <c r="I614" s="8">
        <v>1015924.2922665984</v>
      </c>
      <c r="J614" s="8"/>
      <c r="K614" s="8"/>
      <c r="L614" s="8">
        <v>437104.77709869744</v>
      </c>
      <c r="M614" s="8"/>
      <c r="N614" s="8">
        <v>2247309.2266372996</v>
      </c>
      <c r="O614" s="8"/>
      <c r="P614" s="8"/>
      <c r="Q614" s="8">
        <v>3677388.659957632</v>
      </c>
      <c r="R614" s="8">
        <v>442901.29228503437</v>
      </c>
      <c r="S614" s="8">
        <v>41287.333123200006</v>
      </c>
      <c r="T614" s="8">
        <v>220363.97411260646</v>
      </c>
    </row>
    <row r="615" spans="1:22" hidden="1" x14ac:dyDescent="0.2">
      <c r="A615" s="6">
        <f t="shared" si="55"/>
        <v>571</v>
      </c>
      <c r="B615" s="6">
        <f t="shared" si="56"/>
        <v>10</v>
      </c>
      <c r="C615" s="7" t="s">
        <v>340</v>
      </c>
      <c r="D615" s="7" t="s">
        <v>704</v>
      </c>
      <c r="E615" s="8">
        <f t="shared" si="51"/>
        <v>8386036.5065516802</v>
      </c>
      <c r="F615" s="8">
        <v>1621665.1083474238</v>
      </c>
      <c r="G615" s="8">
        <v>549977.88736873923</v>
      </c>
      <c r="H615" s="8"/>
      <c r="I615" s="8"/>
      <c r="J615" s="8"/>
      <c r="K615" s="8"/>
      <c r="L615" s="8">
        <v>390009.87058547413</v>
      </c>
      <c r="M615" s="8"/>
      <c r="N615" s="8">
        <v>1989874.312024947</v>
      </c>
      <c r="O615" s="8"/>
      <c r="P615" s="8"/>
      <c r="Q615" s="8">
        <v>3270416.448101386</v>
      </c>
      <c r="R615" s="8">
        <v>351772.01844562596</v>
      </c>
      <c r="S615" s="8">
        <v>41270.796681599997</v>
      </c>
      <c r="T615" s="8">
        <v>171050.06499648333</v>
      </c>
    </row>
    <row r="616" spans="1:22" hidden="1" x14ac:dyDescent="0.2">
      <c r="A616" s="6">
        <f t="shared" si="55"/>
        <v>572</v>
      </c>
      <c r="B616" s="6">
        <f t="shared" si="56"/>
        <v>11</v>
      </c>
      <c r="C616" s="7" t="s">
        <v>340</v>
      </c>
      <c r="D616" s="7" t="s">
        <v>705</v>
      </c>
      <c r="E616" s="8">
        <f t="shared" si="51"/>
        <v>8691168.8224678412</v>
      </c>
      <c r="F616" s="8">
        <v>1462605.5015577599</v>
      </c>
      <c r="G616" s="8">
        <v>495105.90783460799</v>
      </c>
      <c r="H616" s="8">
        <v>188962.9310603328</v>
      </c>
      <c r="I616" s="8">
        <v>808398.21950260794</v>
      </c>
      <c r="J616" s="8"/>
      <c r="K616" s="8"/>
      <c r="L616" s="8">
        <v>352356.02973902837</v>
      </c>
      <c r="M616" s="8"/>
      <c r="N616" s="8">
        <v>1798298.4008090354</v>
      </c>
      <c r="O616" s="8"/>
      <c r="P616" s="8"/>
      <c r="Q616" s="8">
        <v>2951084.3334262515</v>
      </c>
      <c r="R616" s="8">
        <v>417381.03150086023</v>
      </c>
      <c r="S616" s="8">
        <v>40790.321184</v>
      </c>
      <c r="T616" s="8">
        <v>176186.14585335579</v>
      </c>
    </row>
    <row r="617" spans="1:22" hidden="1" x14ac:dyDescent="0.2">
      <c r="A617" s="6">
        <f t="shared" si="55"/>
        <v>573</v>
      </c>
      <c r="B617" s="6">
        <f t="shared" si="56"/>
        <v>12</v>
      </c>
      <c r="C617" s="7" t="s">
        <v>340</v>
      </c>
      <c r="D617" s="7" t="s">
        <v>706</v>
      </c>
      <c r="E617" s="8">
        <f t="shared" si="51"/>
        <v>8535920.7307001594</v>
      </c>
      <c r="F617" s="8">
        <v>1435388.046417024</v>
      </c>
      <c r="G617" s="8">
        <v>485325.23669521912</v>
      </c>
      <c r="H617" s="8">
        <v>185309.56328153471</v>
      </c>
      <c r="I617" s="8">
        <v>793115.06649721914</v>
      </c>
      <c r="J617" s="8"/>
      <c r="K617" s="8"/>
      <c r="L617" s="8">
        <v>346061.98596117657</v>
      </c>
      <c r="M617" s="8"/>
      <c r="N617" s="8">
        <v>1765434.2609672456</v>
      </c>
      <c r="O617" s="8"/>
      <c r="P617" s="8"/>
      <c r="Q617" s="8">
        <v>2897482.9672339815</v>
      </c>
      <c r="R617" s="8">
        <v>414141.86100083555</v>
      </c>
      <c r="S617" s="8">
        <v>40727.237721600002</v>
      </c>
      <c r="T617" s="8">
        <v>172934.50492432329</v>
      </c>
    </row>
    <row r="618" spans="1:22" s="14" customFormat="1" hidden="1" x14ac:dyDescent="0.2">
      <c r="A618" s="40" t="s">
        <v>351</v>
      </c>
      <c r="B618" s="40"/>
      <c r="C618" s="40"/>
      <c r="D618" s="40"/>
      <c r="E618" s="13">
        <f t="shared" ref="E618:E674" si="57">SUM(F618:T618)</f>
        <v>266906486.19944993</v>
      </c>
      <c r="F618" s="13">
        <v>43922571.117565185</v>
      </c>
      <c r="G618" s="13">
        <v>20687480.276995525</v>
      </c>
      <c r="H618" s="13">
        <v>14417879.411717869</v>
      </c>
      <c r="I618" s="13">
        <v>14379209.756910499</v>
      </c>
      <c r="J618" s="13">
        <v>0</v>
      </c>
      <c r="K618" s="13">
        <v>0</v>
      </c>
      <c r="L618" s="13">
        <v>3379519.4524369133</v>
      </c>
      <c r="M618" s="13">
        <v>0</v>
      </c>
      <c r="N618" s="13">
        <v>45583409.526212752</v>
      </c>
      <c r="O618" s="13">
        <v>0</v>
      </c>
      <c r="P618" s="13">
        <v>44960697.44378081</v>
      </c>
      <c r="Q618" s="13">
        <v>64442879.039291255</v>
      </c>
      <c r="R618" s="13">
        <v>9141531.2765799295</v>
      </c>
      <c r="S618" s="13">
        <v>485529.18724399997</v>
      </c>
      <c r="T618" s="13">
        <v>5505779.7107151756</v>
      </c>
    </row>
    <row r="619" spans="1:22" hidden="1" x14ac:dyDescent="0.2">
      <c r="A619" s="6">
        <f>+A617+1</f>
        <v>574</v>
      </c>
      <c r="B619" s="6">
        <v>1</v>
      </c>
      <c r="C619" s="7" t="s">
        <v>355</v>
      </c>
      <c r="D619" s="7" t="s">
        <v>707</v>
      </c>
      <c r="E619" s="8">
        <f t="shared" si="57"/>
        <v>4723588.5199999996</v>
      </c>
      <c r="F619" s="8"/>
      <c r="G619" s="8"/>
      <c r="H619" s="8"/>
      <c r="I619" s="8"/>
      <c r="J619" s="8"/>
      <c r="K619" s="8"/>
      <c r="L619" s="8"/>
      <c r="M619" s="8"/>
      <c r="N619" s="8">
        <v>1575261.1504972873</v>
      </c>
      <c r="O619" s="8"/>
      <c r="P619" s="8">
        <v>2784626.864825346</v>
      </c>
      <c r="Q619" s="8"/>
      <c r="R619" s="8">
        <v>244358.58404799359</v>
      </c>
      <c r="S619" s="8">
        <v>24000</v>
      </c>
      <c r="T619" s="8">
        <v>95341.920629372937</v>
      </c>
    </row>
    <row r="620" spans="1:22" hidden="1" x14ac:dyDescent="0.2">
      <c r="A620" s="6">
        <f>+A619+1</f>
        <v>575</v>
      </c>
      <c r="B620" s="6">
        <f>+B619+1</f>
        <v>2</v>
      </c>
      <c r="C620" s="7" t="s">
        <v>355</v>
      </c>
      <c r="D620" s="7" t="s">
        <v>708</v>
      </c>
      <c r="E620" s="8">
        <f t="shared" si="57"/>
        <v>49176221.5410752</v>
      </c>
      <c r="F620" s="8">
        <v>13528328.509317551</v>
      </c>
      <c r="G620" s="8"/>
      <c r="H620" s="8">
        <v>5296885.1597319702</v>
      </c>
      <c r="I620" s="8"/>
      <c r="J620" s="8"/>
      <c r="K620" s="8"/>
      <c r="L620" s="8">
        <v>421674.65050419077</v>
      </c>
      <c r="M620" s="8"/>
      <c r="N620" s="8"/>
      <c r="O620" s="8"/>
      <c r="P620" s="8">
        <v>13383792.441593193</v>
      </c>
      <c r="Q620" s="8">
        <v>14578548.103371171</v>
      </c>
      <c r="R620" s="8">
        <v>887661.56687630061</v>
      </c>
      <c r="S620" s="8">
        <v>46960.889263199999</v>
      </c>
      <c r="T620" s="8">
        <v>1032370.2204176241</v>
      </c>
    </row>
    <row r="621" spans="1:22" hidden="1" x14ac:dyDescent="0.2">
      <c r="A621" s="6">
        <f t="shared" ref="A621:A642" si="58">+A620+1</f>
        <v>576</v>
      </c>
      <c r="B621" s="6">
        <f t="shared" ref="B621:B642" si="59">+B620+1</f>
        <v>3</v>
      </c>
      <c r="C621" s="7" t="s">
        <v>355</v>
      </c>
      <c r="D621" s="7" t="s">
        <v>709</v>
      </c>
      <c r="E621" s="8">
        <f t="shared" si="57"/>
        <v>11259818.612145919</v>
      </c>
      <c r="F621" s="8">
        <v>4795783.8697917117</v>
      </c>
      <c r="G621" s="8">
        <v>3321316.0037361695</v>
      </c>
      <c r="H621" s="8"/>
      <c r="I621" s="8">
        <v>1780242.4804881695</v>
      </c>
      <c r="J621" s="8"/>
      <c r="K621" s="8"/>
      <c r="L621" s="8">
        <v>229458.26462999734</v>
      </c>
      <c r="M621" s="8"/>
      <c r="N621" s="8"/>
      <c r="O621" s="8"/>
      <c r="P621" s="8"/>
      <c r="Q621" s="8"/>
      <c r="R621" s="8">
        <v>887565.37420800002</v>
      </c>
      <c r="S621" s="8">
        <v>24000</v>
      </c>
      <c r="T621" s="8">
        <v>221452.6192918715</v>
      </c>
    </row>
    <row r="622" spans="1:22" hidden="1" x14ac:dyDescent="0.2">
      <c r="A622" s="6">
        <f t="shared" si="58"/>
        <v>577</v>
      </c>
      <c r="B622" s="6">
        <f t="shared" si="59"/>
        <v>4</v>
      </c>
      <c r="C622" s="7" t="s">
        <v>355</v>
      </c>
      <c r="D622" s="7" t="s">
        <v>710</v>
      </c>
      <c r="E622" s="8">
        <f t="shared" si="57"/>
        <v>12908781.441228162</v>
      </c>
      <c r="F622" s="8">
        <v>3798568.1979517438</v>
      </c>
      <c r="G622" s="8"/>
      <c r="H622" s="8"/>
      <c r="I622" s="8">
        <v>876288.31809899514</v>
      </c>
      <c r="J622" s="8"/>
      <c r="K622" s="8"/>
      <c r="L622" s="8">
        <v>121516.2959478774</v>
      </c>
      <c r="M622" s="8"/>
      <c r="N622" s="8">
        <v>7349983.3251451207</v>
      </c>
      <c r="O622" s="8"/>
      <c r="P622" s="8"/>
      <c r="Q622" s="8"/>
      <c r="R622" s="8">
        <v>472809.09589427832</v>
      </c>
      <c r="S622" s="8">
        <v>24000</v>
      </c>
      <c r="T622" s="8">
        <v>265616.20819014503</v>
      </c>
    </row>
    <row r="623" spans="1:22" hidden="1" x14ac:dyDescent="0.2">
      <c r="A623" s="6">
        <f t="shared" si="58"/>
        <v>578</v>
      </c>
      <c r="B623" s="6">
        <f t="shared" si="59"/>
        <v>5</v>
      </c>
      <c r="C623" s="7" t="s">
        <v>355</v>
      </c>
      <c r="D623" s="7" t="s">
        <v>373</v>
      </c>
      <c r="E623" s="8">
        <f t="shared" si="57"/>
        <v>2256022.2400000002</v>
      </c>
      <c r="F623" s="8"/>
      <c r="G623" s="8">
        <v>1909597.8670059652</v>
      </c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>
        <v>280665.33523199998</v>
      </c>
      <c r="S623" s="8">
        <v>24000</v>
      </c>
      <c r="T623" s="8">
        <v>41759.037762035208</v>
      </c>
    </row>
    <row r="624" spans="1:22" hidden="1" x14ac:dyDescent="0.2">
      <c r="A624" s="6">
        <f t="shared" si="58"/>
        <v>579</v>
      </c>
      <c r="B624" s="6">
        <f t="shared" si="59"/>
        <v>6</v>
      </c>
      <c r="C624" s="7" t="s">
        <v>355</v>
      </c>
      <c r="D624" s="7" t="s">
        <v>711</v>
      </c>
      <c r="E624" s="8">
        <f t="shared" si="57"/>
        <v>1449471.41</v>
      </c>
      <c r="F624" s="8"/>
      <c r="G624" s="8">
        <v>1261116.6638427167</v>
      </c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>
        <v>136776.678912</v>
      </c>
      <c r="S624" s="8">
        <v>24000</v>
      </c>
      <c r="T624" s="8">
        <v>27578.0672452832</v>
      </c>
    </row>
    <row r="625" spans="1:20" hidden="1" x14ac:dyDescent="0.2">
      <c r="A625" s="6">
        <f t="shared" si="58"/>
        <v>580</v>
      </c>
      <c r="B625" s="6">
        <f t="shared" si="59"/>
        <v>7</v>
      </c>
      <c r="C625" s="7" t="s">
        <v>355</v>
      </c>
      <c r="D625" s="7" t="s">
        <v>712</v>
      </c>
      <c r="E625" s="8">
        <f t="shared" si="57"/>
        <v>1721795.72</v>
      </c>
      <c r="F625" s="8"/>
      <c r="G625" s="8"/>
      <c r="H625" s="8"/>
      <c r="I625" s="8"/>
      <c r="J625" s="8"/>
      <c r="K625" s="8"/>
      <c r="L625" s="8"/>
      <c r="M625" s="8"/>
      <c r="N625" s="8">
        <v>1552844.8410709256</v>
      </c>
      <c r="O625" s="8"/>
      <c r="P625" s="8"/>
      <c r="Q625" s="8"/>
      <c r="R625" s="8">
        <v>110993.30729723519</v>
      </c>
      <c r="S625" s="8">
        <v>24000</v>
      </c>
      <c r="T625" s="8">
        <v>33957.571631839171</v>
      </c>
    </row>
    <row r="626" spans="1:20" hidden="1" x14ac:dyDescent="0.2">
      <c r="A626" s="6">
        <f t="shared" si="58"/>
        <v>581</v>
      </c>
      <c r="B626" s="6">
        <f t="shared" si="59"/>
        <v>8</v>
      </c>
      <c r="C626" s="7" t="s">
        <v>355</v>
      </c>
      <c r="D626" s="7" t="s">
        <v>713</v>
      </c>
      <c r="E626" s="8">
        <f t="shared" si="57"/>
        <v>10144061.954003202</v>
      </c>
      <c r="F626" s="8">
        <v>1289848.52161704</v>
      </c>
      <c r="G626" s="8"/>
      <c r="H626" s="8">
        <v>166057.15000398719</v>
      </c>
      <c r="I626" s="8">
        <v>712357.52677723195</v>
      </c>
      <c r="J626" s="8"/>
      <c r="K626" s="8"/>
      <c r="L626" s="8">
        <v>282286.33361353155</v>
      </c>
      <c r="M626" s="8"/>
      <c r="N626" s="8">
        <v>1576101.1645080897</v>
      </c>
      <c r="O626" s="8"/>
      <c r="P626" s="8">
        <v>2780764.1849268731</v>
      </c>
      <c r="Q626" s="8">
        <v>2604127.4877865482</v>
      </c>
      <c r="R626" s="8">
        <v>486478.90765867679</v>
      </c>
      <c r="S626" s="8">
        <v>40229.307091199997</v>
      </c>
      <c r="T626" s="8">
        <v>205811.3700200211</v>
      </c>
    </row>
    <row r="627" spans="1:20" hidden="1" x14ac:dyDescent="0.2">
      <c r="A627" s="6">
        <f t="shared" si="58"/>
        <v>582</v>
      </c>
      <c r="B627" s="6">
        <f t="shared" si="59"/>
        <v>9</v>
      </c>
      <c r="C627" s="7" t="s">
        <v>355</v>
      </c>
      <c r="D627" s="7" t="s">
        <v>714</v>
      </c>
      <c r="E627" s="8">
        <f t="shared" si="57"/>
        <v>100232874.90458636</v>
      </c>
      <c r="F627" s="8">
        <v>17055373.8488952</v>
      </c>
      <c r="G627" s="8"/>
      <c r="H627" s="8">
        <v>6681433.2286783205</v>
      </c>
      <c r="I627" s="8">
        <v>4179365.5007445603</v>
      </c>
      <c r="J627" s="8"/>
      <c r="K627" s="8"/>
      <c r="L627" s="8">
        <v>531755.19544821978</v>
      </c>
      <c r="M627" s="8"/>
      <c r="N627" s="8">
        <v>32636961.911301557</v>
      </c>
      <c r="O627" s="8"/>
      <c r="P627" s="8">
        <v>16879894.414262436</v>
      </c>
      <c r="Q627" s="8">
        <v>18387846.351799458</v>
      </c>
      <c r="R627" s="8">
        <v>1725612.5056486609</v>
      </c>
      <c r="S627" s="8">
        <v>47595.066902400002</v>
      </c>
      <c r="T627" s="8">
        <v>2107036.8809055556</v>
      </c>
    </row>
    <row r="628" spans="1:20" hidden="1" x14ac:dyDescent="0.2">
      <c r="A628" s="6">
        <f t="shared" si="58"/>
        <v>583</v>
      </c>
      <c r="B628" s="6">
        <f t="shared" si="59"/>
        <v>10</v>
      </c>
      <c r="C628" s="7" t="s">
        <v>355</v>
      </c>
      <c r="D628" s="7" t="s">
        <v>715</v>
      </c>
      <c r="E628" s="8">
        <f t="shared" si="57"/>
        <v>52448378.909999996</v>
      </c>
      <c r="F628" s="8"/>
      <c r="G628" s="8"/>
      <c r="H628" s="8"/>
      <c r="I628" s="8"/>
      <c r="J628" s="8"/>
      <c r="K628" s="8"/>
      <c r="L628" s="8"/>
      <c r="M628" s="8"/>
      <c r="N628" s="8">
        <v>24263209.467065442</v>
      </c>
      <c r="O628" s="8"/>
      <c r="P628" s="8">
        <v>12546478.192762945</v>
      </c>
      <c r="Q628" s="8">
        <v>13670654.894311287</v>
      </c>
      <c r="R628" s="8">
        <v>817575.61411888886</v>
      </c>
      <c r="S628" s="8">
        <v>46557.890056800003</v>
      </c>
      <c r="T628" s="8">
        <v>1103902.8516846404</v>
      </c>
    </row>
    <row r="629" spans="1:20" hidden="1" x14ac:dyDescent="0.2">
      <c r="A629" s="6">
        <f t="shared" si="58"/>
        <v>584</v>
      </c>
      <c r="B629" s="6">
        <f t="shared" si="59"/>
        <v>11</v>
      </c>
      <c r="C629" s="7" t="s">
        <v>355</v>
      </c>
      <c r="D629" s="7" t="s">
        <v>716</v>
      </c>
      <c r="E629" s="8">
        <f t="shared" si="57"/>
        <v>61869436.07703615</v>
      </c>
      <c r="F629" s="8">
        <v>15851421.240034798</v>
      </c>
      <c r="G629" s="8"/>
      <c r="H629" s="8">
        <v>6209922.0789513607</v>
      </c>
      <c r="I629" s="8">
        <v>3877460.1109574405</v>
      </c>
      <c r="J629" s="8"/>
      <c r="K629" s="8"/>
      <c r="L629" s="8">
        <v>494630.67594958621</v>
      </c>
      <c r="M629" s="8"/>
      <c r="N629" s="8"/>
      <c r="O629" s="8"/>
      <c r="P629" s="8">
        <v>15688096.742915362</v>
      </c>
      <c r="Q629" s="8">
        <v>17095007.978073962</v>
      </c>
      <c r="R629" s="8">
        <v>1310782.6855865954</v>
      </c>
      <c r="S629" s="8">
        <v>47168.794185599996</v>
      </c>
      <c r="T629" s="8">
        <v>1294945.7703814488</v>
      </c>
    </row>
    <row r="630" spans="1:20" hidden="1" x14ac:dyDescent="0.2">
      <c r="A630" s="6">
        <f t="shared" si="58"/>
        <v>585</v>
      </c>
      <c r="B630" s="6">
        <f t="shared" si="59"/>
        <v>12</v>
      </c>
      <c r="C630" s="7" t="s">
        <v>355</v>
      </c>
      <c r="D630" s="7" t="s">
        <v>717</v>
      </c>
      <c r="E630" s="8">
        <f t="shared" si="57"/>
        <v>33086782.849999998</v>
      </c>
      <c r="F630" s="8"/>
      <c r="G630" s="8">
        <v>2281702.6119534532</v>
      </c>
      <c r="H630" s="8">
        <v>2475044.6323010284</v>
      </c>
      <c r="I630" s="8">
        <v>1508593.6785174527</v>
      </c>
      <c r="J630" s="8"/>
      <c r="K630" s="8"/>
      <c r="L630" s="8"/>
      <c r="M630" s="8"/>
      <c r="N630" s="8">
        <v>12116347.611103905</v>
      </c>
      <c r="O630" s="8"/>
      <c r="P630" s="8">
        <v>6211858.2608141862</v>
      </c>
      <c r="Q630" s="8">
        <v>6799151.5188000724</v>
      </c>
      <c r="R630" s="8">
        <v>965008.67431048816</v>
      </c>
      <c r="S630" s="8">
        <v>42581.131044000002</v>
      </c>
      <c r="T630" s="8">
        <v>686494.73115541402</v>
      </c>
    </row>
    <row r="631" spans="1:20" hidden="1" x14ac:dyDescent="0.2">
      <c r="A631" s="6">
        <f t="shared" si="58"/>
        <v>586</v>
      </c>
      <c r="B631" s="6">
        <f t="shared" si="59"/>
        <v>13</v>
      </c>
      <c r="C631" s="7" t="s">
        <v>355</v>
      </c>
      <c r="D631" s="7" t="s">
        <v>718</v>
      </c>
      <c r="E631" s="8">
        <f t="shared" si="57"/>
        <v>24644509.911978878</v>
      </c>
      <c r="F631" s="8">
        <v>6276413.6320727514</v>
      </c>
      <c r="G631" s="8">
        <v>2266653.8187890016</v>
      </c>
      <c r="H631" s="8"/>
      <c r="I631" s="8">
        <v>1499245.4554310017</v>
      </c>
      <c r="J631" s="8"/>
      <c r="K631" s="8"/>
      <c r="L631" s="8">
        <v>197912.00722053196</v>
      </c>
      <c r="M631" s="8"/>
      <c r="N631" s="8"/>
      <c r="O631" s="8"/>
      <c r="P631" s="8">
        <v>6186622.9046119256</v>
      </c>
      <c r="Q631" s="8">
        <v>6774638.6027419446</v>
      </c>
      <c r="R631" s="8">
        <v>893080.34564062697</v>
      </c>
      <c r="S631" s="8">
        <v>42573.628399199995</v>
      </c>
      <c r="T631" s="8">
        <v>507369.51707189577</v>
      </c>
    </row>
    <row r="632" spans="1:20" hidden="1" x14ac:dyDescent="0.2">
      <c r="A632" s="6">
        <f t="shared" si="58"/>
        <v>587</v>
      </c>
      <c r="B632" s="6">
        <f t="shared" si="59"/>
        <v>14</v>
      </c>
      <c r="C632" s="7" t="s">
        <v>355</v>
      </c>
      <c r="D632" s="7" t="s">
        <v>719</v>
      </c>
      <c r="E632" s="8">
        <f t="shared" si="57"/>
        <v>10011496.170804802</v>
      </c>
      <c r="F632" s="8">
        <v>5722335.1178599205</v>
      </c>
      <c r="G632" s="8">
        <v>3417340.6960227359</v>
      </c>
      <c r="H632" s="8"/>
      <c r="I632" s="8"/>
      <c r="J632" s="8"/>
      <c r="K632" s="8"/>
      <c r="L632" s="8">
        <v>224915.34768157732</v>
      </c>
      <c r="M632" s="8"/>
      <c r="N632" s="8"/>
      <c r="O632" s="8"/>
      <c r="P632" s="8"/>
      <c r="Q632" s="8"/>
      <c r="R632" s="8">
        <v>418120.36704000004</v>
      </c>
      <c r="S632" s="8">
        <v>24000</v>
      </c>
      <c r="T632" s="8">
        <v>204784.64220056668</v>
      </c>
    </row>
    <row r="633" spans="1:20" hidden="1" x14ac:dyDescent="0.2">
      <c r="A633" s="6">
        <f t="shared" si="58"/>
        <v>588</v>
      </c>
      <c r="B633" s="6">
        <f t="shared" si="59"/>
        <v>15</v>
      </c>
      <c r="C633" s="7" t="s">
        <v>355</v>
      </c>
      <c r="D633" s="7" t="s">
        <v>720</v>
      </c>
      <c r="E633" s="8">
        <f t="shared" si="57"/>
        <v>15803093.5921584</v>
      </c>
      <c r="F633" s="8">
        <v>6493374.781006176</v>
      </c>
      <c r="G633" s="8">
        <v>3886673.327108141</v>
      </c>
      <c r="H633" s="8">
        <v>4289243.3776027849</v>
      </c>
      <c r="I633" s="8"/>
      <c r="J633" s="8"/>
      <c r="K633" s="8"/>
      <c r="L633" s="8">
        <v>254511.55981821025</v>
      </c>
      <c r="M633" s="8"/>
      <c r="N633" s="8"/>
      <c r="O633" s="8"/>
      <c r="P633" s="8"/>
      <c r="Q633" s="8"/>
      <c r="R633" s="8">
        <v>528937.19982719992</v>
      </c>
      <c r="S633" s="8">
        <v>24000</v>
      </c>
      <c r="T633" s="8">
        <v>326353.34679588769</v>
      </c>
    </row>
    <row r="634" spans="1:20" hidden="1" x14ac:dyDescent="0.2">
      <c r="A634" s="6">
        <f t="shared" si="58"/>
        <v>589</v>
      </c>
      <c r="B634" s="6">
        <f t="shared" si="59"/>
        <v>16</v>
      </c>
      <c r="C634" s="7" t="s">
        <v>355</v>
      </c>
      <c r="D634" s="7" t="s">
        <v>721</v>
      </c>
      <c r="E634" s="8">
        <f t="shared" si="57"/>
        <v>15561753.9589312</v>
      </c>
      <c r="F634" s="8">
        <v>6389900.1638713926</v>
      </c>
      <c r="G634" s="8">
        <v>3823753.2791699138</v>
      </c>
      <c r="H634" s="8">
        <v>4222503.5281363735</v>
      </c>
      <c r="I634" s="8"/>
      <c r="J634" s="8"/>
      <c r="K634" s="8"/>
      <c r="L634" s="8">
        <v>250624.74339407231</v>
      </c>
      <c r="M634" s="8"/>
      <c r="N634" s="8"/>
      <c r="O634" s="8"/>
      <c r="P634" s="8"/>
      <c r="Q634" s="8"/>
      <c r="R634" s="8">
        <v>529802.07402239996</v>
      </c>
      <c r="S634" s="8">
        <v>24000</v>
      </c>
      <c r="T634" s="8">
        <v>321170.17033704836</v>
      </c>
    </row>
    <row r="635" spans="1:20" hidden="1" x14ac:dyDescent="0.2">
      <c r="A635" s="6">
        <f t="shared" si="58"/>
        <v>590</v>
      </c>
      <c r="B635" s="6">
        <f t="shared" si="59"/>
        <v>17</v>
      </c>
      <c r="C635" s="7" t="s">
        <v>355</v>
      </c>
      <c r="D635" s="7" t="s">
        <v>722</v>
      </c>
      <c r="E635" s="8">
        <f t="shared" si="57"/>
        <v>15766427.474752001</v>
      </c>
      <c r="F635" s="8">
        <v>6469550.0053171683</v>
      </c>
      <c r="G635" s="8">
        <v>3864856.6024657348</v>
      </c>
      <c r="H635" s="8">
        <v>4276834.6046175594</v>
      </c>
      <c r="I635" s="8"/>
      <c r="J635" s="8"/>
      <c r="K635" s="8"/>
      <c r="L635" s="8">
        <v>253921.04575830721</v>
      </c>
      <c r="M635" s="8"/>
      <c r="N635" s="8"/>
      <c r="O635" s="8"/>
      <c r="P635" s="8"/>
      <c r="Q635" s="8"/>
      <c r="R635" s="8">
        <v>552194.22504960001</v>
      </c>
      <c r="S635" s="8">
        <v>24000</v>
      </c>
      <c r="T635" s="8">
        <v>325070.99154363142</v>
      </c>
    </row>
    <row r="636" spans="1:20" hidden="1" x14ac:dyDescent="0.2">
      <c r="A636" s="6">
        <f t="shared" si="58"/>
        <v>591</v>
      </c>
      <c r="B636" s="6">
        <f t="shared" si="59"/>
        <v>18</v>
      </c>
      <c r="C636" s="7" t="s">
        <v>355</v>
      </c>
      <c r="D636" s="7" t="s">
        <v>723</v>
      </c>
      <c r="E636" s="8">
        <f t="shared" si="57"/>
        <v>15770258.269406402</v>
      </c>
      <c r="F636" s="8">
        <v>6517426.8676724927</v>
      </c>
      <c r="G636" s="8">
        <v>3916228.3444091943</v>
      </c>
      <c r="H636" s="8">
        <v>4288638.0813896749</v>
      </c>
      <c r="I636" s="8"/>
      <c r="J636" s="8"/>
      <c r="K636" s="8"/>
      <c r="L636" s="8">
        <v>253982.74125710304</v>
      </c>
      <c r="M636" s="8"/>
      <c r="N636" s="8"/>
      <c r="O636" s="8"/>
      <c r="P636" s="8"/>
      <c r="Q636" s="8"/>
      <c r="R636" s="8">
        <v>442481.40988416004</v>
      </c>
      <c r="S636" s="8">
        <v>24000</v>
      </c>
      <c r="T636" s="8">
        <v>327500.82479377597</v>
      </c>
    </row>
    <row r="637" spans="1:20" hidden="1" x14ac:dyDescent="0.2">
      <c r="A637" s="6">
        <f t="shared" si="58"/>
        <v>592</v>
      </c>
      <c r="B637" s="6">
        <f t="shared" si="59"/>
        <v>19</v>
      </c>
      <c r="C637" s="7" t="s">
        <v>355</v>
      </c>
      <c r="D637" s="7" t="s">
        <v>724</v>
      </c>
      <c r="E637" s="8">
        <f t="shared" si="57"/>
        <v>15731403.126483198</v>
      </c>
      <c r="F637" s="8">
        <v>6458368.47036024</v>
      </c>
      <c r="G637" s="8">
        <v>3858793.4963329919</v>
      </c>
      <c r="H637" s="8">
        <v>4268180.6520975558</v>
      </c>
      <c r="I637" s="8"/>
      <c r="J637" s="8"/>
      <c r="K637" s="8"/>
      <c r="L637" s="8">
        <v>253356.97262645958</v>
      </c>
      <c r="M637" s="8"/>
      <c r="N637" s="8"/>
      <c r="O637" s="8"/>
      <c r="P637" s="8"/>
      <c r="Q637" s="8"/>
      <c r="R637" s="8">
        <v>544211.22844800004</v>
      </c>
      <c r="S637" s="8">
        <v>24000</v>
      </c>
      <c r="T637" s="8">
        <v>324492.30661795329</v>
      </c>
    </row>
    <row r="638" spans="1:20" hidden="1" x14ac:dyDescent="0.2">
      <c r="A638" s="6">
        <f t="shared" si="58"/>
        <v>593</v>
      </c>
      <c r="B638" s="6">
        <f t="shared" si="59"/>
        <v>20</v>
      </c>
      <c r="C638" s="7" t="s">
        <v>355</v>
      </c>
      <c r="D638" s="7" t="s">
        <v>725</v>
      </c>
      <c r="E638" s="8">
        <f t="shared" si="57"/>
        <v>15654240.127016</v>
      </c>
      <c r="F638" s="8">
        <v>6425457.5554142399</v>
      </c>
      <c r="G638" s="8">
        <v>3838814.4476629919</v>
      </c>
      <c r="H638" s="8">
        <v>4246996.2687751884</v>
      </c>
      <c r="I638" s="8"/>
      <c r="J638" s="8"/>
      <c r="K638" s="8"/>
      <c r="L638" s="8">
        <v>252114.24900785761</v>
      </c>
      <c r="M638" s="8"/>
      <c r="N638" s="8"/>
      <c r="O638" s="8"/>
      <c r="P638" s="8"/>
      <c r="Q638" s="8"/>
      <c r="R638" s="8">
        <v>544012.33132799994</v>
      </c>
      <c r="S638" s="8">
        <v>24000</v>
      </c>
      <c r="T638" s="8">
        <v>322845.27482772322</v>
      </c>
    </row>
    <row r="639" spans="1:20" hidden="1" x14ac:dyDescent="0.2">
      <c r="A639" s="6">
        <f t="shared" si="58"/>
        <v>594</v>
      </c>
      <c r="B639" s="6">
        <f t="shared" si="59"/>
        <v>21</v>
      </c>
      <c r="C639" s="7" t="s">
        <v>355</v>
      </c>
      <c r="D639" s="7" t="s">
        <v>726</v>
      </c>
      <c r="E639" s="8">
        <f t="shared" si="57"/>
        <v>2867719.1199999996</v>
      </c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>
        <v>2659408.8727416606</v>
      </c>
      <c r="Q639" s="8"/>
      <c r="R639" s="8">
        <v>126154.36142483042</v>
      </c>
      <c r="S639" s="8">
        <v>24000</v>
      </c>
      <c r="T639" s="8">
        <v>58155.885833508641</v>
      </c>
    </row>
    <row r="640" spans="1:20" hidden="1" x14ac:dyDescent="0.2">
      <c r="A640" s="6">
        <f t="shared" si="58"/>
        <v>595</v>
      </c>
      <c r="B640" s="6">
        <f t="shared" si="59"/>
        <v>22</v>
      </c>
      <c r="C640" s="7" t="s">
        <v>355</v>
      </c>
      <c r="D640" s="7" t="s">
        <v>727</v>
      </c>
      <c r="E640" s="8">
        <f t="shared" si="57"/>
        <v>2938207.17</v>
      </c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>
        <v>2722630.7233754885</v>
      </c>
      <c r="Q640" s="8"/>
      <c r="R640" s="8">
        <v>132038.02696353121</v>
      </c>
      <c r="S640" s="8">
        <v>24000</v>
      </c>
      <c r="T640" s="8">
        <v>59538.419660980442</v>
      </c>
    </row>
    <row r="641" spans="1:20" hidden="1" x14ac:dyDescent="0.2">
      <c r="A641" s="6">
        <f t="shared" si="58"/>
        <v>596</v>
      </c>
      <c r="B641" s="6">
        <f t="shared" si="59"/>
        <v>23</v>
      </c>
      <c r="C641" s="7" t="s">
        <v>355</v>
      </c>
      <c r="D641" s="7" t="s">
        <v>728</v>
      </c>
      <c r="E641" s="8">
        <f t="shared" si="57"/>
        <v>2876153.59</v>
      </c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>
        <v>2663824.3416862125</v>
      </c>
      <c r="Q641" s="8"/>
      <c r="R641" s="8">
        <v>130076.80511729761</v>
      </c>
      <c r="S641" s="8">
        <v>24000</v>
      </c>
      <c r="T641" s="8">
        <v>58252.443196489839</v>
      </c>
    </row>
    <row r="642" spans="1:20" hidden="1" x14ac:dyDescent="0.2">
      <c r="A642" s="6">
        <f t="shared" si="58"/>
        <v>597</v>
      </c>
      <c r="B642" s="6">
        <f t="shared" si="59"/>
        <v>24</v>
      </c>
      <c r="C642" s="7" t="s">
        <v>355</v>
      </c>
      <c r="D642" s="7" t="s">
        <v>729</v>
      </c>
      <c r="E642" s="8">
        <f t="shared" si="57"/>
        <v>2980379.51</v>
      </c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>
        <v>2762407.8239782583</v>
      </c>
      <c r="Q642" s="8"/>
      <c r="R642" s="8">
        <v>133563.421732824</v>
      </c>
      <c r="S642" s="8">
        <v>24000</v>
      </c>
      <c r="T642" s="8">
        <v>60408.264288917562</v>
      </c>
    </row>
    <row r="643" spans="1:20" s="14" customFormat="1" hidden="1" x14ac:dyDescent="0.2">
      <c r="A643" s="40" t="s">
        <v>415</v>
      </c>
      <c r="B643" s="40"/>
      <c r="C643" s="40"/>
      <c r="D643" s="40"/>
      <c r="E643" s="13">
        <f t="shared" si="57"/>
        <v>481882876.20160586</v>
      </c>
      <c r="F643" s="13">
        <v>107072150.78118241</v>
      </c>
      <c r="G643" s="13">
        <v>37646847.158499017</v>
      </c>
      <c r="H643" s="13">
        <v>46421738.762285799</v>
      </c>
      <c r="I643" s="13">
        <v>14433553.071014851</v>
      </c>
      <c r="J643" s="13">
        <v>0</v>
      </c>
      <c r="K643" s="13">
        <v>0</v>
      </c>
      <c r="L643" s="13">
        <v>4022660.0828575222</v>
      </c>
      <c r="M643" s="13">
        <v>0</v>
      </c>
      <c r="N643" s="13">
        <v>81070709.470692322</v>
      </c>
      <c r="O643" s="13">
        <v>0</v>
      </c>
      <c r="P643" s="13">
        <v>87270405.768493891</v>
      </c>
      <c r="Q643" s="13">
        <v>79909974.936884448</v>
      </c>
      <c r="R643" s="13">
        <v>13300960.12626959</v>
      </c>
      <c r="S643" s="13">
        <v>721666.70694239996</v>
      </c>
      <c r="T643" s="13">
        <v>10012209.336483631</v>
      </c>
    </row>
    <row r="644" spans="1:20" hidden="1" x14ac:dyDescent="0.2">
      <c r="A644" s="6">
        <f>+A642+1</f>
        <v>598</v>
      </c>
      <c r="B644" s="6">
        <v>1</v>
      </c>
      <c r="C644" s="7" t="s">
        <v>416</v>
      </c>
      <c r="D644" s="7" t="s">
        <v>730</v>
      </c>
      <c r="E644" s="8">
        <f t="shared" si="57"/>
        <v>9831086.4600000009</v>
      </c>
      <c r="F644" s="8"/>
      <c r="G644" s="8"/>
      <c r="H644" s="8"/>
      <c r="I644" s="8"/>
      <c r="J644" s="8"/>
      <c r="K644" s="8"/>
      <c r="L644" s="8"/>
      <c r="M644" s="8"/>
      <c r="N644" s="8">
        <v>9474396.8775793388</v>
      </c>
      <c r="O644" s="8"/>
      <c r="P644" s="8"/>
      <c r="Q644" s="8"/>
      <c r="R644" s="8">
        <v>125503.71160500865</v>
      </c>
      <c r="S644" s="8">
        <v>24000</v>
      </c>
      <c r="T644" s="8">
        <v>207185.87081565283</v>
      </c>
    </row>
    <row r="645" spans="1:20" hidden="1" x14ac:dyDescent="0.2">
      <c r="A645" s="6">
        <f>+A644+1</f>
        <v>599</v>
      </c>
      <c r="B645" s="6">
        <f>+B644+1</f>
        <v>2</v>
      </c>
      <c r="C645" s="7" t="s">
        <v>416</v>
      </c>
      <c r="D645" s="7" t="s">
        <v>731</v>
      </c>
      <c r="E645" s="8">
        <f t="shared" si="57"/>
        <v>7453758.8692800011</v>
      </c>
      <c r="F645" s="8">
        <v>1006558.5415616641</v>
      </c>
      <c r="G645" s="8"/>
      <c r="H645" s="8">
        <v>124566.74633515393</v>
      </c>
      <c r="I645" s="8"/>
      <c r="J645" s="8"/>
      <c r="K645" s="8"/>
      <c r="L645" s="8">
        <v>248315.21837740799</v>
      </c>
      <c r="M645" s="8"/>
      <c r="N645" s="8">
        <v>1226636.0836245781</v>
      </c>
      <c r="O645" s="8"/>
      <c r="P645" s="8">
        <v>2179098.44331676</v>
      </c>
      <c r="Q645" s="8">
        <v>2047671.2127682907</v>
      </c>
      <c r="R645" s="8">
        <v>431012.92365158687</v>
      </c>
      <c r="S645" s="8">
        <v>40479.1910976</v>
      </c>
      <c r="T645" s="8">
        <v>149420.50854695941</v>
      </c>
    </row>
    <row r="646" spans="1:20" s="14" customFormat="1" hidden="1" x14ac:dyDescent="0.2">
      <c r="A646" s="40" t="s">
        <v>418</v>
      </c>
      <c r="B646" s="40"/>
      <c r="C646" s="40"/>
      <c r="D646" s="40"/>
      <c r="E646" s="13">
        <f t="shared" si="57"/>
        <v>17284845.32928</v>
      </c>
      <c r="F646" s="13">
        <v>1006558.5415616641</v>
      </c>
      <c r="G646" s="13">
        <v>0</v>
      </c>
      <c r="H646" s="13">
        <v>124566.74633515393</v>
      </c>
      <c r="I646" s="13">
        <v>0</v>
      </c>
      <c r="J646" s="13">
        <v>0</v>
      </c>
      <c r="K646" s="13">
        <v>0</v>
      </c>
      <c r="L646" s="13">
        <v>248315.21837740799</v>
      </c>
      <c r="M646" s="13">
        <v>0</v>
      </c>
      <c r="N646" s="13">
        <v>10701032.961203918</v>
      </c>
      <c r="O646" s="13">
        <v>0</v>
      </c>
      <c r="P646" s="13">
        <v>2179098.44331676</v>
      </c>
      <c r="Q646" s="13">
        <v>2047671.2127682907</v>
      </c>
      <c r="R646" s="13">
        <v>556516.63525659556</v>
      </c>
      <c r="S646" s="13">
        <v>64479.1910976</v>
      </c>
      <c r="T646" s="13">
        <v>356606.37936261226</v>
      </c>
    </row>
    <row r="647" spans="1:20" ht="25.5" hidden="1" x14ac:dyDescent="0.2">
      <c r="A647" s="6">
        <f>+A645+1</f>
        <v>600</v>
      </c>
      <c r="B647" s="6">
        <v>1</v>
      </c>
      <c r="C647" s="7" t="s">
        <v>419</v>
      </c>
      <c r="D647" s="7" t="s">
        <v>420</v>
      </c>
      <c r="E647" s="8">
        <f t="shared" si="57"/>
        <v>26308905.342965864</v>
      </c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>
        <v>25198598.391168259</v>
      </c>
      <c r="Q647" s="8"/>
      <c r="R647" s="8">
        <v>535264.64077062381</v>
      </c>
      <c r="S647" s="8">
        <v>24000</v>
      </c>
      <c r="T647" s="8">
        <v>551042.31102697807</v>
      </c>
    </row>
    <row r="648" spans="1:20" ht="25.5" hidden="1" x14ac:dyDescent="0.2">
      <c r="A648" s="6">
        <f>+A647+1</f>
        <v>601</v>
      </c>
      <c r="B648" s="6">
        <f>+B647+1</f>
        <v>2</v>
      </c>
      <c r="C648" s="7" t="s">
        <v>419</v>
      </c>
      <c r="D648" s="7" t="s">
        <v>421</v>
      </c>
      <c r="E648" s="8">
        <f t="shared" si="57"/>
        <v>14667125.86239264</v>
      </c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>
        <v>13939004.894138988</v>
      </c>
      <c r="Q648" s="8"/>
      <c r="R648" s="8">
        <v>399303.1624754247</v>
      </c>
      <c r="S648" s="8">
        <v>24000</v>
      </c>
      <c r="T648" s="8">
        <v>304817.80577822844</v>
      </c>
    </row>
    <row r="649" spans="1:20" ht="25.5" hidden="1" x14ac:dyDescent="0.2">
      <c r="A649" s="6">
        <f t="shared" ref="A649:A710" si="60">+A648+1</f>
        <v>602</v>
      </c>
      <c r="B649" s="6">
        <f t="shared" ref="B649:B710" si="61">+B648+1</f>
        <v>3</v>
      </c>
      <c r="C649" s="7" t="s">
        <v>419</v>
      </c>
      <c r="D649" s="7" t="s">
        <v>422</v>
      </c>
      <c r="E649" s="8">
        <f t="shared" si="57"/>
        <v>39804183.543458894</v>
      </c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>
        <v>38321329.331998423</v>
      </c>
      <c r="Q649" s="8"/>
      <c r="R649" s="8">
        <v>620844.35277993977</v>
      </c>
      <c r="S649" s="8">
        <v>24000</v>
      </c>
      <c r="T649" s="8">
        <v>838009.85868052964</v>
      </c>
    </row>
    <row r="650" spans="1:20" ht="25.5" hidden="1" x14ac:dyDescent="0.2">
      <c r="A650" s="6">
        <f t="shared" si="60"/>
        <v>603</v>
      </c>
      <c r="B650" s="6">
        <f t="shared" si="61"/>
        <v>4</v>
      </c>
      <c r="C650" s="7" t="s">
        <v>419</v>
      </c>
      <c r="D650" s="7" t="s">
        <v>426</v>
      </c>
      <c r="E650" s="8">
        <f t="shared" si="57"/>
        <v>8742424.7399673574</v>
      </c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>
        <v>8212697.9758175574</v>
      </c>
      <c r="Q650" s="8"/>
      <c r="R650" s="8">
        <v>326131.69294348964</v>
      </c>
      <c r="S650" s="8">
        <v>24000</v>
      </c>
      <c r="T650" s="8">
        <v>179595.07120631085</v>
      </c>
    </row>
    <row r="651" spans="1:20" ht="25.5" hidden="1" x14ac:dyDescent="0.2">
      <c r="A651" s="6">
        <f t="shared" si="60"/>
        <v>604</v>
      </c>
      <c r="B651" s="6">
        <f t="shared" si="61"/>
        <v>5</v>
      </c>
      <c r="C651" s="7" t="s">
        <v>419</v>
      </c>
      <c r="D651" s="7" t="s">
        <v>427</v>
      </c>
      <c r="E651" s="8">
        <f t="shared" si="57"/>
        <v>9667410.1659143437</v>
      </c>
      <c r="F651" s="8">
        <v>6694207.1680367347</v>
      </c>
      <c r="G651" s="8"/>
      <c r="H651" s="8">
        <v>2007055.0521002745</v>
      </c>
      <c r="I651" s="8"/>
      <c r="J651" s="8"/>
      <c r="K651" s="8"/>
      <c r="L651" s="8">
        <v>290526.83558070683</v>
      </c>
      <c r="M651" s="8"/>
      <c r="N651" s="8"/>
      <c r="O651" s="8"/>
      <c r="P651" s="8"/>
      <c r="Q651" s="8"/>
      <c r="R651" s="8">
        <v>454988.89499903988</v>
      </c>
      <c r="S651" s="8">
        <v>24000</v>
      </c>
      <c r="T651" s="8">
        <v>196632.2151975875</v>
      </c>
    </row>
    <row r="652" spans="1:20" ht="25.5" hidden="1" x14ac:dyDescent="0.2">
      <c r="A652" s="6">
        <f t="shared" si="60"/>
        <v>605</v>
      </c>
      <c r="B652" s="6">
        <f t="shared" si="61"/>
        <v>6</v>
      </c>
      <c r="C652" s="7" t="s">
        <v>419</v>
      </c>
      <c r="D652" s="7" t="s">
        <v>732</v>
      </c>
      <c r="E652" s="8">
        <f t="shared" si="57"/>
        <v>19028306.9439875</v>
      </c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>
        <v>18093554.965370033</v>
      </c>
      <c r="Q652" s="8"/>
      <c r="R652" s="8">
        <v>515082.57716751978</v>
      </c>
      <c r="S652" s="8">
        <v>24000</v>
      </c>
      <c r="T652" s="8">
        <v>395669.40144994768</v>
      </c>
    </row>
    <row r="653" spans="1:20" ht="25.5" hidden="1" x14ac:dyDescent="0.2">
      <c r="A653" s="6">
        <f t="shared" si="60"/>
        <v>606</v>
      </c>
      <c r="B653" s="6">
        <f t="shared" si="61"/>
        <v>7</v>
      </c>
      <c r="C653" s="7" t="s">
        <v>419</v>
      </c>
      <c r="D653" s="7" t="s">
        <v>733</v>
      </c>
      <c r="E653" s="8">
        <f t="shared" si="57"/>
        <v>3188736.6325038429</v>
      </c>
      <c r="F653" s="8"/>
      <c r="G653" s="8"/>
      <c r="H653" s="8"/>
      <c r="I653" s="8"/>
      <c r="J653" s="8"/>
      <c r="K653" s="8"/>
      <c r="L653" s="8"/>
      <c r="M653" s="8"/>
      <c r="N653" s="8">
        <v>2715997.3477059007</v>
      </c>
      <c r="O653" s="8"/>
      <c r="P653" s="8"/>
      <c r="Q653" s="8"/>
      <c r="R653" s="8">
        <v>389345.9236279992</v>
      </c>
      <c r="S653" s="8">
        <v>24000</v>
      </c>
      <c r="T653" s="8">
        <v>59393.361169943062</v>
      </c>
    </row>
    <row r="654" spans="1:20" ht="25.5" hidden="1" x14ac:dyDescent="0.2">
      <c r="A654" s="6">
        <f t="shared" si="60"/>
        <v>607</v>
      </c>
      <c r="B654" s="6">
        <f t="shared" si="61"/>
        <v>8</v>
      </c>
      <c r="C654" s="7" t="s">
        <v>419</v>
      </c>
      <c r="D654" s="7" t="s">
        <v>734</v>
      </c>
      <c r="E654" s="8">
        <f t="shared" si="57"/>
        <v>2919764.000681798</v>
      </c>
      <c r="F654" s="8"/>
      <c r="G654" s="8"/>
      <c r="H654" s="8"/>
      <c r="I654" s="8"/>
      <c r="J654" s="8"/>
      <c r="K654" s="8"/>
      <c r="L654" s="8"/>
      <c r="M654" s="8"/>
      <c r="N654" s="8">
        <v>2459389.506550421</v>
      </c>
      <c r="O654" s="8"/>
      <c r="P654" s="8"/>
      <c r="Q654" s="8"/>
      <c r="R654" s="8">
        <v>382592.62672878237</v>
      </c>
      <c r="S654" s="8">
        <v>24000</v>
      </c>
      <c r="T654" s="8">
        <v>53781.867402594537</v>
      </c>
    </row>
    <row r="655" spans="1:20" ht="25.5" hidden="1" x14ac:dyDescent="0.2">
      <c r="A655" s="6">
        <f t="shared" si="60"/>
        <v>608</v>
      </c>
      <c r="B655" s="6">
        <f t="shared" si="61"/>
        <v>9</v>
      </c>
      <c r="C655" s="7" t="s">
        <v>419</v>
      </c>
      <c r="D655" s="7" t="s">
        <v>735</v>
      </c>
      <c r="E655" s="8">
        <f t="shared" si="57"/>
        <v>5949784.1576571837</v>
      </c>
      <c r="F655" s="8"/>
      <c r="G655" s="8"/>
      <c r="H655" s="8"/>
      <c r="I655" s="8"/>
      <c r="J655" s="8"/>
      <c r="K655" s="8"/>
      <c r="L655" s="8"/>
      <c r="M655" s="8"/>
      <c r="N655" s="8">
        <v>5355080.8551132223</v>
      </c>
      <c r="O655" s="8"/>
      <c r="P655" s="8"/>
      <c r="Q655" s="8"/>
      <c r="R655" s="8">
        <v>453598.53011454962</v>
      </c>
      <c r="S655" s="8">
        <v>24000</v>
      </c>
      <c r="T655" s="8">
        <v>117104.77242941238</v>
      </c>
    </row>
    <row r="656" spans="1:20" ht="25.5" hidden="1" x14ac:dyDescent="0.2">
      <c r="A656" s="6">
        <f t="shared" si="60"/>
        <v>609</v>
      </c>
      <c r="B656" s="6">
        <f t="shared" si="61"/>
        <v>10</v>
      </c>
      <c r="C656" s="7" t="s">
        <v>419</v>
      </c>
      <c r="D656" s="7" t="s">
        <v>736</v>
      </c>
      <c r="E656" s="8">
        <f t="shared" si="57"/>
        <v>88360187.622070044</v>
      </c>
      <c r="F656" s="8">
        <v>12269500.317349667</v>
      </c>
      <c r="G656" s="8">
        <v>5249850.2950564269</v>
      </c>
      <c r="H656" s="8">
        <v>4788860.7263887478</v>
      </c>
      <c r="I656" s="8">
        <v>5139027.3293775795</v>
      </c>
      <c r="J656" s="8"/>
      <c r="K656" s="8"/>
      <c r="L656" s="8">
        <v>484459.11815166031</v>
      </c>
      <c r="M656" s="8"/>
      <c r="N656" s="8">
        <v>20647449.959282789</v>
      </c>
      <c r="O656" s="8">
        <v>9378482.3992740251</v>
      </c>
      <c r="P656" s="8">
        <v>26453048.525145605</v>
      </c>
      <c r="Q656" s="8">
        <v>0</v>
      </c>
      <c r="R656" s="8">
        <v>2079618.37</v>
      </c>
      <c r="S656" s="8">
        <v>24000</v>
      </c>
      <c r="T656" s="8">
        <v>1845890.582043547</v>
      </c>
    </row>
    <row r="657" spans="1:20" ht="25.5" hidden="1" x14ac:dyDescent="0.2">
      <c r="A657" s="6">
        <f t="shared" si="60"/>
        <v>610</v>
      </c>
      <c r="B657" s="6">
        <f t="shared" si="61"/>
        <v>11</v>
      </c>
      <c r="C657" s="7" t="s">
        <v>419</v>
      </c>
      <c r="D657" s="7" t="s">
        <v>737</v>
      </c>
      <c r="E657" s="8">
        <f t="shared" si="57"/>
        <v>3399972.7203187202</v>
      </c>
      <c r="F657" s="8"/>
      <c r="G657" s="8"/>
      <c r="H657" s="8">
        <v>1881690.4407630069</v>
      </c>
      <c r="I657" s="8">
        <v>1045361.095437964</v>
      </c>
      <c r="J657" s="8"/>
      <c r="K657" s="8"/>
      <c r="L657" s="8"/>
      <c r="M657" s="8"/>
      <c r="N657" s="8"/>
      <c r="O657" s="8"/>
      <c r="P657" s="8"/>
      <c r="Q657" s="8"/>
      <c r="R657" s="8">
        <v>384912.49530239997</v>
      </c>
      <c r="S657" s="8">
        <v>24000</v>
      </c>
      <c r="T657" s="8">
        <v>64008.688815349247</v>
      </c>
    </row>
    <row r="658" spans="1:20" ht="25.5" hidden="1" x14ac:dyDescent="0.2">
      <c r="A658" s="6">
        <f t="shared" si="60"/>
        <v>611</v>
      </c>
      <c r="B658" s="6">
        <f t="shared" si="61"/>
        <v>12</v>
      </c>
      <c r="C658" s="7" t="s">
        <v>419</v>
      </c>
      <c r="D658" s="7" t="s">
        <v>738</v>
      </c>
      <c r="E658" s="8">
        <f t="shared" si="57"/>
        <v>26295580.599116772</v>
      </c>
      <c r="F658" s="8">
        <v>12771388.340698976</v>
      </c>
      <c r="G658" s="8">
        <v>5051771.7555141374</v>
      </c>
      <c r="H658" s="8">
        <v>3835205.9296796042</v>
      </c>
      <c r="I658" s="8">
        <v>2316116.0859421454</v>
      </c>
      <c r="J658" s="8"/>
      <c r="K658" s="8"/>
      <c r="L658" s="8">
        <v>543770.98720564833</v>
      </c>
      <c r="M658" s="8"/>
      <c r="N658" s="8"/>
      <c r="O658" s="8"/>
      <c r="P658" s="8"/>
      <c r="Q658" s="8"/>
      <c r="R658" s="8">
        <v>1217162.9626559997</v>
      </c>
      <c r="S658" s="8">
        <v>24000</v>
      </c>
      <c r="T658" s="8">
        <v>536164.5374202606</v>
      </c>
    </row>
    <row r="659" spans="1:20" ht="25.5" hidden="1" x14ac:dyDescent="0.2">
      <c r="A659" s="6">
        <f t="shared" si="60"/>
        <v>612</v>
      </c>
      <c r="B659" s="6">
        <f t="shared" si="61"/>
        <v>13</v>
      </c>
      <c r="C659" s="7" t="s">
        <v>419</v>
      </c>
      <c r="D659" s="7" t="s">
        <v>739</v>
      </c>
      <c r="E659" s="8">
        <f t="shared" si="57"/>
        <v>32126174.493678723</v>
      </c>
      <c r="F659" s="8"/>
      <c r="G659" s="8"/>
      <c r="H659" s="8"/>
      <c r="I659" s="8"/>
      <c r="J659" s="8"/>
      <c r="K659" s="8"/>
      <c r="L659" s="8"/>
      <c r="M659" s="8"/>
      <c r="N659" s="8">
        <v>4096313.7034331611</v>
      </c>
      <c r="O659" s="8"/>
      <c r="P659" s="8">
        <v>26344589.270254843</v>
      </c>
      <c r="Q659" s="8"/>
      <c r="R659" s="8">
        <v>995590.62520538969</v>
      </c>
      <c r="S659" s="8">
        <v>24000</v>
      </c>
      <c r="T659" s="8">
        <v>665680.89478532935</v>
      </c>
    </row>
    <row r="660" spans="1:20" ht="25.5" hidden="1" x14ac:dyDescent="0.2">
      <c r="A660" s="6">
        <f t="shared" si="60"/>
        <v>613</v>
      </c>
      <c r="B660" s="6">
        <f t="shared" si="61"/>
        <v>14</v>
      </c>
      <c r="C660" s="7" t="s">
        <v>419</v>
      </c>
      <c r="D660" s="7" t="s">
        <v>740</v>
      </c>
      <c r="E660" s="8">
        <f t="shared" si="57"/>
        <v>27484311.934204828</v>
      </c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>
        <v>26324520.594309818</v>
      </c>
      <c r="Q660" s="8"/>
      <c r="R660" s="8">
        <v>560127.39066321694</v>
      </c>
      <c r="S660" s="8">
        <v>24000</v>
      </c>
      <c r="T660" s="8">
        <v>575663.9492317905</v>
      </c>
    </row>
    <row r="661" spans="1:20" ht="25.5" hidden="1" x14ac:dyDescent="0.2">
      <c r="A661" s="6">
        <f t="shared" si="60"/>
        <v>614</v>
      </c>
      <c r="B661" s="6">
        <f t="shared" si="61"/>
        <v>15</v>
      </c>
      <c r="C661" s="7" t="s">
        <v>419</v>
      </c>
      <c r="D661" s="7" t="s">
        <v>741</v>
      </c>
      <c r="E661" s="8">
        <f t="shared" si="57"/>
        <v>9452787.0787584018</v>
      </c>
      <c r="F661" s="8"/>
      <c r="G661" s="8"/>
      <c r="H661" s="8">
        <v>9017751.8354708105</v>
      </c>
      <c r="I661" s="8"/>
      <c r="J661" s="8"/>
      <c r="K661" s="8"/>
      <c r="L661" s="8"/>
      <c r="M661" s="8"/>
      <c r="N661" s="8"/>
      <c r="O661" s="8"/>
      <c r="P661" s="8"/>
      <c r="Q661" s="8"/>
      <c r="R661" s="8">
        <v>213835.27468032</v>
      </c>
      <c r="S661" s="8">
        <v>24000</v>
      </c>
      <c r="T661" s="8">
        <v>197199.96860727094</v>
      </c>
    </row>
    <row r="662" spans="1:20" ht="25.5" hidden="1" x14ac:dyDescent="0.2">
      <c r="A662" s="6">
        <f t="shared" si="60"/>
        <v>615</v>
      </c>
      <c r="B662" s="6">
        <f t="shared" si="61"/>
        <v>16</v>
      </c>
      <c r="C662" s="7" t="s">
        <v>419</v>
      </c>
      <c r="D662" s="7" t="s">
        <v>742</v>
      </c>
      <c r="E662" s="8">
        <f t="shared" si="57"/>
        <v>40764810.27565439</v>
      </c>
      <c r="F662" s="8"/>
      <c r="G662" s="8"/>
      <c r="H662" s="8"/>
      <c r="I662" s="8"/>
      <c r="J662" s="8"/>
      <c r="K662" s="8"/>
      <c r="L662" s="8"/>
      <c r="M662" s="8"/>
      <c r="N662" s="8">
        <v>17136626.853103373</v>
      </c>
      <c r="O662" s="8"/>
      <c r="P662" s="8">
        <v>21957266.323927566</v>
      </c>
      <c r="Q662" s="8"/>
      <c r="R662" s="8">
        <v>792012.83335832052</v>
      </c>
      <c r="S662" s="8">
        <v>24000</v>
      </c>
      <c r="T662" s="8">
        <v>854904.26526513626</v>
      </c>
    </row>
    <row r="663" spans="1:20" ht="25.5" hidden="1" x14ac:dyDescent="0.2">
      <c r="A663" s="6">
        <f t="shared" si="60"/>
        <v>616</v>
      </c>
      <c r="B663" s="6">
        <f t="shared" si="61"/>
        <v>17</v>
      </c>
      <c r="C663" s="7" t="s">
        <v>419</v>
      </c>
      <c r="D663" s="7" t="s">
        <v>437</v>
      </c>
      <c r="E663" s="8">
        <f t="shared" si="57"/>
        <v>3178020.5913953963</v>
      </c>
      <c r="F663" s="8"/>
      <c r="G663" s="8"/>
      <c r="H663" s="8"/>
      <c r="I663" s="8"/>
      <c r="J663" s="8"/>
      <c r="K663" s="8"/>
      <c r="L663" s="8"/>
      <c r="M663" s="8"/>
      <c r="N663" s="8">
        <v>2705965.5112382267</v>
      </c>
      <c r="O663" s="8"/>
      <c r="P663" s="8"/>
      <c r="Q663" s="8"/>
      <c r="R663" s="8">
        <v>388881.09493287123</v>
      </c>
      <c r="S663" s="8">
        <v>24000</v>
      </c>
      <c r="T663" s="8">
        <v>59173.985224298027</v>
      </c>
    </row>
    <row r="664" spans="1:20" ht="25.5" hidden="1" x14ac:dyDescent="0.2">
      <c r="A664" s="6">
        <f t="shared" si="60"/>
        <v>617</v>
      </c>
      <c r="B664" s="6">
        <f t="shared" si="61"/>
        <v>18</v>
      </c>
      <c r="C664" s="7" t="s">
        <v>419</v>
      </c>
      <c r="D664" s="7" t="s">
        <v>743</v>
      </c>
      <c r="E664" s="8">
        <f t="shared" si="57"/>
        <v>6722291.6544528576</v>
      </c>
      <c r="F664" s="8"/>
      <c r="G664" s="8"/>
      <c r="H664" s="8"/>
      <c r="I664" s="8"/>
      <c r="J664" s="8"/>
      <c r="K664" s="8"/>
      <c r="L664" s="8"/>
      <c r="M664" s="8"/>
      <c r="N664" s="8">
        <v>6092828.9455095883</v>
      </c>
      <c r="O664" s="8"/>
      <c r="P664" s="8"/>
      <c r="Q664" s="8"/>
      <c r="R664" s="8">
        <v>472224.8799693216</v>
      </c>
      <c r="S664" s="8">
        <v>24000</v>
      </c>
      <c r="T664" s="8">
        <v>133237.82897394767</v>
      </c>
    </row>
    <row r="665" spans="1:20" ht="25.5" hidden="1" x14ac:dyDescent="0.2">
      <c r="A665" s="6">
        <f t="shared" si="60"/>
        <v>618</v>
      </c>
      <c r="B665" s="6">
        <f t="shared" si="61"/>
        <v>19</v>
      </c>
      <c r="C665" s="7" t="s">
        <v>419</v>
      </c>
      <c r="D665" s="7" t="s">
        <v>744</v>
      </c>
      <c r="E665" s="8">
        <f t="shared" si="57"/>
        <v>6646803.0982000139</v>
      </c>
      <c r="F665" s="8"/>
      <c r="G665" s="8"/>
      <c r="H665" s="8"/>
      <c r="I665" s="8"/>
      <c r="J665" s="8"/>
      <c r="K665" s="8"/>
      <c r="L665" s="8"/>
      <c r="M665" s="8"/>
      <c r="N665" s="8">
        <v>6031712.017385493</v>
      </c>
      <c r="O665" s="8"/>
      <c r="P665" s="8"/>
      <c r="Q665" s="8"/>
      <c r="R665" s="8">
        <v>459189.75527594634</v>
      </c>
      <c r="S665" s="8">
        <v>24000</v>
      </c>
      <c r="T665" s="8">
        <v>131901.32553857507</v>
      </c>
    </row>
    <row r="666" spans="1:20" ht="25.5" hidden="1" x14ac:dyDescent="0.2">
      <c r="A666" s="6">
        <f t="shared" si="60"/>
        <v>619</v>
      </c>
      <c r="B666" s="6">
        <f t="shared" si="61"/>
        <v>20</v>
      </c>
      <c r="C666" s="7" t="s">
        <v>419</v>
      </c>
      <c r="D666" s="7" t="s">
        <v>443</v>
      </c>
      <c r="E666" s="8">
        <f t="shared" si="57"/>
        <v>20571336.182255037</v>
      </c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>
        <v>19729525.51385444</v>
      </c>
      <c r="Q666" s="8"/>
      <c r="R666" s="8">
        <v>386365.90445569198</v>
      </c>
      <c r="S666" s="8">
        <v>24000</v>
      </c>
      <c r="T666" s="8">
        <v>431444.76394490601</v>
      </c>
    </row>
    <row r="667" spans="1:20" ht="25.5" hidden="1" x14ac:dyDescent="0.2">
      <c r="A667" s="6">
        <f t="shared" si="60"/>
        <v>620</v>
      </c>
      <c r="B667" s="6">
        <f t="shared" si="61"/>
        <v>21</v>
      </c>
      <c r="C667" s="7" t="s">
        <v>419</v>
      </c>
      <c r="D667" s="7" t="s">
        <v>446</v>
      </c>
      <c r="E667" s="8">
        <f t="shared" si="57"/>
        <v>21696424.202044796</v>
      </c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>
        <v>20810003.3371998</v>
      </c>
      <c r="Q667" s="8"/>
      <c r="R667" s="8">
        <v>407348.23924099526</v>
      </c>
      <c r="S667" s="8">
        <v>24000</v>
      </c>
      <c r="T667" s="8">
        <v>455072.62560400134</v>
      </c>
    </row>
    <row r="668" spans="1:20" ht="25.5" hidden="1" x14ac:dyDescent="0.2">
      <c r="A668" s="6">
        <f t="shared" si="60"/>
        <v>621</v>
      </c>
      <c r="B668" s="6">
        <f t="shared" si="61"/>
        <v>22</v>
      </c>
      <c r="C668" s="7" t="s">
        <v>419</v>
      </c>
      <c r="D668" s="7" t="s">
        <v>447</v>
      </c>
      <c r="E668" s="8">
        <f t="shared" si="57"/>
        <v>5367402.3821184002</v>
      </c>
      <c r="F668" s="8"/>
      <c r="G668" s="8"/>
      <c r="H668" s="8"/>
      <c r="I668" s="8"/>
      <c r="J668" s="8"/>
      <c r="K668" s="8"/>
      <c r="L668" s="8"/>
      <c r="M668" s="8"/>
      <c r="N668" s="8"/>
      <c r="O668" s="8">
        <v>4877430.2267814903</v>
      </c>
      <c r="P668" s="8"/>
      <c r="Q668" s="8"/>
      <c r="R668" s="8">
        <v>359312.63474307745</v>
      </c>
      <c r="S668" s="8">
        <v>24000</v>
      </c>
      <c r="T668" s="8">
        <v>106659.52059383191</v>
      </c>
    </row>
    <row r="669" spans="1:20" ht="25.5" hidden="1" x14ac:dyDescent="0.2">
      <c r="A669" s="6">
        <f t="shared" si="60"/>
        <v>622</v>
      </c>
      <c r="B669" s="6">
        <f t="shared" si="61"/>
        <v>23</v>
      </c>
      <c r="C669" s="7" t="s">
        <v>419</v>
      </c>
      <c r="D669" s="7" t="s">
        <v>448</v>
      </c>
      <c r="E669" s="8">
        <f t="shared" si="57"/>
        <v>5310778.5634175995</v>
      </c>
      <c r="F669" s="8"/>
      <c r="G669" s="8"/>
      <c r="H669" s="8"/>
      <c r="I669" s="8"/>
      <c r="J669" s="8"/>
      <c r="K669" s="8"/>
      <c r="L669" s="8"/>
      <c r="M669" s="8"/>
      <c r="N669" s="8"/>
      <c r="O669" s="8">
        <v>4833757.7518051779</v>
      </c>
      <c r="P669" s="8"/>
      <c r="Q669" s="8"/>
      <c r="R669" s="8">
        <v>347316.31959460996</v>
      </c>
      <c r="S669" s="8">
        <v>24000</v>
      </c>
      <c r="T669" s="8">
        <v>105704.49201781198</v>
      </c>
    </row>
    <row r="670" spans="1:20" ht="25.5" hidden="1" x14ac:dyDescent="0.2">
      <c r="A670" s="6">
        <f t="shared" si="60"/>
        <v>623</v>
      </c>
      <c r="B670" s="6">
        <f t="shared" si="61"/>
        <v>24</v>
      </c>
      <c r="C670" s="7" t="s">
        <v>419</v>
      </c>
      <c r="D670" s="7" t="s">
        <v>745</v>
      </c>
      <c r="E670" s="8">
        <f t="shared" si="57"/>
        <v>58230659.708759136</v>
      </c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>
        <v>56257348.765446439</v>
      </c>
      <c r="Q670" s="8"/>
      <c r="R670" s="8">
        <v>719076.66620197112</v>
      </c>
      <c r="S670" s="8">
        <v>24000</v>
      </c>
      <c r="T670" s="8">
        <v>1230234.2771107233</v>
      </c>
    </row>
    <row r="671" spans="1:20" ht="25.5" hidden="1" x14ac:dyDescent="0.2">
      <c r="A671" s="6">
        <f t="shared" si="60"/>
        <v>624</v>
      </c>
      <c r="B671" s="6">
        <f t="shared" si="61"/>
        <v>25</v>
      </c>
      <c r="C671" s="7" t="s">
        <v>419</v>
      </c>
      <c r="D671" s="7" t="s">
        <v>449</v>
      </c>
      <c r="E671" s="8">
        <f t="shared" si="57"/>
        <v>81734553.288618058</v>
      </c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>
        <v>79175802.073626041</v>
      </c>
      <c r="Q671" s="8"/>
      <c r="R671" s="8">
        <v>803336.78174493031</v>
      </c>
      <c r="S671" s="8">
        <v>24000</v>
      </c>
      <c r="T671" s="8">
        <v>1731414.4332470854</v>
      </c>
    </row>
    <row r="672" spans="1:20" ht="25.5" hidden="1" x14ac:dyDescent="0.2">
      <c r="A672" s="6">
        <f t="shared" si="60"/>
        <v>625</v>
      </c>
      <c r="B672" s="6">
        <f t="shared" si="61"/>
        <v>26</v>
      </c>
      <c r="C672" s="7" t="s">
        <v>419</v>
      </c>
      <c r="D672" s="7" t="s">
        <v>746</v>
      </c>
      <c r="E672" s="8">
        <f t="shared" si="57"/>
        <v>64119452.941790074</v>
      </c>
      <c r="F672" s="8"/>
      <c r="G672" s="8"/>
      <c r="H672" s="8"/>
      <c r="I672" s="8"/>
      <c r="J672" s="8"/>
      <c r="K672" s="8"/>
      <c r="L672" s="8"/>
      <c r="M672" s="8"/>
      <c r="N672" s="8">
        <v>8505521.3913243264</v>
      </c>
      <c r="O672" s="8"/>
      <c r="P672" s="8">
        <v>53012022.110965654</v>
      </c>
      <c r="Q672" s="8"/>
      <c r="R672" s="8">
        <v>1232645.3571896467</v>
      </c>
      <c r="S672" s="8">
        <v>24000</v>
      </c>
      <c r="T672" s="8">
        <v>1345264.0823104491</v>
      </c>
    </row>
    <row r="673" spans="1:20" ht="25.5" hidden="1" x14ac:dyDescent="0.2">
      <c r="A673" s="6">
        <f t="shared" si="60"/>
        <v>626</v>
      </c>
      <c r="B673" s="6">
        <f t="shared" si="61"/>
        <v>27</v>
      </c>
      <c r="C673" s="7" t="s">
        <v>419</v>
      </c>
      <c r="D673" s="7" t="s">
        <v>747</v>
      </c>
      <c r="E673" s="8">
        <f t="shared" si="57"/>
        <v>39258058.960000001</v>
      </c>
      <c r="F673" s="8"/>
      <c r="G673" s="8"/>
      <c r="H673" s="8"/>
      <c r="I673" s="8"/>
      <c r="J673" s="8"/>
      <c r="K673" s="8"/>
      <c r="L673" s="8"/>
      <c r="M673" s="8"/>
      <c r="N673" s="8">
        <v>3447421.7898404878</v>
      </c>
      <c r="O673" s="8"/>
      <c r="P673" s="8">
        <v>33972958.968797609</v>
      </c>
      <c r="Q673" s="8"/>
      <c r="R673" s="8">
        <v>995370.26325148239</v>
      </c>
      <c r="S673" s="8">
        <v>24000</v>
      </c>
      <c r="T673" s="8">
        <v>818307.93811041815</v>
      </c>
    </row>
    <row r="674" spans="1:20" ht="25.5" hidden="1" x14ac:dyDescent="0.2">
      <c r="A674" s="6">
        <f t="shared" si="60"/>
        <v>627</v>
      </c>
      <c r="B674" s="6">
        <f t="shared" si="61"/>
        <v>28</v>
      </c>
      <c r="C674" s="7" t="s">
        <v>419</v>
      </c>
      <c r="D674" s="7" t="s">
        <v>748</v>
      </c>
      <c r="E674" s="8">
        <f t="shared" si="57"/>
        <v>25147893.939476263</v>
      </c>
      <c r="F674" s="8"/>
      <c r="G674" s="8"/>
      <c r="H674" s="8"/>
      <c r="I674" s="8"/>
      <c r="J674" s="8"/>
      <c r="K674" s="8"/>
      <c r="L674" s="8"/>
      <c r="M674" s="8"/>
      <c r="N674" s="8">
        <v>3147151.4814417432</v>
      </c>
      <c r="O674" s="8"/>
      <c r="P674" s="8">
        <v>20542650.194668505</v>
      </c>
      <c r="Q674" s="8"/>
      <c r="R674" s="8">
        <v>916044.28066750464</v>
      </c>
      <c r="S674" s="8">
        <v>24000</v>
      </c>
      <c r="T674" s="8">
        <v>518047.98269850743</v>
      </c>
    </row>
    <row r="675" spans="1:20" ht="25.5" hidden="1" x14ac:dyDescent="0.2">
      <c r="A675" s="6">
        <f t="shared" si="60"/>
        <v>628</v>
      </c>
      <c r="B675" s="6">
        <f t="shared" si="61"/>
        <v>29</v>
      </c>
      <c r="C675" s="7" t="s">
        <v>419</v>
      </c>
      <c r="D675" s="7" t="s">
        <v>749</v>
      </c>
      <c r="E675" s="8">
        <f t="shared" ref="E675:E737" si="62">SUM(F675:T675)</f>
        <v>22607185.689436611</v>
      </c>
      <c r="F675" s="8"/>
      <c r="G675" s="8"/>
      <c r="H675" s="8"/>
      <c r="I675" s="8"/>
      <c r="J675" s="8"/>
      <c r="K675" s="8"/>
      <c r="L675" s="8"/>
      <c r="M675" s="8"/>
      <c r="N675" s="8">
        <v>2797973.7623143173</v>
      </c>
      <c r="O675" s="8"/>
      <c r="P675" s="8">
        <v>18426026.540907942</v>
      </c>
      <c r="Q675" s="8"/>
      <c r="R675" s="8">
        <v>895059.48544901842</v>
      </c>
      <c r="S675" s="8">
        <v>24000</v>
      </c>
      <c r="T675" s="8">
        <v>464125.90076533443</v>
      </c>
    </row>
    <row r="676" spans="1:20" ht="25.5" hidden="1" x14ac:dyDescent="0.2">
      <c r="A676" s="6">
        <f t="shared" si="60"/>
        <v>629</v>
      </c>
      <c r="B676" s="6">
        <f t="shared" si="61"/>
        <v>30</v>
      </c>
      <c r="C676" s="7" t="s">
        <v>419</v>
      </c>
      <c r="D676" s="7" t="s">
        <v>750</v>
      </c>
      <c r="E676" s="8">
        <f t="shared" si="62"/>
        <v>22981936.029111084</v>
      </c>
      <c r="F676" s="8"/>
      <c r="G676" s="8"/>
      <c r="H676" s="8"/>
      <c r="I676" s="8"/>
      <c r="J676" s="8"/>
      <c r="K676" s="8"/>
      <c r="L676" s="8"/>
      <c r="M676" s="8"/>
      <c r="N676" s="8">
        <v>2850282.0820365287</v>
      </c>
      <c r="O676" s="8"/>
      <c r="P676" s="8">
        <v>18739166.301961329</v>
      </c>
      <c r="Q676" s="8"/>
      <c r="R676" s="8">
        <v>896370.13497879356</v>
      </c>
      <c r="S676" s="8">
        <v>24000</v>
      </c>
      <c r="T676" s="8">
        <v>472117.51013443089</v>
      </c>
    </row>
    <row r="677" spans="1:20" ht="25.5" hidden="1" x14ac:dyDescent="0.2">
      <c r="A677" s="6">
        <f t="shared" si="60"/>
        <v>630</v>
      </c>
      <c r="B677" s="6">
        <f t="shared" si="61"/>
        <v>31</v>
      </c>
      <c r="C677" s="7" t="s">
        <v>419</v>
      </c>
      <c r="D677" s="7" t="s">
        <v>751</v>
      </c>
      <c r="E677" s="8">
        <f t="shared" si="62"/>
        <v>21691027.870000001</v>
      </c>
      <c r="F677" s="8"/>
      <c r="G677" s="8"/>
      <c r="H677" s="8"/>
      <c r="I677" s="8"/>
      <c r="J677" s="8"/>
      <c r="K677" s="8"/>
      <c r="L677" s="8"/>
      <c r="M677" s="8"/>
      <c r="N677" s="8">
        <v>20860674.980223019</v>
      </c>
      <c r="O677" s="8"/>
      <c r="P677" s="8"/>
      <c r="Q677" s="8"/>
      <c r="R677" s="8">
        <v>350172.17796748457</v>
      </c>
      <c r="S677" s="8">
        <v>24000</v>
      </c>
      <c r="T677" s="8">
        <v>456180.71180949581</v>
      </c>
    </row>
    <row r="678" spans="1:20" ht="25.5" hidden="1" x14ac:dyDescent="0.2">
      <c r="A678" s="6">
        <f t="shared" si="60"/>
        <v>631</v>
      </c>
      <c r="B678" s="6">
        <f t="shared" si="61"/>
        <v>32</v>
      </c>
      <c r="C678" s="7" t="s">
        <v>419</v>
      </c>
      <c r="D678" s="7" t="s">
        <v>752</v>
      </c>
      <c r="E678" s="8">
        <f t="shared" si="62"/>
        <v>7772526.0755999992</v>
      </c>
      <c r="F678" s="8"/>
      <c r="G678" s="8"/>
      <c r="H678" s="8"/>
      <c r="I678" s="8"/>
      <c r="J678" s="8"/>
      <c r="K678" s="8"/>
      <c r="L678" s="8"/>
      <c r="M678" s="8"/>
      <c r="N678" s="8"/>
      <c r="O678" s="8">
        <v>7278631.1195900468</v>
      </c>
      <c r="P678" s="8"/>
      <c r="Q678" s="8"/>
      <c r="R678" s="8">
        <v>310726.03514419816</v>
      </c>
      <c r="S678" s="8">
        <v>24000</v>
      </c>
      <c r="T678" s="8">
        <v>159168.92086575416</v>
      </c>
    </row>
    <row r="679" spans="1:20" ht="25.5" hidden="1" x14ac:dyDescent="0.2">
      <c r="A679" s="6">
        <f t="shared" si="60"/>
        <v>632</v>
      </c>
      <c r="B679" s="6">
        <f t="shared" si="61"/>
        <v>33</v>
      </c>
      <c r="C679" s="7" t="s">
        <v>419</v>
      </c>
      <c r="D679" s="7" t="s">
        <v>753</v>
      </c>
      <c r="E679" s="8">
        <f t="shared" si="62"/>
        <v>5287822.9612416001</v>
      </c>
      <c r="F679" s="8"/>
      <c r="G679" s="8"/>
      <c r="H679" s="8"/>
      <c r="I679" s="8"/>
      <c r="J679" s="8"/>
      <c r="K679" s="8"/>
      <c r="L679" s="8"/>
      <c r="M679" s="8"/>
      <c r="N679" s="8"/>
      <c r="O679" s="8">
        <v>4799232.4045228641</v>
      </c>
      <c r="P679" s="8"/>
      <c r="Q679" s="8"/>
      <c r="R679" s="8">
        <v>359641.06412034098</v>
      </c>
      <c r="S679" s="8">
        <v>24000</v>
      </c>
      <c r="T679" s="8">
        <v>104949.49259839495</v>
      </c>
    </row>
    <row r="680" spans="1:20" ht="25.5" hidden="1" x14ac:dyDescent="0.2">
      <c r="A680" s="6">
        <f t="shared" si="60"/>
        <v>633</v>
      </c>
      <c r="B680" s="6">
        <f t="shared" si="61"/>
        <v>34</v>
      </c>
      <c r="C680" s="7" t="s">
        <v>419</v>
      </c>
      <c r="D680" s="7" t="s">
        <v>754</v>
      </c>
      <c r="E680" s="8">
        <f t="shared" si="62"/>
        <v>11374558.452400001</v>
      </c>
      <c r="F680" s="8"/>
      <c r="G680" s="8"/>
      <c r="H680" s="8"/>
      <c r="I680" s="8"/>
      <c r="J680" s="8"/>
      <c r="K680" s="8"/>
      <c r="L680" s="8"/>
      <c r="M680" s="8"/>
      <c r="N680" s="8"/>
      <c r="O680" s="8">
        <v>10742902.243407188</v>
      </c>
      <c r="P680" s="8"/>
      <c r="Q680" s="8"/>
      <c r="R680" s="8">
        <v>372730.69498411118</v>
      </c>
      <c r="S680" s="8">
        <v>24000</v>
      </c>
      <c r="T680" s="8">
        <v>234925.51400870003</v>
      </c>
    </row>
    <row r="681" spans="1:20" ht="25.5" hidden="1" x14ac:dyDescent="0.2">
      <c r="A681" s="6">
        <f t="shared" si="60"/>
        <v>634</v>
      </c>
      <c r="B681" s="6">
        <f t="shared" si="61"/>
        <v>35</v>
      </c>
      <c r="C681" s="7" t="s">
        <v>419</v>
      </c>
      <c r="D681" s="7" t="s">
        <v>755</v>
      </c>
      <c r="E681" s="8">
        <f t="shared" si="62"/>
        <v>11387630.482799999</v>
      </c>
      <c r="F681" s="8"/>
      <c r="G681" s="8"/>
      <c r="H681" s="8"/>
      <c r="I681" s="8"/>
      <c r="J681" s="8"/>
      <c r="K681" s="8"/>
      <c r="L681" s="8"/>
      <c r="M681" s="8"/>
      <c r="N681" s="8"/>
      <c r="O681" s="8">
        <v>10756429.066417735</v>
      </c>
      <c r="P681" s="8"/>
      <c r="Q681" s="8"/>
      <c r="R681" s="8">
        <v>371980.09815077024</v>
      </c>
      <c r="S681" s="8">
        <v>24000</v>
      </c>
      <c r="T681" s="8">
        <v>235221.3182314935</v>
      </c>
    </row>
    <row r="682" spans="1:20" ht="25.5" hidden="1" x14ac:dyDescent="0.2">
      <c r="A682" s="6">
        <f t="shared" si="60"/>
        <v>635</v>
      </c>
      <c r="B682" s="6">
        <f t="shared" si="61"/>
        <v>36</v>
      </c>
      <c r="C682" s="7" t="s">
        <v>419</v>
      </c>
      <c r="D682" s="7" t="s">
        <v>456</v>
      </c>
      <c r="E682" s="8">
        <f t="shared" si="62"/>
        <v>39239630.928051837</v>
      </c>
      <c r="F682" s="8"/>
      <c r="G682" s="8"/>
      <c r="H682" s="8"/>
      <c r="I682" s="8"/>
      <c r="J682" s="8"/>
      <c r="K682" s="8"/>
      <c r="L682" s="8"/>
      <c r="M682" s="8"/>
      <c r="N682" s="8">
        <v>16519551.507722473</v>
      </c>
      <c r="O682" s="8"/>
      <c r="P682" s="8">
        <v>21161824.397804346</v>
      </c>
      <c r="Q682" s="8"/>
      <c r="R682" s="8">
        <v>710239.64915665868</v>
      </c>
      <c r="S682" s="8">
        <v>24000</v>
      </c>
      <c r="T682" s="8">
        <v>824015.37336835696</v>
      </c>
    </row>
    <row r="683" spans="1:20" ht="25.5" hidden="1" x14ac:dyDescent="0.2">
      <c r="A683" s="6">
        <f t="shared" si="60"/>
        <v>636</v>
      </c>
      <c r="B683" s="6">
        <f t="shared" si="61"/>
        <v>37</v>
      </c>
      <c r="C683" s="7" t="s">
        <v>419</v>
      </c>
      <c r="D683" s="7" t="s">
        <v>756</v>
      </c>
      <c r="E683" s="8">
        <f t="shared" si="62"/>
        <v>5268501.9960767999</v>
      </c>
      <c r="F683" s="8"/>
      <c r="G683" s="8"/>
      <c r="H683" s="8"/>
      <c r="I683" s="8"/>
      <c r="J683" s="8"/>
      <c r="K683" s="8"/>
      <c r="L683" s="8"/>
      <c r="M683" s="8"/>
      <c r="N683" s="8"/>
      <c r="O683" s="8">
        <v>4779947.1208856516</v>
      </c>
      <c r="P683" s="8"/>
      <c r="Q683" s="8"/>
      <c r="R683" s="8">
        <v>360027.11268659809</v>
      </c>
      <c r="S683" s="8">
        <v>24000</v>
      </c>
      <c r="T683" s="8">
        <v>104527.76250455034</v>
      </c>
    </row>
    <row r="684" spans="1:20" ht="25.5" hidden="1" x14ac:dyDescent="0.2">
      <c r="A684" s="6">
        <f t="shared" si="60"/>
        <v>637</v>
      </c>
      <c r="B684" s="6">
        <f t="shared" si="61"/>
        <v>38</v>
      </c>
      <c r="C684" s="7" t="s">
        <v>419</v>
      </c>
      <c r="D684" s="7" t="s">
        <v>757</v>
      </c>
      <c r="E684" s="8">
        <f t="shared" si="62"/>
        <v>14577538.167466559</v>
      </c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>
        <v>13878579.475495238</v>
      </c>
      <c r="Q684" s="8"/>
      <c r="R684" s="8">
        <v>371462.26771667204</v>
      </c>
      <c r="S684" s="8">
        <v>24000</v>
      </c>
      <c r="T684" s="8">
        <v>303496.42425464757</v>
      </c>
    </row>
    <row r="685" spans="1:20" ht="25.5" hidden="1" x14ac:dyDescent="0.2">
      <c r="A685" s="6">
        <f t="shared" si="60"/>
        <v>638</v>
      </c>
      <c r="B685" s="6">
        <f t="shared" si="61"/>
        <v>39</v>
      </c>
      <c r="C685" s="7" t="s">
        <v>419</v>
      </c>
      <c r="D685" s="7" t="s">
        <v>758</v>
      </c>
      <c r="E685" s="8">
        <f t="shared" si="62"/>
        <v>25001808.066464003</v>
      </c>
      <c r="F685" s="8">
        <v>9516414.6547147781</v>
      </c>
      <c r="G685" s="8">
        <v>4587616.0048398217</v>
      </c>
      <c r="H685" s="8"/>
      <c r="I685" s="8">
        <v>1841849.2623798221</v>
      </c>
      <c r="J685" s="8"/>
      <c r="K685" s="8"/>
      <c r="L685" s="8">
        <v>293606.29152167041</v>
      </c>
      <c r="M685" s="8"/>
      <c r="N685" s="8"/>
      <c r="O685" s="8"/>
      <c r="P685" s="8">
        <v>7097827.6738728061</v>
      </c>
      <c r="Q685" s="8"/>
      <c r="R685" s="8">
        <v>1130154.3904688042</v>
      </c>
      <c r="S685" s="8">
        <v>24000</v>
      </c>
      <c r="T685" s="8">
        <v>510339.78866629722</v>
      </c>
    </row>
    <row r="686" spans="1:20" ht="25.5" hidden="1" x14ac:dyDescent="0.2">
      <c r="A686" s="6">
        <f t="shared" si="60"/>
        <v>639</v>
      </c>
      <c r="B686" s="6">
        <f t="shared" si="61"/>
        <v>40</v>
      </c>
      <c r="C686" s="7" t="s">
        <v>419</v>
      </c>
      <c r="D686" s="7" t="s">
        <v>759</v>
      </c>
      <c r="E686" s="8">
        <f t="shared" si="62"/>
        <v>18908929.712064791</v>
      </c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>
        <v>17973876.228149626</v>
      </c>
      <c r="Q686" s="8"/>
      <c r="R686" s="8">
        <v>518001.21405781497</v>
      </c>
      <c r="S686" s="8">
        <v>24000</v>
      </c>
      <c r="T686" s="8">
        <v>393052.26985734934</v>
      </c>
    </row>
    <row r="687" spans="1:20" ht="25.5" hidden="1" x14ac:dyDescent="0.2">
      <c r="A687" s="6">
        <f t="shared" si="60"/>
        <v>640</v>
      </c>
      <c r="B687" s="6">
        <f t="shared" si="61"/>
        <v>41</v>
      </c>
      <c r="C687" s="7" t="s">
        <v>419</v>
      </c>
      <c r="D687" s="7" t="s">
        <v>760</v>
      </c>
      <c r="E687" s="8">
        <f t="shared" si="62"/>
        <v>9503910.7546900604</v>
      </c>
      <c r="F687" s="8"/>
      <c r="G687" s="8">
        <v>2596669.6030958472</v>
      </c>
      <c r="H687" s="8"/>
      <c r="I687" s="8">
        <v>1136760.5501324206</v>
      </c>
      <c r="J687" s="8"/>
      <c r="K687" s="8"/>
      <c r="L687" s="8"/>
      <c r="M687" s="8"/>
      <c r="N687" s="8"/>
      <c r="O687" s="8">
        <v>4663226.2378709894</v>
      </c>
      <c r="P687" s="8"/>
      <c r="Q687" s="8"/>
      <c r="R687" s="8">
        <v>899636.49442104623</v>
      </c>
      <c r="S687" s="8">
        <v>24000</v>
      </c>
      <c r="T687" s="8">
        <v>183617.86916975692</v>
      </c>
    </row>
    <row r="688" spans="1:20" ht="25.5" hidden="1" x14ac:dyDescent="0.2">
      <c r="A688" s="6">
        <f t="shared" si="60"/>
        <v>641</v>
      </c>
      <c r="B688" s="6">
        <f t="shared" si="61"/>
        <v>42</v>
      </c>
      <c r="C688" s="7" t="s">
        <v>419</v>
      </c>
      <c r="D688" s="7" t="s">
        <v>761</v>
      </c>
      <c r="E688" s="8">
        <f t="shared" si="62"/>
        <v>5120629.6587264007</v>
      </c>
      <c r="F688" s="8"/>
      <c r="G688" s="8"/>
      <c r="H688" s="8"/>
      <c r="I688" s="8"/>
      <c r="J688" s="8"/>
      <c r="K688" s="8"/>
      <c r="L688" s="8"/>
      <c r="M688" s="8"/>
      <c r="N688" s="8"/>
      <c r="O688" s="8">
        <v>4636485.3852120666</v>
      </c>
      <c r="P688" s="8"/>
      <c r="Q688" s="8"/>
      <c r="R688" s="8">
        <v>358753.72860983951</v>
      </c>
      <c r="S688" s="8">
        <v>24000</v>
      </c>
      <c r="T688" s="8">
        <v>101390.54490449441</v>
      </c>
    </row>
    <row r="689" spans="1:22" ht="25.5" hidden="1" x14ac:dyDescent="0.2">
      <c r="A689" s="6">
        <f t="shared" si="60"/>
        <v>642</v>
      </c>
      <c r="B689" s="6">
        <f t="shared" si="61"/>
        <v>43</v>
      </c>
      <c r="C689" s="7" t="s">
        <v>419</v>
      </c>
      <c r="D689" s="7" t="s">
        <v>471</v>
      </c>
      <c r="E689" s="8">
        <f t="shared" si="62"/>
        <v>40345437.185726389</v>
      </c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>
        <v>38896189.820993342</v>
      </c>
      <c r="Q689" s="8"/>
      <c r="R689" s="8">
        <v>574666.47144748538</v>
      </c>
      <c r="S689" s="8">
        <v>24000</v>
      </c>
      <c r="T689" s="8">
        <v>850580.8932855688</v>
      </c>
    </row>
    <row r="690" spans="1:22" ht="25.5" hidden="1" x14ac:dyDescent="0.2">
      <c r="A690" s="6">
        <f t="shared" si="60"/>
        <v>643</v>
      </c>
      <c r="B690" s="6">
        <f t="shared" si="61"/>
        <v>44</v>
      </c>
      <c r="C690" s="7" t="s">
        <v>419</v>
      </c>
      <c r="D690" s="7" t="s">
        <v>472</v>
      </c>
      <c r="E690" s="8">
        <f t="shared" si="62"/>
        <v>23862831.708620738</v>
      </c>
      <c r="F690" s="8">
        <v>12356191.547912279</v>
      </c>
      <c r="G690" s="8"/>
      <c r="H690" s="8"/>
      <c r="I690" s="8">
        <v>2460057.8193529206</v>
      </c>
      <c r="J690" s="8"/>
      <c r="K690" s="8"/>
      <c r="L690" s="8">
        <v>377612.8866037383</v>
      </c>
      <c r="M690" s="8"/>
      <c r="N690" s="8"/>
      <c r="O690" s="8">
        <v>7466893.4083963707</v>
      </c>
      <c r="P690" s="8"/>
      <c r="Q690" s="8"/>
      <c r="R690" s="8">
        <v>682531.21580926236</v>
      </c>
      <c r="S690" s="8">
        <v>24000</v>
      </c>
      <c r="T690" s="8">
        <v>495544.83054616558</v>
      </c>
    </row>
    <row r="691" spans="1:22" ht="25.5" hidden="1" x14ac:dyDescent="0.2">
      <c r="A691" s="6">
        <f t="shared" si="60"/>
        <v>644</v>
      </c>
      <c r="B691" s="6">
        <f t="shared" si="61"/>
        <v>45</v>
      </c>
      <c r="C691" s="7" t="s">
        <v>419</v>
      </c>
      <c r="D691" s="7" t="s">
        <v>762</v>
      </c>
      <c r="E691" s="8">
        <f t="shared" si="62"/>
        <v>23073120.216095038</v>
      </c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>
        <v>22120276.715281446</v>
      </c>
      <c r="Q691" s="8"/>
      <c r="R691" s="8">
        <v>445117.85018307797</v>
      </c>
      <c r="S691" s="8">
        <v>24000</v>
      </c>
      <c r="T691" s="8">
        <v>483725.65063051594</v>
      </c>
    </row>
    <row r="692" spans="1:22" ht="25.5" hidden="1" x14ac:dyDescent="0.2">
      <c r="A692" s="6">
        <f t="shared" si="60"/>
        <v>645</v>
      </c>
      <c r="B692" s="6">
        <f t="shared" si="61"/>
        <v>46</v>
      </c>
      <c r="C692" s="7" t="s">
        <v>419</v>
      </c>
      <c r="D692" s="7" t="s">
        <v>475</v>
      </c>
      <c r="E692" s="8">
        <f t="shared" si="62"/>
        <v>16058461.196385358</v>
      </c>
      <c r="F692" s="8"/>
      <c r="G692" s="8"/>
      <c r="H692" s="8"/>
      <c r="I692" s="8"/>
      <c r="J692" s="8"/>
      <c r="K692" s="8"/>
      <c r="L692" s="8"/>
      <c r="M692" s="8"/>
      <c r="N692" s="8">
        <v>15364493.814928263</v>
      </c>
      <c r="O692" s="8"/>
      <c r="P692" s="8"/>
      <c r="Q692" s="11">
        <v>0</v>
      </c>
      <c r="R692" s="8">
        <v>333977.02</v>
      </c>
      <c r="S692" s="8">
        <v>24000</v>
      </c>
      <c r="T692" s="8">
        <v>335990.3614570949</v>
      </c>
    </row>
    <row r="693" spans="1:22" ht="25.5" hidden="1" x14ac:dyDescent="0.2">
      <c r="A693" s="6">
        <f t="shared" si="60"/>
        <v>646</v>
      </c>
      <c r="B693" s="6">
        <f t="shared" si="61"/>
        <v>47</v>
      </c>
      <c r="C693" s="7" t="s">
        <v>419</v>
      </c>
      <c r="D693" s="7" t="s">
        <v>763</v>
      </c>
      <c r="E693" s="8">
        <f t="shared" si="62"/>
        <v>10692528.196896</v>
      </c>
      <c r="F693" s="8"/>
      <c r="G693" s="8"/>
      <c r="H693" s="8"/>
      <c r="I693" s="8"/>
      <c r="J693" s="8"/>
      <c r="K693" s="8"/>
      <c r="L693" s="8"/>
      <c r="M693" s="8"/>
      <c r="N693" s="8"/>
      <c r="O693" s="8">
        <v>10022406.661314797</v>
      </c>
      <c r="P693" s="8"/>
      <c r="Q693" s="8"/>
      <c r="R693" s="8">
        <v>426951.80070266448</v>
      </c>
      <c r="S693" s="8">
        <v>24000</v>
      </c>
      <c r="T693" s="8">
        <v>219169.73487853739</v>
      </c>
    </row>
    <row r="694" spans="1:22" ht="25.5" hidden="1" x14ac:dyDescent="0.2">
      <c r="A694" s="6">
        <f t="shared" si="60"/>
        <v>647</v>
      </c>
      <c r="B694" s="6">
        <f t="shared" si="61"/>
        <v>48</v>
      </c>
      <c r="C694" s="7" t="s">
        <v>419</v>
      </c>
      <c r="D694" s="7" t="s">
        <v>480</v>
      </c>
      <c r="E694" s="8">
        <f t="shared" si="62"/>
        <v>3788917.64</v>
      </c>
      <c r="F694" s="8"/>
      <c r="G694" s="8"/>
      <c r="H694" s="8"/>
      <c r="I694" s="8"/>
      <c r="J694" s="8"/>
      <c r="K694" s="8"/>
      <c r="L694" s="8"/>
      <c r="M694" s="8"/>
      <c r="N694" s="8"/>
      <c r="O694" s="8">
        <v>3578021.1161634675</v>
      </c>
      <c r="P694" s="8"/>
      <c r="Q694" s="8"/>
      <c r="R694" s="8">
        <v>108652.44874364641</v>
      </c>
      <c r="S694" s="8">
        <v>24000</v>
      </c>
      <c r="T694" s="8">
        <v>78244.075092885963</v>
      </c>
    </row>
    <row r="695" spans="1:22" ht="25.5" hidden="1" x14ac:dyDescent="0.2">
      <c r="A695" s="6">
        <f t="shared" si="60"/>
        <v>648</v>
      </c>
      <c r="B695" s="6">
        <f t="shared" si="61"/>
        <v>49</v>
      </c>
      <c r="C695" s="7" t="s">
        <v>419</v>
      </c>
      <c r="D695" s="7" t="s">
        <v>483</v>
      </c>
      <c r="E695" s="8">
        <f t="shared" si="62"/>
        <v>10738630.6979328</v>
      </c>
      <c r="F695" s="8"/>
      <c r="G695" s="8"/>
      <c r="H695" s="8"/>
      <c r="I695" s="8"/>
      <c r="J695" s="8"/>
      <c r="K695" s="8"/>
      <c r="L695" s="8"/>
      <c r="M695" s="8"/>
      <c r="N695" s="8"/>
      <c r="O695" s="8">
        <v>10068858.920308286</v>
      </c>
      <c r="P695" s="8"/>
      <c r="Q695" s="8"/>
      <c r="R695" s="8">
        <v>425586.22592351609</v>
      </c>
      <c r="S695" s="8">
        <v>24000</v>
      </c>
      <c r="T695" s="8">
        <v>220185.55170099868</v>
      </c>
    </row>
    <row r="696" spans="1:22" ht="25.5" hidden="1" x14ac:dyDescent="0.2">
      <c r="A696" s="6">
        <f t="shared" si="60"/>
        <v>649</v>
      </c>
      <c r="B696" s="6">
        <f t="shared" si="61"/>
        <v>50</v>
      </c>
      <c r="C696" s="7" t="s">
        <v>419</v>
      </c>
      <c r="D696" s="7" t="s">
        <v>484</v>
      </c>
      <c r="E696" s="8">
        <f t="shared" si="62"/>
        <v>5468789.6250624005</v>
      </c>
      <c r="F696" s="8"/>
      <c r="G696" s="8"/>
      <c r="H696" s="8"/>
      <c r="I696" s="8"/>
      <c r="J696" s="8"/>
      <c r="K696" s="8"/>
      <c r="L696" s="8"/>
      <c r="M696" s="8"/>
      <c r="N696" s="8"/>
      <c r="O696" s="8">
        <v>4973687.5104631595</v>
      </c>
      <c r="P696" s="8"/>
      <c r="Q696" s="8"/>
      <c r="R696" s="8">
        <v>362337.64216524141</v>
      </c>
      <c r="S696" s="8">
        <v>24000</v>
      </c>
      <c r="T696" s="8">
        <v>108764.4724339992</v>
      </c>
    </row>
    <row r="697" spans="1:22" ht="25.5" hidden="1" x14ac:dyDescent="0.2">
      <c r="A697" s="6">
        <f t="shared" si="60"/>
        <v>650</v>
      </c>
      <c r="B697" s="6">
        <f t="shared" si="61"/>
        <v>51</v>
      </c>
      <c r="C697" s="7" t="s">
        <v>419</v>
      </c>
      <c r="D697" s="7" t="s">
        <v>487</v>
      </c>
      <c r="E697" s="8">
        <f t="shared" si="62"/>
        <v>2644718.9455649662</v>
      </c>
      <c r="F697" s="8"/>
      <c r="G697" s="8"/>
      <c r="H697" s="8"/>
      <c r="I697" s="8"/>
      <c r="J697" s="8"/>
      <c r="K697" s="8"/>
      <c r="L697" s="8"/>
      <c r="M697" s="8"/>
      <c r="N697" s="8">
        <v>2184505.4087689891</v>
      </c>
      <c r="O697" s="8"/>
      <c r="P697" s="8"/>
      <c r="Q697" s="8"/>
      <c r="R697" s="8">
        <v>388442.82787746476</v>
      </c>
      <c r="S697" s="8">
        <v>24000</v>
      </c>
      <c r="T697" s="8">
        <v>47770.708918512537</v>
      </c>
    </row>
    <row r="698" spans="1:22" ht="25.5" hidden="1" x14ac:dyDescent="0.2">
      <c r="A698" s="6">
        <f t="shared" si="60"/>
        <v>651</v>
      </c>
      <c r="B698" s="6">
        <f t="shared" si="61"/>
        <v>52</v>
      </c>
      <c r="C698" s="7" t="s">
        <v>419</v>
      </c>
      <c r="D698" s="7" t="s">
        <v>764</v>
      </c>
      <c r="E698" s="8">
        <f t="shared" si="62"/>
        <v>10794106.7365248</v>
      </c>
      <c r="F698" s="8"/>
      <c r="G698" s="8"/>
      <c r="H698" s="8"/>
      <c r="I698" s="8"/>
      <c r="J698" s="8"/>
      <c r="K698" s="8"/>
      <c r="L698" s="8"/>
      <c r="M698" s="8"/>
      <c r="N698" s="8"/>
      <c r="O698" s="8">
        <v>10121360.33108875</v>
      </c>
      <c r="P698" s="8"/>
      <c r="Q698" s="8"/>
      <c r="R698" s="8">
        <v>427412.75421461329</v>
      </c>
      <c r="S698" s="8">
        <v>24000</v>
      </c>
      <c r="T698" s="8">
        <v>221333.65122143805</v>
      </c>
      <c r="V698" s="17"/>
    </row>
    <row r="699" spans="1:22" ht="25.5" hidden="1" x14ac:dyDescent="0.2">
      <c r="A699" s="6">
        <f t="shared" si="60"/>
        <v>652</v>
      </c>
      <c r="B699" s="6">
        <f t="shared" si="61"/>
        <v>53</v>
      </c>
      <c r="C699" s="7" t="s">
        <v>419</v>
      </c>
      <c r="D699" s="7" t="s">
        <v>765</v>
      </c>
      <c r="E699" s="8">
        <f t="shared" si="62"/>
        <v>10707196.9004</v>
      </c>
      <c r="F699" s="8"/>
      <c r="G699" s="8"/>
      <c r="H699" s="8"/>
      <c r="I699" s="8"/>
      <c r="J699" s="8"/>
      <c r="K699" s="8"/>
      <c r="L699" s="8"/>
      <c r="M699" s="8"/>
      <c r="N699" s="8"/>
      <c r="O699" s="8">
        <v>10145659.933943816</v>
      </c>
      <c r="P699" s="8"/>
      <c r="Q699" s="8"/>
      <c r="R699" s="8">
        <v>315671.93213531957</v>
      </c>
      <c r="S699" s="8">
        <v>24000</v>
      </c>
      <c r="T699" s="8">
        <v>221865.03432086416</v>
      </c>
    </row>
    <row r="700" spans="1:22" ht="25.5" hidden="1" x14ac:dyDescent="0.2">
      <c r="A700" s="6">
        <f t="shared" si="60"/>
        <v>653</v>
      </c>
      <c r="B700" s="6">
        <f t="shared" si="61"/>
        <v>54</v>
      </c>
      <c r="C700" s="7" t="s">
        <v>419</v>
      </c>
      <c r="D700" s="7" t="s">
        <v>766</v>
      </c>
      <c r="E700" s="8">
        <f t="shared" si="62"/>
        <v>22950602.078339525</v>
      </c>
      <c r="F700" s="8"/>
      <c r="G700" s="8"/>
      <c r="H700" s="8"/>
      <c r="I700" s="8"/>
      <c r="J700" s="8"/>
      <c r="K700" s="8"/>
      <c r="L700" s="8"/>
      <c r="M700" s="8"/>
      <c r="N700" s="8">
        <v>22047348.591177829</v>
      </c>
      <c r="O700" s="8"/>
      <c r="P700" s="8"/>
      <c r="Q700" s="8"/>
      <c r="R700" s="8">
        <v>397122.62690091168</v>
      </c>
      <c r="S700" s="8">
        <v>24000</v>
      </c>
      <c r="T700" s="8">
        <v>482130.86026078631</v>
      </c>
    </row>
    <row r="701" spans="1:22" ht="25.5" hidden="1" x14ac:dyDescent="0.2">
      <c r="A701" s="6">
        <f t="shared" si="60"/>
        <v>654</v>
      </c>
      <c r="B701" s="6">
        <f t="shared" si="61"/>
        <v>55</v>
      </c>
      <c r="C701" s="7" t="s">
        <v>419</v>
      </c>
      <c r="D701" s="7" t="s">
        <v>767</v>
      </c>
      <c r="E701" s="8">
        <f t="shared" si="62"/>
        <v>3282204.3243941953</v>
      </c>
      <c r="F701" s="8"/>
      <c r="G701" s="8"/>
      <c r="H701" s="8"/>
      <c r="I701" s="8"/>
      <c r="J701" s="8"/>
      <c r="K701" s="8"/>
      <c r="L701" s="8"/>
      <c r="M701" s="8"/>
      <c r="N701" s="8">
        <v>2810135.6344096921</v>
      </c>
      <c r="O701" s="8"/>
      <c r="P701" s="8"/>
      <c r="Q701" s="8"/>
      <c r="R701" s="8">
        <v>386616.71514660481</v>
      </c>
      <c r="S701" s="8">
        <v>24000</v>
      </c>
      <c r="T701" s="8">
        <v>61451.974837898422</v>
      </c>
    </row>
    <row r="702" spans="1:22" ht="25.5" hidden="1" x14ac:dyDescent="0.2">
      <c r="A702" s="6">
        <f t="shared" si="60"/>
        <v>655</v>
      </c>
      <c r="B702" s="6">
        <f t="shared" si="61"/>
        <v>56</v>
      </c>
      <c r="C702" s="7" t="s">
        <v>419</v>
      </c>
      <c r="D702" s="7" t="s">
        <v>768</v>
      </c>
      <c r="E702" s="8">
        <f t="shared" si="62"/>
        <v>19373957.801476765</v>
      </c>
      <c r="F702" s="8">
        <v>9679478.8332445044</v>
      </c>
      <c r="G702" s="8">
        <v>4117697.6417933498</v>
      </c>
      <c r="H702" s="8"/>
      <c r="I702" s="8">
        <v>4034520.7401259081</v>
      </c>
      <c r="J702" s="8"/>
      <c r="K702" s="8"/>
      <c r="L702" s="8">
        <v>384054.82319959375</v>
      </c>
      <c r="M702" s="8"/>
      <c r="N702" s="8"/>
      <c r="O702" s="8"/>
      <c r="P702" s="8"/>
      <c r="Q702" s="8"/>
      <c r="R702" s="8">
        <v>735864.15916799998</v>
      </c>
      <c r="S702" s="8">
        <v>24000</v>
      </c>
      <c r="T702" s="8">
        <v>398341.60394540755</v>
      </c>
    </row>
    <row r="703" spans="1:22" ht="25.5" hidden="1" x14ac:dyDescent="0.2">
      <c r="A703" s="6">
        <f t="shared" si="60"/>
        <v>656</v>
      </c>
      <c r="B703" s="6">
        <f t="shared" si="61"/>
        <v>57</v>
      </c>
      <c r="C703" s="7" t="s">
        <v>419</v>
      </c>
      <c r="D703" s="7" t="s">
        <v>769</v>
      </c>
      <c r="E703" s="8">
        <f t="shared" si="62"/>
        <v>2854515.2170436922</v>
      </c>
      <c r="F703" s="8"/>
      <c r="G703" s="8"/>
      <c r="H703" s="8"/>
      <c r="I703" s="8"/>
      <c r="J703" s="8"/>
      <c r="K703" s="8"/>
      <c r="L703" s="8"/>
      <c r="M703" s="8"/>
      <c r="N703" s="8">
        <v>2407436.7432872979</v>
      </c>
      <c r="O703" s="8"/>
      <c r="P703" s="8"/>
      <c r="Q703" s="8"/>
      <c r="R703" s="8">
        <v>370432.708064234</v>
      </c>
      <c r="S703" s="8">
        <v>24000</v>
      </c>
      <c r="T703" s="8">
        <v>52645.765692160421</v>
      </c>
    </row>
    <row r="704" spans="1:22" ht="25.5" hidden="1" x14ac:dyDescent="0.2">
      <c r="A704" s="6">
        <f t="shared" si="60"/>
        <v>657</v>
      </c>
      <c r="B704" s="6">
        <f t="shared" si="61"/>
        <v>58</v>
      </c>
      <c r="C704" s="7" t="s">
        <v>419</v>
      </c>
      <c r="D704" s="7" t="s">
        <v>770</v>
      </c>
      <c r="E704" s="8">
        <f t="shared" si="62"/>
        <v>10544464.5628608</v>
      </c>
      <c r="F704" s="8"/>
      <c r="G704" s="8"/>
      <c r="H704" s="8"/>
      <c r="I704" s="8"/>
      <c r="J704" s="8"/>
      <c r="K704" s="8"/>
      <c r="L704" s="8"/>
      <c r="M704" s="8"/>
      <c r="N704" s="8"/>
      <c r="O704" s="8">
        <v>9901667.4107167218</v>
      </c>
      <c r="P704" s="8"/>
      <c r="Q704" s="8"/>
      <c r="R704" s="8">
        <v>402267.74013780628</v>
      </c>
      <c r="S704" s="8">
        <v>24000</v>
      </c>
      <c r="T704" s="8">
        <v>216529.41200627209</v>
      </c>
    </row>
    <row r="705" spans="1:20" ht="25.5" hidden="1" x14ac:dyDescent="0.2">
      <c r="A705" s="6">
        <f t="shared" si="60"/>
        <v>658</v>
      </c>
      <c r="B705" s="6">
        <f t="shared" si="61"/>
        <v>59</v>
      </c>
      <c r="C705" s="7" t="s">
        <v>419</v>
      </c>
      <c r="D705" s="7" t="s">
        <v>771</v>
      </c>
      <c r="E705" s="8">
        <f t="shared" si="62"/>
        <v>3980890.2046650047</v>
      </c>
      <c r="F705" s="8"/>
      <c r="G705" s="8"/>
      <c r="H705" s="8"/>
      <c r="I705" s="8"/>
      <c r="J705" s="8"/>
      <c r="K705" s="8"/>
      <c r="L705" s="8"/>
      <c r="M705" s="8"/>
      <c r="N705" s="8">
        <v>3470072.8433545148</v>
      </c>
      <c r="O705" s="8"/>
      <c r="P705" s="8"/>
      <c r="Q705" s="8"/>
      <c r="R705" s="8">
        <v>410933.89631172956</v>
      </c>
      <c r="S705" s="8">
        <v>24000</v>
      </c>
      <c r="T705" s="8">
        <v>75883.464998760086</v>
      </c>
    </row>
    <row r="706" spans="1:20" ht="25.5" hidden="1" x14ac:dyDescent="0.2">
      <c r="A706" s="6">
        <f t="shared" si="60"/>
        <v>659</v>
      </c>
      <c r="B706" s="6">
        <f t="shared" si="61"/>
        <v>60</v>
      </c>
      <c r="C706" s="7" t="s">
        <v>419</v>
      </c>
      <c r="D706" s="7" t="s">
        <v>772</v>
      </c>
      <c r="E706" s="8">
        <f t="shared" si="62"/>
        <v>37606231.903414719</v>
      </c>
      <c r="F706" s="8">
        <v>7354624.7223268794</v>
      </c>
      <c r="G706" s="8">
        <v>3556447.4935511039</v>
      </c>
      <c r="H706" s="8">
        <v>2193857.2108265185</v>
      </c>
      <c r="I706" s="8">
        <v>1436730.2172311042</v>
      </c>
      <c r="J706" s="8"/>
      <c r="K706" s="8"/>
      <c r="L706" s="8">
        <v>226373.22937164502</v>
      </c>
      <c r="M706" s="8"/>
      <c r="N706" s="8">
        <v>10792178.422151886</v>
      </c>
      <c r="O706" s="8">
        <v>4430546.8082693042</v>
      </c>
      <c r="P706" s="8">
        <v>5499818.0670236629</v>
      </c>
      <c r="Q706" s="8"/>
      <c r="R706" s="8">
        <v>1315548.7123743503</v>
      </c>
      <c r="S706" s="8">
        <v>24000</v>
      </c>
      <c r="T706" s="8">
        <v>776107.02028826391</v>
      </c>
    </row>
    <row r="707" spans="1:20" ht="25.5" hidden="1" x14ac:dyDescent="0.2">
      <c r="A707" s="6">
        <f t="shared" si="60"/>
        <v>660</v>
      </c>
      <c r="B707" s="6">
        <f t="shared" si="61"/>
        <v>61</v>
      </c>
      <c r="C707" s="7" t="s">
        <v>419</v>
      </c>
      <c r="D707" s="7" t="s">
        <v>773</v>
      </c>
      <c r="E707" s="8">
        <f t="shared" si="62"/>
        <v>33024464.431805119</v>
      </c>
      <c r="F707" s="8">
        <v>7396203.6816467512</v>
      </c>
      <c r="G707" s="8">
        <v>3578205.4509350015</v>
      </c>
      <c r="H707" s="8">
        <v>2205842.5577381621</v>
      </c>
      <c r="I707" s="8">
        <v>1448008.6603670018</v>
      </c>
      <c r="J707" s="8"/>
      <c r="K707" s="8"/>
      <c r="L707" s="8">
        <v>227484.67274649048</v>
      </c>
      <c r="M707" s="8"/>
      <c r="N707" s="8">
        <v>10856829.151723081</v>
      </c>
      <c r="O707" s="8"/>
      <c r="P707" s="8">
        <v>5540088.4361099983</v>
      </c>
      <c r="Q707" s="8"/>
      <c r="R707" s="8">
        <v>1064369.3865706124</v>
      </c>
      <c r="S707" s="8">
        <v>24000</v>
      </c>
      <c r="T707" s="8">
        <v>683432.43396801839</v>
      </c>
    </row>
    <row r="708" spans="1:20" ht="25.5" hidden="1" x14ac:dyDescent="0.2">
      <c r="A708" s="6">
        <f t="shared" si="60"/>
        <v>661</v>
      </c>
      <c r="B708" s="6">
        <f t="shared" si="61"/>
        <v>62</v>
      </c>
      <c r="C708" s="7" t="s">
        <v>419</v>
      </c>
      <c r="D708" s="7" t="s">
        <v>774</v>
      </c>
      <c r="E708" s="8">
        <f t="shared" si="62"/>
        <v>37192334.084106244</v>
      </c>
      <c r="F708" s="8">
        <v>7266419.2135181762</v>
      </c>
      <c r="G708" s="8">
        <v>3505649.0978685408</v>
      </c>
      <c r="H708" s="8">
        <v>2167162.8670798731</v>
      </c>
      <c r="I708" s="8">
        <v>1413097.8456225407</v>
      </c>
      <c r="J708" s="8"/>
      <c r="K708" s="8"/>
      <c r="L708" s="8">
        <v>223881.74380636649</v>
      </c>
      <c r="M708" s="8"/>
      <c r="N708" s="8">
        <v>10659639.577723488</v>
      </c>
      <c r="O708" s="8">
        <v>4369794.9225442363</v>
      </c>
      <c r="P708" s="8">
        <v>5423569.6747295121</v>
      </c>
      <c r="Q708" s="8"/>
      <c r="R708" s="8">
        <v>1373101.1565641023</v>
      </c>
      <c r="S708" s="8">
        <v>24000</v>
      </c>
      <c r="T708" s="8">
        <v>766017.98464940186</v>
      </c>
    </row>
    <row r="709" spans="1:20" ht="25.5" hidden="1" x14ac:dyDescent="0.2">
      <c r="A709" s="6">
        <f t="shared" si="60"/>
        <v>662</v>
      </c>
      <c r="B709" s="6">
        <f t="shared" si="61"/>
        <v>63</v>
      </c>
      <c r="C709" s="7" t="s">
        <v>419</v>
      </c>
      <c r="D709" s="7" t="s">
        <v>506</v>
      </c>
      <c r="E709" s="8">
        <f t="shared" si="62"/>
        <v>9845665.9000000004</v>
      </c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>
        <v>9466767.829102939</v>
      </c>
      <c r="Q709" s="8"/>
      <c r="R709" s="8">
        <v>147879.0319201517</v>
      </c>
      <c r="S709" s="8">
        <v>24000</v>
      </c>
      <c r="T709" s="8">
        <v>207019.03897690878</v>
      </c>
    </row>
    <row r="710" spans="1:20" ht="25.5" hidden="1" x14ac:dyDescent="0.2">
      <c r="A710" s="6">
        <f t="shared" si="60"/>
        <v>663</v>
      </c>
      <c r="B710" s="6">
        <f t="shared" si="61"/>
        <v>64</v>
      </c>
      <c r="C710" s="7" t="s">
        <v>419</v>
      </c>
      <c r="D710" s="7" t="s">
        <v>509</v>
      </c>
      <c r="E710" s="8">
        <f t="shared" si="62"/>
        <v>3237865.36</v>
      </c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>
        <v>2882494.8345653741</v>
      </c>
      <c r="R710" s="8">
        <v>248056.38484947331</v>
      </c>
      <c r="S710" s="8">
        <v>44279.816592000003</v>
      </c>
      <c r="T710" s="8">
        <v>63034.323993152473</v>
      </c>
    </row>
    <row r="711" spans="1:20" ht="25.5" hidden="1" x14ac:dyDescent="0.2">
      <c r="A711" s="6">
        <f t="shared" ref="A711:A721" si="63">+A710+1</f>
        <v>664</v>
      </c>
      <c r="B711" s="6">
        <f t="shared" ref="B711:B721" si="64">+B710+1</f>
        <v>65</v>
      </c>
      <c r="C711" s="7" t="s">
        <v>419</v>
      </c>
      <c r="D711" s="7" t="s">
        <v>510</v>
      </c>
      <c r="E711" s="8">
        <f t="shared" si="62"/>
        <v>3726025.12</v>
      </c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>
        <v>3340120.3557397765</v>
      </c>
      <c r="R711" s="8">
        <v>267722.77295132412</v>
      </c>
      <c r="S711" s="8">
        <v>45140.324015999999</v>
      </c>
      <c r="T711" s="8">
        <v>73041.667292899263</v>
      </c>
    </row>
    <row r="712" spans="1:20" ht="25.5" hidden="1" x14ac:dyDescent="0.2">
      <c r="A712" s="6">
        <f t="shared" si="63"/>
        <v>665</v>
      </c>
      <c r="B712" s="6">
        <f t="shared" si="64"/>
        <v>66</v>
      </c>
      <c r="C712" s="7" t="s">
        <v>419</v>
      </c>
      <c r="D712" s="7" t="s">
        <v>511</v>
      </c>
      <c r="E712" s="8">
        <f t="shared" si="62"/>
        <v>3311828.96</v>
      </c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>
        <v>2943973.447835146</v>
      </c>
      <c r="R712" s="8">
        <v>259066.81090272899</v>
      </c>
      <c r="S712" s="8">
        <v>44409.964511999999</v>
      </c>
      <c r="T712" s="8">
        <v>64378.736750124808</v>
      </c>
    </row>
    <row r="713" spans="1:20" ht="25.5" hidden="1" x14ac:dyDescent="0.2">
      <c r="A713" s="6">
        <f t="shared" si="63"/>
        <v>666</v>
      </c>
      <c r="B713" s="6">
        <f t="shared" si="64"/>
        <v>67</v>
      </c>
      <c r="C713" s="7" t="s">
        <v>419</v>
      </c>
      <c r="D713" s="7" t="s">
        <v>775</v>
      </c>
      <c r="E713" s="8">
        <f t="shared" si="62"/>
        <v>21151950.799999997</v>
      </c>
      <c r="F713" s="8"/>
      <c r="G713" s="8"/>
      <c r="H713" s="8"/>
      <c r="I713" s="8"/>
      <c r="J713" s="8"/>
      <c r="K713" s="8"/>
      <c r="L713" s="8"/>
      <c r="M713" s="8"/>
      <c r="N713" s="8">
        <v>17064978.474844154</v>
      </c>
      <c r="O713" s="8"/>
      <c r="P713" s="8"/>
      <c r="Q713" s="8">
        <v>3012947.8017753479</v>
      </c>
      <c r="R713" s="8">
        <v>590468.29366472876</v>
      </c>
      <c r="S713" s="8">
        <v>44492.646720000004</v>
      </c>
      <c r="T713" s="8">
        <v>439063.58299576683</v>
      </c>
    </row>
    <row r="714" spans="1:20" ht="25.5" hidden="1" x14ac:dyDescent="0.2">
      <c r="A714" s="6">
        <f t="shared" si="63"/>
        <v>667</v>
      </c>
      <c r="B714" s="6">
        <f t="shared" si="64"/>
        <v>68</v>
      </c>
      <c r="C714" s="7" t="s">
        <v>419</v>
      </c>
      <c r="D714" s="7" t="s">
        <v>776</v>
      </c>
      <c r="E714" s="8">
        <f t="shared" si="62"/>
        <v>20938239.379999999</v>
      </c>
      <c r="F714" s="8"/>
      <c r="G714" s="8"/>
      <c r="H714" s="8"/>
      <c r="I714" s="8"/>
      <c r="J714" s="8"/>
      <c r="K714" s="8"/>
      <c r="L714" s="8"/>
      <c r="M714" s="8"/>
      <c r="N714" s="8">
        <v>16888959.48707759</v>
      </c>
      <c r="O714" s="8"/>
      <c r="P714" s="8"/>
      <c r="Q714" s="8">
        <v>2979734.1018866315</v>
      </c>
      <c r="R714" s="8">
        <v>590624.77135921805</v>
      </c>
      <c r="S714" s="8">
        <v>44432.931792000003</v>
      </c>
      <c r="T714" s="8">
        <v>434488.08788456401</v>
      </c>
    </row>
    <row r="715" spans="1:20" ht="25.5" hidden="1" x14ac:dyDescent="0.2">
      <c r="A715" s="6">
        <f t="shared" si="63"/>
        <v>668</v>
      </c>
      <c r="B715" s="6">
        <f t="shared" si="64"/>
        <v>69</v>
      </c>
      <c r="C715" s="7" t="s">
        <v>419</v>
      </c>
      <c r="D715" s="7" t="s">
        <v>777</v>
      </c>
      <c r="E715" s="8">
        <f t="shared" si="62"/>
        <v>14093994.160000002</v>
      </c>
      <c r="F715" s="8"/>
      <c r="G715" s="8"/>
      <c r="H715" s="8"/>
      <c r="I715" s="8"/>
      <c r="J715" s="8"/>
      <c r="K715" s="8"/>
      <c r="L715" s="8"/>
      <c r="M715" s="8"/>
      <c r="N715" s="8">
        <v>11301669.136133919</v>
      </c>
      <c r="O715" s="8"/>
      <c r="P715" s="8"/>
      <c r="Q715" s="8">
        <v>1950066.8627345506</v>
      </c>
      <c r="R715" s="8">
        <v>509947.48004208715</v>
      </c>
      <c r="S715" s="8">
        <v>42522.054096</v>
      </c>
      <c r="T715" s="8">
        <v>289788.62699344498</v>
      </c>
    </row>
    <row r="716" spans="1:20" ht="25.5" hidden="1" x14ac:dyDescent="0.2">
      <c r="A716" s="6">
        <f t="shared" si="63"/>
        <v>669</v>
      </c>
      <c r="B716" s="6">
        <f t="shared" si="64"/>
        <v>70</v>
      </c>
      <c r="C716" s="7" t="s">
        <v>419</v>
      </c>
      <c r="D716" s="7" t="s">
        <v>778</v>
      </c>
      <c r="E716" s="8">
        <f t="shared" si="62"/>
        <v>30852657.639999997</v>
      </c>
      <c r="F716" s="8"/>
      <c r="G716" s="8"/>
      <c r="H716" s="8">
        <v>2957700.3441397571</v>
      </c>
      <c r="I716" s="8">
        <v>1974603.2342582787</v>
      </c>
      <c r="J716" s="8"/>
      <c r="K716" s="8"/>
      <c r="L716" s="8"/>
      <c r="M716" s="8"/>
      <c r="N716" s="8">
        <v>14447188.724366687</v>
      </c>
      <c r="O716" s="8"/>
      <c r="P716" s="8">
        <v>7448613.7573500574</v>
      </c>
      <c r="Q716" s="8">
        <v>2599976.4312654845</v>
      </c>
      <c r="R716" s="8">
        <v>739726.18698228337</v>
      </c>
      <c r="S716" s="8">
        <v>41316.399491999997</v>
      </c>
      <c r="T716" s="8">
        <v>643532.56214545039</v>
      </c>
    </row>
    <row r="717" spans="1:20" ht="25.5" hidden="1" x14ac:dyDescent="0.2">
      <c r="A717" s="6">
        <f t="shared" si="63"/>
        <v>670</v>
      </c>
      <c r="B717" s="6">
        <f t="shared" si="64"/>
        <v>71</v>
      </c>
      <c r="C717" s="7" t="s">
        <v>419</v>
      </c>
      <c r="D717" s="7" t="s">
        <v>779</v>
      </c>
      <c r="E717" s="8">
        <f t="shared" si="62"/>
        <v>46490067.599999987</v>
      </c>
      <c r="F717" s="8"/>
      <c r="G717" s="8">
        <v>8874702.7569995392</v>
      </c>
      <c r="H717" s="8">
        <v>5457811.0554083548</v>
      </c>
      <c r="I717" s="8"/>
      <c r="J717" s="8"/>
      <c r="K717" s="8"/>
      <c r="L717" s="8"/>
      <c r="M717" s="8"/>
      <c r="N717" s="8"/>
      <c r="O717" s="8">
        <v>11056686.401934531</v>
      </c>
      <c r="P717" s="8">
        <v>13747915.184247462</v>
      </c>
      <c r="Q717" s="8">
        <v>4792895.9060918503</v>
      </c>
      <c r="R717" s="8">
        <v>1550434.9137945354</v>
      </c>
      <c r="S717" s="8">
        <v>48961.007601599995</v>
      </c>
      <c r="T717" s="8">
        <v>960660.37392212288</v>
      </c>
    </row>
    <row r="718" spans="1:20" ht="25.5" hidden="1" x14ac:dyDescent="0.2">
      <c r="A718" s="6">
        <f t="shared" si="63"/>
        <v>671</v>
      </c>
      <c r="B718" s="6">
        <f t="shared" si="64"/>
        <v>72</v>
      </c>
      <c r="C718" s="7" t="s">
        <v>419</v>
      </c>
      <c r="D718" s="7" t="s">
        <v>780</v>
      </c>
      <c r="E718" s="8">
        <f t="shared" si="62"/>
        <v>832859.1100000001</v>
      </c>
      <c r="F718" s="8"/>
      <c r="G718" s="8"/>
      <c r="H718" s="8">
        <v>493709.59760727367</v>
      </c>
      <c r="I718" s="8">
        <v>210643.31978121604</v>
      </c>
      <c r="J718" s="8"/>
      <c r="K718" s="8"/>
      <c r="L718" s="8"/>
      <c r="M718" s="8"/>
      <c r="N718" s="8"/>
      <c r="O718" s="8"/>
      <c r="P718" s="8"/>
      <c r="Q718" s="8"/>
      <c r="R718" s="8">
        <v>89103.420864</v>
      </c>
      <c r="S718" s="8">
        <v>24000</v>
      </c>
      <c r="T718" s="8">
        <v>15402.771747510404</v>
      </c>
    </row>
    <row r="719" spans="1:20" ht="25.5" hidden="1" x14ac:dyDescent="0.2">
      <c r="A719" s="6">
        <f t="shared" si="63"/>
        <v>672</v>
      </c>
      <c r="B719" s="6">
        <f t="shared" si="64"/>
        <v>73</v>
      </c>
      <c r="C719" s="7" t="s">
        <v>419</v>
      </c>
      <c r="D719" s="7" t="s">
        <v>781</v>
      </c>
      <c r="E719" s="8">
        <f t="shared" si="62"/>
        <v>16611023.239999996</v>
      </c>
      <c r="F719" s="8"/>
      <c r="G719" s="8"/>
      <c r="H719" s="8"/>
      <c r="I719" s="8"/>
      <c r="J719" s="8"/>
      <c r="K719" s="8"/>
      <c r="L719" s="8"/>
      <c r="M719" s="8"/>
      <c r="N719" s="8"/>
      <c r="O719" s="8">
        <v>3464067.475627935</v>
      </c>
      <c r="P719" s="8">
        <v>10211933.261795826</v>
      </c>
      <c r="Q719" s="8">
        <v>2092350.8201570646</v>
      </c>
      <c r="R719" s="8">
        <v>456856.65640469664</v>
      </c>
      <c r="S719" s="8">
        <v>40993.11376</v>
      </c>
      <c r="T719" s="8">
        <v>344821.91225447552</v>
      </c>
    </row>
    <row r="720" spans="1:20" ht="25.5" hidden="1" x14ac:dyDescent="0.2">
      <c r="A720" s="6">
        <f t="shared" si="63"/>
        <v>673</v>
      </c>
      <c r="B720" s="6">
        <f t="shared" si="64"/>
        <v>74</v>
      </c>
      <c r="C720" s="7" t="s">
        <v>419</v>
      </c>
      <c r="D720" s="7" t="s">
        <v>782</v>
      </c>
      <c r="E720" s="8">
        <f t="shared" si="62"/>
        <v>3561957.08</v>
      </c>
      <c r="F720" s="8"/>
      <c r="G720" s="8">
        <v>2012441.8973643936</v>
      </c>
      <c r="H720" s="8">
        <v>1257388.8861445498</v>
      </c>
      <c r="I720" s="8"/>
      <c r="J720" s="8"/>
      <c r="K720" s="8"/>
      <c r="L720" s="8"/>
      <c r="M720" s="8"/>
      <c r="N720" s="8"/>
      <c r="O720" s="8"/>
      <c r="P720" s="8"/>
      <c r="Q720" s="8"/>
      <c r="R720" s="8">
        <v>196621.71978239997</v>
      </c>
      <c r="S720" s="8">
        <v>24000</v>
      </c>
      <c r="T720" s="8">
        <v>71504.576708656648</v>
      </c>
    </row>
    <row r="721" spans="1:20" ht="25.5" hidden="1" x14ac:dyDescent="0.2">
      <c r="A721" s="6">
        <f t="shared" si="63"/>
        <v>674</v>
      </c>
      <c r="B721" s="6">
        <f t="shared" si="64"/>
        <v>75</v>
      </c>
      <c r="C721" s="7" t="s">
        <v>419</v>
      </c>
      <c r="D721" s="7" t="s">
        <v>518</v>
      </c>
      <c r="E721" s="8">
        <f t="shared" si="62"/>
        <v>8652975.7599999979</v>
      </c>
      <c r="F721" s="8"/>
      <c r="G721" s="8"/>
      <c r="H721" s="8">
        <v>8342072.6084068781</v>
      </c>
      <c r="I721" s="8"/>
      <c r="J721" s="8"/>
      <c r="K721" s="8"/>
      <c r="L721" s="8"/>
      <c r="M721" s="8"/>
      <c r="N721" s="8"/>
      <c r="O721" s="8"/>
      <c r="P721" s="8"/>
      <c r="Q721" s="8"/>
      <c r="R721" s="8">
        <v>104478.9192</v>
      </c>
      <c r="S721" s="8">
        <v>24000</v>
      </c>
      <c r="T721" s="8">
        <v>182424.23239312001</v>
      </c>
    </row>
    <row r="722" spans="1:20" s="14" customFormat="1" hidden="1" x14ac:dyDescent="0.2">
      <c r="A722" s="40" t="s">
        <v>521</v>
      </c>
      <c r="B722" s="40"/>
      <c r="C722" s="40"/>
      <c r="D722" s="40"/>
      <c r="E722" s="13">
        <f t="shared" si="62"/>
        <v>1429159292.2373035</v>
      </c>
      <c r="F722" s="13">
        <f>SUM(F647:F721)</f>
        <v>85304428.479448736</v>
      </c>
      <c r="G722" s="13">
        <f t="shared" ref="G722:T722" si="65">SUM(G647:G721)</f>
        <v>43131051.997018166</v>
      </c>
      <c r="H722" s="13">
        <f t="shared" si="65"/>
        <v>46606109.111753821</v>
      </c>
      <c r="I722" s="13">
        <f t="shared" si="65"/>
        <v>24456776.1600089</v>
      </c>
      <c r="J722" s="13">
        <f t="shared" si="65"/>
        <v>0</v>
      </c>
      <c r="K722" s="13">
        <f t="shared" si="65"/>
        <v>0</v>
      </c>
      <c r="L722" s="13">
        <f t="shared" si="65"/>
        <v>3051770.5881875199</v>
      </c>
      <c r="M722" s="13">
        <f t="shared" si="65"/>
        <v>0</v>
      </c>
      <c r="N722" s="13">
        <f t="shared" si="65"/>
        <v>265665377.70417246</v>
      </c>
      <c r="O722" s="13">
        <f t="shared" si="65"/>
        <v>156346174.85653862</v>
      </c>
      <c r="P722" s="13">
        <f t="shared" si="65"/>
        <v>703977394.60151529</v>
      </c>
      <c r="Q722" s="13">
        <f t="shared" si="65"/>
        <v>26594560.562051229</v>
      </c>
      <c r="R722" s="13">
        <f t="shared" si="65"/>
        <v>42411071.731811494</v>
      </c>
      <c r="S722" s="13">
        <f t="shared" si="65"/>
        <v>1980548.2585816002</v>
      </c>
      <c r="T722" s="13">
        <f t="shared" si="65"/>
        <v>29634028.18621558</v>
      </c>
    </row>
    <row r="723" spans="1:20" ht="25.5" hidden="1" x14ac:dyDescent="0.2">
      <c r="A723" s="6">
        <f>+A721+1</f>
        <v>675</v>
      </c>
      <c r="B723" s="6">
        <v>1</v>
      </c>
      <c r="C723" s="7" t="s">
        <v>522</v>
      </c>
      <c r="D723" s="7" t="s">
        <v>783</v>
      </c>
      <c r="E723" s="8">
        <f t="shared" si="62"/>
        <v>13376947.452675199</v>
      </c>
      <c r="F723" s="8">
        <v>1608660.3228275999</v>
      </c>
      <c r="G723" s="8">
        <v>552023.28166608</v>
      </c>
      <c r="H723" s="8">
        <v>208316.83763385599</v>
      </c>
      <c r="I723" s="8">
        <v>923400.80734607996</v>
      </c>
      <c r="J723" s="8"/>
      <c r="K723" s="8"/>
      <c r="L723" s="8">
        <v>305298.97248195077</v>
      </c>
      <c r="M723" s="8"/>
      <c r="N723" s="8">
        <v>1987034.9422484066</v>
      </c>
      <c r="O723" s="8"/>
      <c r="P723" s="8">
        <v>3494148.820600424</v>
      </c>
      <c r="Q723" s="8">
        <v>3429542.4445790704</v>
      </c>
      <c r="R723" s="8">
        <v>554654.87062099203</v>
      </c>
      <c r="S723" s="8">
        <v>40332.200505599998</v>
      </c>
      <c r="T723" s="8">
        <v>273533.95216514019</v>
      </c>
    </row>
    <row r="724" spans="1:20" ht="25.5" hidden="1" x14ac:dyDescent="0.2">
      <c r="A724" s="6">
        <f>+A723+1</f>
        <v>676</v>
      </c>
      <c r="B724" s="6">
        <f>+B723+1</f>
        <v>2</v>
      </c>
      <c r="C724" s="7" t="s">
        <v>522</v>
      </c>
      <c r="D724" s="7" t="s">
        <v>784</v>
      </c>
      <c r="E724" s="8">
        <f t="shared" si="62"/>
        <v>13560528.060000001</v>
      </c>
      <c r="F724" s="8"/>
      <c r="G724" s="8">
        <v>4731736.3520920547</v>
      </c>
      <c r="H724" s="8">
        <v>4902055.300433835</v>
      </c>
      <c r="I724" s="8">
        <v>3177284.153380055</v>
      </c>
      <c r="J724" s="8"/>
      <c r="K724" s="8"/>
      <c r="L724" s="8"/>
      <c r="M724" s="8"/>
      <c r="N724" s="8"/>
      <c r="O724" s="8"/>
      <c r="P724" s="8"/>
      <c r="Q724" s="8"/>
      <c r="R724" s="8">
        <v>445299.97303296003</v>
      </c>
      <c r="S724" s="8">
        <v>24000</v>
      </c>
      <c r="T724" s="8">
        <v>280152.2810610946</v>
      </c>
    </row>
    <row r="725" spans="1:20" ht="25.5" hidden="1" x14ac:dyDescent="0.2">
      <c r="A725" s="6">
        <f t="shared" ref="A725:A730" si="66">+A724+1</f>
        <v>677</v>
      </c>
      <c r="B725" s="6">
        <f t="shared" ref="B725:B730" si="67">+B724+1</f>
        <v>3</v>
      </c>
      <c r="C725" s="7" t="s">
        <v>522</v>
      </c>
      <c r="D725" s="7" t="s">
        <v>523</v>
      </c>
      <c r="E725" s="8">
        <f t="shared" si="62"/>
        <v>16977630.900000002</v>
      </c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>
        <v>6740111.7863996178</v>
      </c>
      <c r="Q725" s="8">
        <v>9354572.7702151556</v>
      </c>
      <c r="R725" s="8">
        <v>490038.62838591408</v>
      </c>
      <c r="S725" s="8">
        <v>40949.560991999999</v>
      </c>
      <c r="T725" s="8">
        <v>351958.15400731261</v>
      </c>
    </row>
    <row r="726" spans="1:20" ht="25.5" hidden="1" x14ac:dyDescent="0.2">
      <c r="A726" s="6">
        <f t="shared" si="66"/>
        <v>678</v>
      </c>
      <c r="B726" s="6">
        <f t="shared" si="67"/>
        <v>4</v>
      </c>
      <c r="C726" s="7" t="s">
        <v>522</v>
      </c>
      <c r="D726" s="7" t="s">
        <v>524</v>
      </c>
      <c r="E726" s="8">
        <f t="shared" si="62"/>
        <v>17435565.699999999</v>
      </c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>
        <v>6929242.2119785389</v>
      </c>
      <c r="Q726" s="8">
        <v>9611606.7101358101</v>
      </c>
      <c r="R726" s="8">
        <v>491988.50281003601</v>
      </c>
      <c r="S726" s="8">
        <v>41013.410030400002</v>
      </c>
      <c r="T726" s="8">
        <v>361714.86504521477</v>
      </c>
    </row>
    <row r="727" spans="1:20" ht="25.5" hidden="1" x14ac:dyDescent="0.2">
      <c r="A727" s="6">
        <f t="shared" si="66"/>
        <v>679</v>
      </c>
      <c r="B727" s="6">
        <f t="shared" si="67"/>
        <v>5</v>
      </c>
      <c r="C727" s="7" t="s">
        <v>522</v>
      </c>
      <c r="D727" s="7" t="s">
        <v>525</v>
      </c>
      <c r="E727" s="8">
        <f t="shared" si="62"/>
        <v>16852440.09</v>
      </c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>
        <v>6687953.3242584299</v>
      </c>
      <c r="Q727" s="8">
        <v>9284011.573531257</v>
      </c>
      <c r="R727" s="8">
        <v>490244.37053138507</v>
      </c>
      <c r="S727" s="8">
        <v>40956.298060799993</v>
      </c>
      <c r="T727" s="8">
        <v>349274.52361812728</v>
      </c>
    </row>
    <row r="728" spans="1:20" ht="25.5" hidden="1" x14ac:dyDescent="0.2">
      <c r="A728" s="6">
        <f t="shared" si="66"/>
        <v>680</v>
      </c>
      <c r="B728" s="6">
        <f t="shared" si="67"/>
        <v>6</v>
      </c>
      <c r="C728" s="7" t="s">
        <v>522</v>
      </c>
      <c r="D728" s="7" t="s">
        <v>526</v>
      </c>
      <c r="E728" s="8">
        <f t="shared" si="62"/>
        <v>25780521.540000003</v>
      </c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>
        <v>10380742.537291918</v>
      </c>
      <c r="Q728" s="8">
        <v>14297907.755073423</v>
      </c>
      <c r="R728" s="8">
        <v>519916.67371305032</v>
      </c>
      <c r="S728" s="8">
        <v>42282.47474256</v>
      </c>
      <c r="T728" s="8">
        <v>539672.09917904984</v>
      </c>
    </row>
    <row r="729" spans="1:20" ht="25.5" hidden="1" x14ac:dyDescent="0.2">
      <c r="A729" s="6">
        <f t="shared" si="66"/>
        <v>681</v>
      </c>
      <c r="B729" s="6">
        <f t="shared" si="67"/>
        <v>7</v>
      </c>
      <c r="C729" s="7" t="s">
        <v>522</v>
      </c>
      <c r="D729" s="7" t="s">
        <v>527</v>
      </c>
      <c r="E729" s="8">
        <f t="shared" si="62"/>
        <v>17200558.400000002</v>
      </c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>
        <v>6829836.2204126194</v>
      </c>
      <c r="Q729" s="8">
        <v>9478184.9421960823</v>
      </c>
      <c r="R729" s="8">
        <v>494808.10539455788</v>
      </c>
      <c r="S729" s="8">
        <v>41105.738495999998</v>
      </c>
      <c r="T729" s="8">
        <v>356623.39350074215</v>
      </c>
    </row>
    <row r="730" spans="1:20" ht="25.5" x14ac:dyDescent="0.2">
      <c r="A730" s="6">
        <f t="shared" si="66"/>
        <v>682</v>
      </c>
      <c r="B730" s="6">
        <f t="shared" si="67"/>
        <v>8</v>
      </c>
      <c r="C730" s="7" t="s">
        <v>522</v>
      </c>
      <c r="D730" s="7" t="s">
        <v>528</v>
      </c>
      <c r="E730" s="8">
        <f t="shared" si="62"/>
        <v>25951835.280000001</v>
      </c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>
        <v>10453322.471642982</v>
      </c>
      <c r="Q730" s="8">
        <v>14395261.840679042</v>
      </c>
      <c r="R730" s="8">
        <v>517661.93725063646</v>
      </c>
      <c r="S730" s="8">
        <v>42200.818406400002</v>
      </c>
      <c r="T730" s="8">
        <v>543388.21202093957</v>
      </c>
    </row>
    <row r="731" spans="1:20" s="14" customFormat="1" hidden="1" x14ac:dyDescent="0.2">
      <c r="A731" s="40" t="s">
        <v>529</v>
      </c>
      <c r="B731" s="40"/>
      <c r="C731" s="40"/>
      <c r="D731" s="40"/>
      <c r="E731" s="13">
        <f t="shared" si="62"/>
        <v>147136027.42267516</v>
      </c>
      <c r="F731" s="13">
        <v>1608660.3228275999</v>
      </c>
      <c r="G731" s="13">
        <v>5283759.6337581351</v>
      </c>
      <c r="H731" s="13">
        <v>5110372.1380676907</v>
      </c>
      <c r="I731" s="13">
        <v>4100684.9607261349</v>
      </c>
      <c r="J731" s="13">
        <v>0</v>
      </c>
      <c r="K731" s="13">
        <v>0</v>
      </c>
      <c r="L731" s="13">
        <v>305298.97248195077</v>
      </c>
      <c r="M731" s="13">
        <v>0</v>
      </c>
      <c r="N731" s="13">
        <v>1987034.9422484066</v>
      </c>
      <c r="O731" s="13">
        <v>0</v>
      </c>
      <c r="P731" s="13">
        <v>51515357.372584522</v>
      </c>
      <c r="Q731" s="13">
        <v>69851088.036409825</v>
      </c>
      <c r="R731" s="13">
        <v>4004613.0617395318</v>
      </c>
      <c r="S731" s="13">
        <v>312840.50123375998</v>
      </c>
      <c r="T731" s="13">
        <v>3056317.4805976208</v>
      </c>
    </row>
    <row r="732" spans="1:20" hidden="1" x14ac:dyDescent="0.2">
      <c r="A732" s="6">
        <f>+A730+1</f>
        <v>683</v>
      </c>
      <c r="B732" s="6">
        <v>1</v>
      </c>
      <c r="C732" s="7" t="s">
        <v>533</v>
      </c>
      <c r="D732" s="7" t="s">
        <v>785</v>
      </c>
      <c r="E732" s="8">
        <f t="shared" si="62"/>
        <v>8315466.9589695986</v>
      </c>
      <c r="F732" s="8">
        <v>675819.53458454402</v>
      </c>
      <c r="G732" s="8"/>
      <c r="H732" s="8">
        <v>100388.41333252031</v>
      </c>
      <c r="I732" s="8"/>
      <c r="J732" s="8"/>
      <c r="K732" s="8"/>
      <c r="L732" s="8">
        <v>171387.85372765057</v>
      </c>
      <c r="M732" s="8"/>
      <c r="N732" s="8">
        <v>2410205.6903793248</v>
      </c>
      <c r="O732" s="8"/>
      <c r="P732" s="8">
        <v>1381016.1188110521</v>
      </c>
      <c r="Q732" s="8">
        <v>3095706.5184339173</v>
      </c>
      <c r="R732" s="8">
        <v>269393.65548919764</v>
      </c>
      <c r="S732" s="8">
        <v>40223.999097599997</v>
      </c>
      <c r="T732" s="8">
        <v>171325.17511379201</v>
      </c>
    </row>
    <row r="733" spans="1:20" hidden="1" x14ac:dyDescent="0.2">
      <c r="A733" s="6">
        <f>+A732+1</f>
        <v>684</v>
      </c>
      <c r="B733" s="6">
        <f>+B732+1</f>
        <v>2</v>
      </c>
      <c r="C733" s="7" t="s">
        <v>533</v>
      </c>
      <c r="D733" s="7" t="s">
        <v>786</v>
      </c>
      <c r="E733" s="8">
        <f t="shared" si="62"/>
        <v>13496141.799525758</v>
      </c>
      <c r="F733" s="8">
        <v>5551531.9403609177</v>
      </c>
      <c r="G733" s="8">
        <v>2560521.6985019348</v>
      </c>
      <c r="H733" s="8">
        <v>2678283.0435968651</v>
      </c>
      <c r="I733" s="8">
        <v>1699212.2027279346</v>
      </c>
      <c r="J733" s="8"/>
      <c r="K733" s="8"/>
      <c r="L733" s="8">
        <v>207388.49321190882</v>
      </c>
      <c r="M733" s="8"/>
      <c r="N733" s="8"/>
      <c r="O733" s="8"/>
      <c r="P733" s="8"/>
      <c r="Q733" s="8"/>
      <c r="R733" s="8">
        <v>497548.11630528007</v>
      </c>
      <c r="S733" s="8">
        <v>24000</v>
      </c>
      <c r="T733" s="8">
        <v>277656.3048209183</v>
      </c>
    </row>
    <row r="734" spans="1:20" hidden="1" x14ac:dyDescent="0.2">
      <c r="A734" s="6">
        <f t="shared" ref="A734:A739" si="68">+A733+1</f>
        <v>685</v>
      </c>
      <c r="B734" s="6">
        <f t="shared" ref="B734:B739" si="69">+B733+1</f>
        <v>3</v>
      </c>
      <c r="C734" s="7" t="s">
        <v>533</v>
      </c>
      <c r="D734" s="7" t="s">
        <v>787</v>
      </c>
      <c r="E734" s="8">
        <f t="shared" si="62"/>
        <v>17486147.743559036</v>
      </c>
      <c r="F734" s="8">
        <v>7236891.7417667126</v>
      </c>
      <c r="G734" s="8">
        <v>3349337.1770725711</v>
      </c>
      <c r="H734" s="8">
        <v>3482256.4633805514</v>
      </c>
      <c r="I734" s="8">
        <v>2233125.1141765704</v>
      </c>
      <c r="J734" s="8"/>
      <c r="K734" s="8"/>
      <c r="L734" s="8">
        <v>268700.9284648766</v>
      </c>
      <c r="M734" s="8"/>
      <c r="N734" s="8"/>
      <c r="O734" s="8"/>
      <c r="P734" s="8"/>
      <c r="Q734" s="8"/>
      <c r="R734" s="8">
        <v>529477.16838912002</v>
      </c>
      <c r="S734" s="8">
        <v>24000</v>
      </c>
      <c r="T734" s="8">
        <v>362359.15030863637</v>
      </c>
    </row>
    <row r="735" spans="1:20" hidden="1" x14ac:dyDescent="0.2">
      <c r="A735" s="6">
        <f t="shared" si="68"/>
        <v>686</v>
      </c>
      <c r="B735" s="6">
        <f t="shared" si="69"/>
        <v>4</v>
      </c>
      <c r="C735" s="7" t="s">
        <v>533</v>
      </c>
      <c r="D735" s="7" t="s">
        <v>788</v>
      </c>
      <c r="E735" s="8">
        <f t="shared" si="62"/>
        <v>33775605.568240002</v>
      </c>
      <c r="F735" s="8">
        <v>8973350.9449416008</v>
      </c>
      <c r="G735" s="8">
        <v>4153394.8612312796</v>
      </c>
      <c r="H735" s="8">
        <v>4321667.2967556482</v>
      </c>
      <c r="I735" s="8">
        <v>2763510.5168512799</v>
      </c>
      <c r="J735" s="8"/>
      <c r="K735" s="8"/>
      <c r="L735" s="8">
        <v>333724.67549366411</v>
      </c>
      <c r="M735" s="8"/>
      <c r="N735" s="8"/>
      <c r="O735" s="8"/>
      <c r="P735" s="8"/>
      <c r="Q735" s="8">
        <v>11566981.319995483</v>
      </c>
      <c r="R735" s="8">
        <v>916930.3261530638</v>
      </c>
      <c r="S735" s="8">
        <v>43807.456200000001</v>
      </c>
      <c r="T735" s="8">
        <v>702238.17061798053</v>
      </c>
    </row>
    <row r="736" spans="1:20" hidden="1" x14ac:dyDescent="0.2">
      <c r="A736" s="6">
        <f t="shared" si="68"/>
        <v>687</v>
      </c>
      <c r="B736" s="6">
        <f t="shared" si="69"/>
        <v>5</v>
      </c>
      <c r="C736" s="7" t="s">
        <v>533</v>
      </c>
      <c r="D736" s="7" t="s">
        <v>789</v>
      </c>
      <c r="E736" s="8">
        <f t="shared" si="62"/>
        <v>11746293.859999999</v>
      </c>
      <c r="F736" s="8"/>
      <c r="G736" s="8"/>
      <c r="H736" s="8"/>
      <c r="I736" s="8"/>
      <c r="J736" s="8"/>
      <c r="K736" s="8"/>
      <c r="L736" s="8"/>
      <c r="M736" s="8"/>
      <c r="N736" s="8">
        <v>11243583.877789754</v>
      </c>
      <c r="O736" s="8"/>
      <c r="P736" s="8"/>
      <c r="Q736" s="8"/>
      <c r="R736" s="8">
        <v>232835.57490930246</v>
      </c>
      <c r="S736" s="8">
        <v>24000</v>
      </c>
      <c r="T736" s="8">
        <v>245874.40730094089</v>
      </c>
    </row>
    <row r="737" spans="1:20" hidden="1" x14ac:dyDescent="0.2">
      <c r="A737" s="6">
        <f t="shared" si="68"/>
        <v>688</v>
      </c>
      <c r="B737" s="6">
        <f t="shared" si="69"/>
        <v>6</v>
      </c>
      <c r="C737" s="7" t="s">
        <v>533</v>
      </c>
      <c r="D737" s="7" t="s">
        <v>790</v>
      </c>
      <c r="E737" s="8">
        <f t="shared" si="62"/>
        <v>33277282.521419518</v>
      </c>
      <c r="F737" s="8">
        <v>5279497.5508409571</v>
      </c>
      <c r="G737" s="8">
        <v>2417886.2464283649</v>
      </c>
      <c r="H737" s="8">
        <v>2558845.4595542033</v>
      </c>
      <c r="I737" s="8">
        <v>1591295.1398003653</v>
      </c>
      <c r="J737" s="8"/>
      <c r="K737" s="8"/>
      <c r="L737" s="8">
        <v>199139.50379714233</v>
      </c>
      <c r="M737" s="8"/>
      <c r="N737" s="8">
        <v>12823226.490161531</v>
      </c>
      <c r="O737" s="8"/>
      <c r="P737" s="8">
        <v>6517783.6975435661</v>
      </c>
      <c r="Q737" s="8"/>
      <c r="R737" s="8">
        <v>1179223.5717709109</v>
      </c>
      <c r="S737" s="8">
        <v>24000</v>
      </c>
      <c r="T737" s="8">
        <v>686384.86152248038</v>
      </c>
    </row>
    <row r="738" spans="1:20" hidden="1" x14ac:dyDescent="0.2">
      <c r="A738" s="6">
        <f t="shared" si="68"/>
        <v>689</v>
      </c>
      <c r="B738" s="6">
        <f t="shared" si="69"/>
        <v>7</v>
      </c>
      <c r="C738" s="7" t="s">
        <v>533</v>
      </c>
      <c r="D738" s="7" t="s">
        <v>791</v>
      </c>
      <c r="E738" s="8">
        <f t="shared" ref="E738:E771" si="70">SUM(F738:T738)</f>
        <v>15700035.311368322</v>
      </c>
      <c r="F738" s="8">
        <v>1951417.3901261757</v>
      </c>
      <c r="G738" s="8">
        <v>680279.28281134076</v>
      </c>
      <c r="H738" s="8">
        <v>261576.77300176129</v>
      </c>
      <c r="I738" s="8">
        <v>1086647.698593341</v>
      </c>
      <c r="J738" s="8"/>
      <c r="K738" s="8"/>
      <c r="L738" s="8">
        <v>389004.843313038</v>
      </c>
      <c r="M738" s="8"/>
      <c r="N738" s="8">
        <v>2398197.1632993072</v>
      </c>
      <c r="O738" s="8"/>
      <c r="P738" s="8">
        <v>4187398.0200516288</v>
      </c>
      <c r="Q738" s="8">
        <v>3901759.6520372229</v>
      </c>
      <c r="R738" s="8">
        <v>479278.32442633633</v>
      </c>
      <c r="S738" s="8">
        <v>39599.391158400002</v>
      </c>
      <c r="T738" s="8">
        <v>324876.77254976874</v>
      </c>
    </row>
    <row r="739" spans="1:20" hidden="1" x14ac:dyDescent="0.2">
      <c r="A739" s="6">
        <f t="shared" si="68"/>
        <v>690</v>
      </c>
      <c r="B739" s="6">
        <f t="shared" si="69"/>
        <v>8</v>
      </c>
      <c r="C739" s="7" t="s">
        <v>533</v>
      </c>
      <c r="D739" s="7" t="s">
        <v>792</v>
      </c>
      <c r="E739" s="8">
        <f t="shared" si="70"/>
        <v>21721236.107720315</v>
      </c>
      <c r="F739" s="8">
        <v>4068699.0035408637</v>
      </c>
      <c r="G739" s="8">
        <v>2514760.6245834911</v>
      </c>
      <c r="H739" s="8">
        <v>1188119.89792901</v>
      </c>
      <c r="I739" s="8">
        <v>1007251.867871491</v>
      </c>
      <c r="J739" s="8"/>
      <c r="K739" s="8"/>
      <c r="L739" s="8">
        <v>305345.84257310512</v>
      </c>
      <c r="M739" s="8"/>
      <c r="N739" s="8">
        <v>11796608.563212108</v>
      </c>
      <c r="O739" s="8"/>
      <c r="P739" s="8"/>
      <c r="Q739" s="8"/>
      <c r="R739" s="8">
        <v>359829.81330986647</v>
      </c>
      <c r="S739" s="8">
        <v>24000</v>
      </c>
      <c r="T739" s="8">
        <v>456620.49470038374</v>
      </c>
    </row>
    <row r="740" spans="1:20" s="14" customFormat="1" hidden="1" x14ac:dyDescent="0.2">
      <c r="A740" s="40" t="s">
        <v>535</v>
      </c>
      <c r="B740" s="40"/>
      <c r="C740" s="40"/>
      <c r="D740" s="40"/>
      <c r="E740" s="13">
        <f t="shared" si="70"/>
        <v>155518209.87080255</v>
      </c>
      <c r="F740" s="13">
        <v>33737208.106161773</v>
      </c>
      <c r="G740" s="13">
        <v>15676179.890628982</v>
      </c>
      <c r="H740" s="13">
        <v>14591137.34755056</v>
      </c>
      <c r="I740" s="13">
        <v>10381042.540020982</v>
      </c>
      <c r="J740" s="13">
        <v>0</v>
      </c>
      <c r="K740" s="13">
        <v>0</v>
      </c>
      <c r="L740" s="13">
        <v>1874692.1405813855</v>
      </c>
      <c r="M740" s="13">
        <v>0</v>
      </c>
      <c r="N740" s="13">
        <v>40671821.784842029</v>
      </c>
      <c r="O740" s="13">
        <v>0</v>
      </c>
      <c r="P740" s="13">
        <v>12086197.836406248</v>
      </c>
      <c r="Q740" s="13">
        <v>18564447.490466624</v>
      </c>
      <c r="R740" s="13">
        <v>4464516.5507530775</v>
      </c>
      <c r="S740" s="13">
        <v>243630.846456</v>
      </c>
      <c r="T740" s="13">
        <v>3227335.3369349013</v>
      </c>
    </row>
    <row r="741" spans="1:20" hidden="1" x14ac:dyDescent="0.2">
      <c r="A741" s="6">
        <f>+A739+1</f>
        <v>691</v>
      </c>
      <c r="B741" s="6">
        <v>1</v>
      </c>
      <c r="C741" s="7" t="s">
        <v>793</v>
      </c>
      <c r="D741" s="7" t="s">
        <v>794</v>
      </c>
      <c r="E741" s="8">
        <f t="shared" si="70"/>
        <v>14071559.542656001</v>
      </c>
      <c r="F741" s="8">
        <v>1720228.7804634238</v>
      </c>
      <c r="G741" s="8">
        <v>588496.82619073917</v>
      </c>
      <c r="H741" s="8">
        <v>224558.13757356672</v>
      </c>
      <c r="I741" s="8">
        <v>953575.73976073915</v>
      </c>
      <c r="J741" s="8"/>
      <c r="K741" s="8"/>
      <c r="L741" s="8">
        <v>407041.91047316167</v>
      </c>
      <c r="M741" s="8"/>
      <c r="N741" s="8">
        <v>2110443.9189169467</v>
      </c>
      <c r="O741" s="8"/>
      <c r="P741" s="8">
        <v>3701889.5352605809</v>
      </c>
      <c r="Q741" s="8">
        <v>3456994.9442753862</v>
      </c>
      <c r="R741" s="8">
        <v>579205.77753525751</v>
      </c>
      <c r="S741" s="8">
        <v>41270.796681599997</v>
      </c>
      <c r="T741" s="8">
        <v>287853.17552459764</v>
      </c>
    </row>
    <row r="742" spans="1:20" s="14" customFormat="1" hidden="1" x14ac:dyDescent="0.2">
      <c r="A742" s="40" t="s">
        <v>795</v>
      </c>
      <c r="B742" s="40"/>
      <c r="C742" s="40"/>
      <c r="D742" s="40"/>
      <c r="E742" s="13">
        <f t="shared" si="70"/>
        <v>14071559.542656001</v>
      </c>
      <c r="F742" s="13">
        <v>1720228.7804634238</v>
      </c>
      <c r="G742" s="13">
        <v>588496.82619073917</v>
      </c>
      <c r="H742" s="13">
        <v>224558.13757356672</v>
      </c>
      <c r="I742" s="13">
        <v>953575.73976073915</v>
      </c>
      <c r="J742" s="13">
        <v>0</v>
      </c>
      <c r="K742" s="13">
        <v>0</v>
      </c>
      <c r="L742" s="13">
        <v>407041.91047316167</v>
      </c>
      <c r="M742" s="13">
        <v>0</v>
      </c>
      <c r="N742" s="13">
        <v>2110443.9189169467</v>
      </c>
      <c r="O742" s="13">
        <v>0</v>
      </c>
      <c r="P742" s="13">
        <v>3701889.5352605809</v>
      </c>
      <c r="Q742" s="13">
        <v>3456994.9442753862</v>
      </c>
      <c r="R742" s="13">
        <v>579205.77753525751</v>
      </c>
      <c r="S742" s="13">
        <v>41270.796681599997</v>
      </c>
      <c r="T742" s="13">
        <v>287853.17552459764</v>
      </c>
    </row>
    <row r="743" spans="1:20" ht="25.5" hidden="1" x14ac:dyDescent="0.2">
      <c r="A743" s="6">
        <f>+A741+1</f>
        <v>692</v>
      </c>
      <c r="B743" s="6">
        <v>1</v>
      </c>
      <c r="C743" s="7" t="s">
        <v>796</v>
      </c>
      <c r="D743" s="7" t="s">
        <v>797</v>
      </c>
      <c r="E743" s="8">
        <f t="shared" si="70"/>
        <v>10678932.16988096</v>
      </c>
      <c r="F743" s="8">
        <v>1486966.5789350399</v>
      </c>
      <c r="G743" s="8"/>
      <c r="H743" s="8">
        <v>192709.37142145919</v>
      </c>
      <c r="I743" s="8"/>
      <c r="J743" s="8"/>
      <c r="K743" s="8"/>
      <c r="L743" s="8">
        <v>295612.86523550749</v>
      </c>
      <c r="M743" s="8"/>
      <c r="N743" s="8">
        <v>1818880.4108829938</v>
      </c>
      <c r="O743" s="8"/>
      <c r="P743" s="8">
        <v>3201044.1827770388</v>
      </c>
      <c r="Q743" s="8">
        <v>2994866.8839331791</v>
      </c>
      <c r="R743" s="8">
        <v>430108.91267863679</v>
      </c>
      <c r="S743" s="8">
        <v>40280.141337599998</v>
      </c>
      <c r="T743" s="8">
        <v>218462.8226795051</v>
      </c>
    </row>
    <row r="744" spans="1:20" ht="25.5" hidden="1" x14ac:dyDescent="0.2">
      <c r="A744" s="6">
        <f>+A743+1</f>
        <v>693</v>
      </c>
      <c r="B744" s="6">
        <f>+B743+1</f>
        <v>2</v>
      </c>
      <c r="C744" s="7" t="s">
        <v>796</v>
      </c>
      <c r="D744" s="7" t="s">
        <v>798</v>
      </c>
      <c r="E744" s="8">
        <f t="shared" si="70"/>
        <v>10879419.374589439</v>
      </c>
      <c r="F744" s="8">
        <v>1517897.2130911681</v>
      </c>
      <c r="G744" s="8"/>
      <c r="H744" s="8">
        <v>197361.26525930304</v>
      </c>
      <c r="I744" s="8"/>
      <c r="J744" s="8"/>
      <c r="K744" s="8"/>
      <c r="L744" s="8">
        <v>301052.19286522601</v>
      </c>
      <c r="M744" s="8"/>
      <c r="N744" s="8">
        <v>1861201.720503554</v>
      </c>
      <c r="O744" s="8"/>
      <c r="P744" s="8">
        <v>3269900.0615084711</v>
      </c>
      <c r="Q744" s="8">
        <v>3056709.3825908895</v>
      </c>
      <c r="R744" s="8">
        <v>411917.09821012663</v>
      </c>
      <c r="S744" s="8">
        <v>40236.962851200005</v>
      </c>
      <c r="T744" s="8">
        <v>223143.47770950163</v>
      </c>
    </row>
    <row r="745" spans="1:20" ht="25.5" hidden="1" x14ac:dyDescent="0.2">
      <c r="A745" s="6">
        <f>+A744+1</f>
        <v>694</v>
      </c>
      <c r="B745" s="6">
        <f>+B744+1</f>
        <v>3</v>
      </c>
      <c r="C745" s="7" t="s">
        <v>796</v>
      </c>
      <c r="D745" s="7" t="s">
        <v>799</v>
      </c>
      <c r="E745" s="8">
        <f t="shared" si="70"/>
        <v>19733531.973742723</v>
      </c>
      <c r="F745" s="8">
        <v>2586714.9585204478</v>
      </c>
      <c r="G745" s="8"/>
      <c r="H745" s="8">
        <v>345927.33515190141</v>
      </c>
      <c r="I745" s="8">
        <v>1442627.0253139583</v>
      </c>
      <c r="J745" s="8"/>
      <c r="K745" s="8"/>
      <c r="L745" s="8">
        <v>503367.77010262577</v>
      </c>
      <c r="M745" s="8"/>
      <c r="N745" s="8">
        <v>3178208.7288054568</v>
      </c>
      <c r="O745" s="8"/>
      <c r="P745" s="8">
        <v>5545597.6322011165</v>
      </c>
      <c r="Q745" s="8">
        <v>5166534.3936139727</v>
      </c>
      <c r="R745" s="8">
        <v>512804.2977933535</v>
      </c>
      <c r="S745" s="8">
        <v>41310.300403200003</v>
      </c>
      <c r="T745" s="8">
        <v>410439.53183668794</v>
      </c>
    </row>
    <row r="746" spans="1:20" s="14" customFormat="1" hidden="1" x14ac:dyDescent="0.2">
      <c r="A746" s="40" t="s">
        <v>800</v>
      </c>
      <c r="B746" s="40"/>
      <c r="C746" s="40"/>
      <c r="D746" s="40"/>
      <c r="E746" s="13">
        <f>SUM(E743:E745)</f>
        <v>41291883.518213123</v>
      </c>
      <c r="F746" s="13">
        <v>5591578.7505466556</v>
      </c>
      <c r="G746" s="13">
        <v>0</v>
      </c>
      <c r="H746" s="13">
        <v>735997.97183266364</v>
      </c>
      <c r="I746" s="13">
        <v>1442627.0253139583</v>
      </c>
      <c r="J746" s="13">
        <v>0</v>
      </c>
      <c r="K746" s="13">
        <v>0</v>
      </c>
      <c r="L746" s="13">
        <v>1100032.8282033592</v>
      </c>
      <c r="M746" s="13">
        <v>0</v>
      </c>
      <c r="N746" s="13">
        <v>6858290.8601920046</v>
      </c>
      <c r="O746" s="13">
        <v>0</v>
      </c>
      <c r="P746" s="13">
        <v>12016541.876486626</v>
      </c>
      <c r="Q746" s="13">
        <v>11218110.660138041</v>
      </c>
      <c r="R746" s="13">
        <v>1354830.3086821169</v>
      </c>
      <c r="S746" s="13">
        <v>121827.40459200001</v>
      </c>
      <c r="T746" s="13">
        <v>852045.83222569467</v>
      </c>
    </row>
    <row r="747" spans="1:20" hidden="1" x14ac:dyDescent="0.2">
      <c r="A747" s="6">
        <f>+A745+1</f>
        <v>695</v>
      </c>
      <c r="B747" s="6">
        <v>1</v>
      </c>
      <c r="C747" s="7" t="s">
        <v>801</v>
      </c>
      <c r="D747" s="7" t="s">
        <v>802</v>
      </c>
      <c r="E747" s="8">
        <f t="shared" si="70"/>
        <v>3189995.80066464</v>
      </c>
      <c r="F747" s="8">
        <v>2449748.3401792799</v>
      </c>
      <c r="G747" s="8"/>
      <c r="H747" s="8"/>
      <c r="I747" s="8"/>
      <c r="J747" s="8"/>
      <c r="K747" s="8"/>
      <c r="L747" s="8">
        <v>572030.95229641662</v>
      </c>
      <c r="M747" s="8"/>
      <c r="N747" s="8"/>
      <c r="O747" s="8"/>
      <c r="P747" s="8"/>
      <c r="Q747" s="8"/>
      <c r="R747" s="8">
        <v>78136.315199999997</v>
      </c>
      <c r="S747" s="8">
        <v>24000</v>
      </c>
      <c r="T747" s="8">
        <v>66080.192988943294</v>
      </c>
    </row>
    <row r="748" spans="1:20" s="14" customFormat="1" hidden="1" x14ac:dyDescent="0.2">
      <c r="A748" s="40" t="s">
        <v>803</v>
      </c>
      <c r="B748" s="40"/>
      <c r="C748" s="40"/>
      <c r="D748" s="40"/>
      <c r="E748" s="13">
        <f t="shared" si="70"/>
        <v>3189995.80066464</v>
      </c>
      <c r="F748" s="13">
        <v>2449748.3401792799</v>
      </c>
      <c r="G748" s="13">
        <v>0</v>
      </c>
      <c r="H748" s="13">
        <v>0</v>
      </c>
      <c r="I748" s="13">
        <v>0</v>
      </c>
      <c r="J748" s="13">
        <v>0</v>
      </c>
      <c r="K748" s="13">
        <v>0</v>
      </c>
      <c r="L748" s="13">
        <v>572030.95229641662</v>
      </c>
      <c r="M748" s="13">
        <v>0</v>
      </c>
      <c r="N748" s="13">
        <v>0</v>
      </c>
      <c r="O748" s="13">
        <v>0</v>
      </c>
      <c r="P748" s="13">
        <v>0</v>
      </c>
      <c r="Q748" s="13">
        <v>0</v>
      </c>
      <c r="R748" s="13">
        <v>78136.315199999997</v>
      </c>
      <c r="S748" s="13">
        <v>24000</v>
      </c>
      <c r="T748" s="13">
        <v>66080.192988943294</v>
      </c>
    </row>
    <row r="749" spans="1:20" s="12" customFormat="1" hidden="1" x14ac:dyDescent="0.2">
      <c r="A749" s="9">
        <f>+A747+1</f>
        <v>696</v>
      </c>
      <c r="B749" s="9">
        <v>1</v>
      </c>
      <c r="C749" s="10" t="s">
        <v>536</v>
      </c>
      <c r="D749" s="10" t="s">
        <v>804</v>
      </c>
      <c r="E749" s="11">
        <f t="shared" si="70"/>
        <v>5721501.6374207996</v>
      </c>
      <c r="F749" s="11">
        <v>659364.12521951995</v>
      </c>
      <c r="G749" s="11">
        <v>206653.83376041602</v>
      </c>
      <c r="H749" s="11">
        <v>79868.089459737588</v>
      </c>
      <c r="I749" s="11">
        <v>357738.263284416</v>
      </c>
      <c r="J749" s="11"/>
      <c r="K749" s="11"/>
      <c r="L749" s="11">
        <v>163475.8907839949</v>
      </c>
      <c r="M749" s="11"/>
      <c r="N749" s="11">
        <v>813349.90482831432</v>
      </c>
      <c r="O749" s="11"/>
      <c r="P749" s="11">
        <v>1449415.7419771801</v>
      </c>
      <c r="Q749" s="11">
        <v>1363277.9493329695</v>
      </c>
      <c r="R749" s="11">
        <v>477397.01961915835</v>
      </c>
      <c r="S749" s="11">
        <v>39584.079638399999</v>
      </c>
      <c r="T749" s="11">
        <v>111376.73951669337</v>
      </c>
    </row>
    <row r="750" spans="1:20" hidden="1" x14ac:dyDescent="0.2">
      <c r="A750" s="6">
        <f>+A749+1</f>
        <v>697</v>
      </c>
      <c r="B750" s="6">
        <f>+B749+1</f>
        <v>2</v>
      </c>
      <c r="C750" s="7" t="s">
        <v>536</v>
      </c>
      <c r="D750" s="7" t="s">
        <v>805</v>
      </c>
      <c r="E750" s="8">
        <f t="shared" si="70"/>
        <v>5671536.4800000004</v>
      </c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>
        <v>5413814.4661792023</v>
      </c>
      <c r="R750" s="8">
        <v>96813.252020240645</v>
      </c>
      <c r="S750" s="8">
        <v>42519.604252799996</v>
      </c>
      <c r="T750" s="8">
        <v>118389.15754775694</v>
      </c>
    </row>
    <row r="751" spans="1:20" hidden="1" x14ac:dyDescent="0.2">
      <c r="A751" s="6">
        <f t="shared" ref="A751:A752" si="71">+A750+1</f>
        <v>698</v>
      </c>
      <c r="B751" s="6">
        <f t="shared" ref="B751:B752" si="72">+B750+1</f>
        <v>3</v>
      </c>
      <c r="C751" s="7" t="s">
        <v>536</v>
      </c>
      <c r="D751" s="7" t="s">
        <v>806</v>
      </c>
      <c r="E751" s="8">
        <f t="shared" si="70"/>
        <v>4224597.88</v>
      </c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>
        <v>4002977.5930560483</v>
      </c>
      <c r="R751" s="8">
        <v>92674.367791764467</v>
      </c>
      <c r="S751" s="8">
        <v>41408.906591999999</v>
      </c>
      <c r="T751" s="8">
        <v>87537.012560187446</v>
      </c>
    </row>
    <row r="752" spans="1:20" hidden="1" x14ac:dyDescent="0.2">
      <c r="A752" s="6">
        <f t="shared" si="71"/>
        <v>699</v>
      </c>
      <c r="B752" s="6">
        <f t="shared" si="72"/>
        <v>4</v>
      </c>
      <c r="C752" s="7" t="s">
        <v>536</v>
      </c>
      <c r="D752" s="7" t="s">
        <v>807</v>
      </c>
      <c r="E752" s="8">
        <f t="shared" si="70"/>
        <v>14136228.38372224</v>
      </c>
      <c r="F752" s="8">
        <v>5786157.6164384168</v>
      </c>
      <c r="G752" s="8">
        <v>2662659.4013375328</v>
      </c>
      <c r="H752" s="8">
        <v>2785550.9406979568</v>
      </c>
      <c r="I752" s="8">
        <v>1765690.024929533</v>
      </c>
      <c r="J752" s="8"/>
      <c r="K752" s="8"/>
      <c r="L752" s="8">
        <v>255018.07492258408</v>
      </c>
      <c r="M752" s="8"/>
      <c r="N752" s="8"/>
      <c r="O752" s="8"/>
      <c r="P752" s="8"/>
      <c r="Q752" s="8"/>
      <c r="R752" s="8">
        <v>567290.65806719998</v>
      </c>
      <c r="S752" s="8">
        <v>24000</v>
      </c>
      <c r="T752" s="8">
        <v>289861.66732901783</v>
      </c>
    </row>
    <row r="753" spans="1:20" s="14" customFormat="1" hidden="1" x14ac:dyDescent="0.2">
      <c r="A753" s="40" t="s">
        <v>545</v>
      </c>
      <c r="B753" s="40"/>
      <c r="C753" s="40"/>
      <c r="D753" s="40"/>
      <c r="E753" s="13">
        <f t="shared" si="70"/>
        <v>29753864.381143045</v>
      </c>
      <c r="F753" s="13">
        <v>6445521.7416579369</v>
      </c>
      <c r="G753" s="13">
        <v>2869313.2350979489</v>
      </c>
      <c r="H753" s="13">
        <v>2865419.0301576946</v>
      </c>
      <c r="I753" s="13">
        <v>2123428.2882139492</v>
      </c>
      <c r="J753" s="13">
        <v>0</v>
      </c>
      <c r="K753" s="13">
        <v>0</v>
      </c>
      <c r="L753" s="13">
        <v>418493.96570657898</v>
      </c>
      <c r="M753" s="13">
        <v>0</v>
      </c>
      <c r="N753" s="13">
        <v>813349.90482831432</v>
      </c>
      <c r="O753" s="13">
        <v>0</v>
      </c>
      <c r="P753" s="13">
        <v>1449415.7419771801</v>
      </c>
      <c r="Q753" s="13">
        <v>10780070.00856822</v>
      </c>
      <c r="R753" s="13">
        <v>1234175.2974983635</v>
      </c>
      <c r="S753" s="13">
        <v>147512.59048319998</v>
      </c>
      <c r="T753" s="13">
        <v>607164.57695365557</v>
      </c>
    </row>
    <row r="754" spans="1:20" hidden="1" x14ac:dyDescent="0.2">
      <c r="A754" s="6">
        <f>+A752+1</f>
        <v>700</v>
      </c>
      <c r="B754" s="6">
        <v>1</v>
      </c>
      <c r="C754" s="7" t="s">
        <v>808</v>
      </c>
      <c r="D754" s="7" t="s">
        <v>809</v>
      </c>
      <c r="E754" s="8">
        <f t="shared" si="70"/>
        <v>39598239.429999992</v>
      </c>
      <c r="F754" s="8">
        <v>9527276.3444234896</v>
      </c>
      <c r="G754" s="8"/>
      <c r="H754" s="8">
        <v>6319030.8392095044</v>
      </c>
      <c r="I754" s="8">
        <v>4891427.9296583906</v>
      </c>
      <c r="J754" s="8"/>
      <c r="K754" s="8"/>
      <c r="L754" s="8"/>
      <c r="M754" s="8"/>
      <c r="N754" s="8">
        <v>17299951.789613266</v>
      </c>
      <c r="O754" s="8"/>
      <c r="P754" s="8"/>
      <c r="Q754" s="8"/>
      <c r="R754" s="8">
        <v>704745.35386608669</v>
      </c>
      <c r="S754" s="8">
        <v>24000</v>
      </c>
      <c r="T754" s="8">
        <v>831807.17322926596</v>
      </c>
    </row>
    <row r="755" spans="1:20" hidden="1" x14ac:dyDescent="0.2">
      <c r="A755" s="6">
        <f>+A754+1</f>
        <v>701</v>
      </c>
      <c r="B755" s="6">
        <f>+B754+1</f>
        <v>2</v>
      </c>
      <c r="C755" s="7" t="s">
        <v>808</v>
      </c>
      <c r="D755" s="7" t="s">
        <v>810</v>
      </c>
      <c r="E755" s="8">
        <f t="shared" si="70"/>
        <v>29709129.129999995</v>
      </c>
      <c r="F755" s="8"/>
      <c r="G755" s="8"/>
      <c r="H755" s="8">
        <v>6329802.8069871301</v>
      </c>
      <c r="I755" s="8">
        <v>4899668.6108117662</v>
      </c>
      <c r="J755" s="8"/>
      <c r="K755" s="8"/>
      <c r="L755" s="8"/>
      <c r="M755" s="8"/>
      <c r="N755" s="8">
        <v>17333295.250020832</v>
      </c>
      <c r="O755" s="8"/>
      <c r="P755" s="8"/>
      <c r="Q755" s="8"/>
      <c r="R755" s="8">
        <v>497752.60453532351</v>
      </c>
      <c r="S755" s="8">
        <v>24000</v>
      </c>
      <c r="T755" s="8">
        <v>624609.8576449441</v>
      </c>
    </row>
    <row r="756" spans="1:20" hidden="1" x14ac:dyDescent="0.2">
      <c r="A756" s="6">
        <f t="shared" ref="A756:A761" si="73">+A755+1</f>
        <v>702</v>
      </c>
      <c r="B756" s="6">
        <f t="shared" ref="B756:B761" si="74">+B755+1</f>
        <v>3</v>
      </c>
      <c r="C756" s="7" t="s">
        <v>808</v>
      </c>
      <c r="D756" s="7" t="s">
        <v>811</v>
      </c>
      <c r="E756" s="8">
        <f t="shared" si="70"/>
        <v>40633280.550000004</v>
      </c>
      <c r="F756" s="8">
        <v>17970955.344825171</v>
      </c>
      <c r="G756" s="8"/>
      <c r="H756" s="8">
        <v>11892932.86870807</v>
      </c>
      <c r="I756" s="8">
        <v>9252200.5358581338</v>
      </c>
      <c r="J756" s="8"/>
      <c r="K756" s="8"/>
      <c r="L756" s="8"/>
      <c r="M756" s="8"/>
      <c r="N756" s="8"/>
      <c r="O756" s="8"/>
      <c r="P756" s="8"/>
      <c r="Q756" s="8"/>
      <c r="R756" s="8">
        <v>637802.1631296</v>
      </c>
      <c r="S756" s="8">
        <v>24000</v>
      </c>
      <c r="T756" s="8">
        <v>855389.63747902657</v>
      </c>
    </row>
    <row r="757" spans="1:20" hidden="1" x14ac:dyDescent="0.2">
      <c r="A757" s="6">
        <f t="shared" si="73"/>
        <v>703</v>
      </c>
      <c r="B757" s="6">
        <f t="shared" si="74"/>
        <v>4</v>
      </c>
      <c r="C757" s="7" t="s">
        <v>808</v>
      </c>
      <c r="D757" s="7" t="s">
        <v>812</v>
      </c>
      <c r="E757" s="8">
        <f t="shared" si="70"/>
        <v>19541920.139999997</v>
      </c>
      <c r="F757" s="8">
        <v>8537491.0765381418</v>
      </c>
      <c r="G757" s="8"/>
      <c r="H757" s="8">
        <v>5688555.4764141999</v>
      </c>
      <c r="I757" s="8">
        <v>4365914.4534073146</v>
      </c>
      <c r="J757" s="8"/>
      <c r="K757" s="8"/>
      <c r="L757" s="8"/>
      <c r="M757" s="8"/>
      <c r="N757" s="8"/>
      <c r="O757" s="8"/>
      <c r="P757" s="8"/>
      <c r="Q757" s="8"/>
      <c r="R757" s="8">
        <v>519390.6015168</v>
      </c>
      <c r="S757" s="8">
        <v>24000</v>
      </c>
      <c r="T757" s="8">
        <v>406568.53212354059</v>
      </c>
    </row>
    <row r="758" spans="1:20" hidden="1" x14ac:dyDescent="0.2">
      <c r="A758" s="6">
        <f t="shared" si="73"/>
        <v>704</v>
      </c>
      <c r="B758" s="6">
        <f t="shared" si="74"/>
        <v>5</v>
      </c>
      <c r="C758" s="7" t="s">
        <v>808</v>
      </c>
      <c r="D758" s="7" t="s">
        <v>813</v>
      </c>
      <c r="E758" s="8">
        <f t="shared" si="70"/>
        <v>40675442.190000005</v>
      </c>
      <c r="F758" s="8">
        <v>17989910.86596917</v>
      </c>
      <c r="G758" s="8"/>
      <c r="H758" s="8">
        <v>11905361.538081191</v>
      </c>
      <c r="I758" s="8">
        <v>9262037.9319301341</v>
      </c>
      <c r="J758" s="8"/>
      <c r="K758" s="8"/>
      <c r="L758" s="8"/>
      <c r="M758" s="8"/>
      <c r="N758" s="8"/>
      <c r="O758" s="8"/>
      <c r="P758" s="8"/>
      <c r="Q758" s="8"/>
      <c r="R758" s="8">
        <v>637840.78392959991</v>
      </c>
      <c r="S758" s="8">
        <v>24000</v>
      </c>
      <c r="T758" s="8">
        <v>856291.07008990657</v>
      </c>
    </row>
    <row r="759" spans="1:20" hidden="1" x14ac:dyDescent="0.2">
      <c r="A759" s="6">
        <f t="shared" si="73"/>
        <v>705</v>
      </c>
      <c r="B759" s="6">
        <f t="shared" si="74"/>
        <v>6</v>
      </c>
      <c r="C759" s="7" t="s">
        <v>808</v>
      </c>
      <c r="D759" s="7" t="s">
        <v>814</v>
      </c>
      <c r="E759" s="8">
        <f t="shared" si="70"/>
        <v>40629767.079999991</v>
      </c>
      <c r="F759" s="8">
        <v>17969375.718063168</v>
      </c>
      <c r="G759" s="8"/>
      <c r="H759" s="8">
        <v>11891897.14626031</v>
      </c>
      <c r="I759" s="8">
        <v>9251380.7528521344</v>
      </c>
      <c r="J759" s="8"/>
      <c r="K759" s="8"/>
      <c r="L759" s="8"/>
      <c r="M759" s="8"/>
      <c r="N759" s="8"/>
      <c r="O759" s="8"/>
      <c r="P759" s="8"/>
      <c r="Q759" s="8"/>
      <c r="R759" s="8">
        <v>637798.94472959999</v>
      </c>
      <c r="S759" s="8">
        <v>24000</v>
      </c>
      <c r="T759" s="8">
        <v>855314.51809478668</v>
      </c>
    </row>
    <row r="760" spans="1:20" hidden="1" x14ac:dyDescent="0.2">
      <c r="A760" s="6">
        <f t="shared" si="73"/>
        <v>706</v>
      </c>
      <c r="B760" s="6">
        <f t="shared" si="74"/>
        <v>7</v>
      </c>
      <c r="C760" s="7" t="s">
        <v>808</v>
      </c>
      <c r="D760" s="7" t="s">
        <v>815</v>
      </c>
      <c r="E760" s="8">
        <f t="shared" si="70"/>
        <v>4783708.66</v>
      </c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>
        <v>4558805.0848661363</v>
      </c>
      <c r="R760" s="8">
        <v>84693.873071614609</v>
      </c>
      <c r="S760" s="8">
        <v>40517.867997120004</v>
      </c>
      <c r="T760" s="8">
        <v>99691.834065129093</v>
      </c>
    </row>
    <row r="761" spans="1:20" hidden="1" x14ac:dyDescent="0.2">
      <c r="A761" s="6">
        <f t="shared" si="73"/>
        <v>707</v>
      </c>
      <c r="B761" s="6">
        <f t="shared" si="74"/>
        <v>8</v>
      </c>
      <c r="C761" s="7" t="s">
        <v>808</v>
      </c>
      <c r="D761" s="7" t="s">
        <v>816</v>
      </c>
      <c r="E761" s="8">
        <f t="shared" si="70"/>
        <v>3714074.06</v>
      </c>
      <c r="F761" s="8"/>
      <c r="G761" s="8">
        <v>1163033.4668215201</v>
      </c>
      <c r="H761" s="8">
        <v>443626.77892108797</v>
      </c>
      <c r="I761" s="8">
        <v>1844409.9824455201</v>
      </c>
      <c r="J761" s="8"/>
      <c r="K761" s="8"/>
      <c r="L761" s="8"/>
      <c r="M761" s="8"/>
      <c r="N761" s="8"/>
      <c r="O761" s="8"/>
      <c r="P761" s="8"/>
      <c r="Q761" s="8"/>
      <c r="R761" s="8">
        <v>163535.91552000001</v>
      </c>
      <c r="S761" s="8">
        <v>24000</v>
      </c>
      <c r="T761" s="8">
        <v>75467.91629187201</v>
      </c>
    </row>
    <row r="762" spans="1:20" s="14" customFormat="1" hidden="1" x14ac:dyDescent="0.2">
      <c r="A762" s="40" t="s">
        <v>817</v>
      </c>
      <c r="B762" s="40"/>
      <c r="C762" s="40"/>
      <c r="D762" s="40"/>
      <c r="E762" s="13">
        <f t="shared" si="70"/>
        <v>219285561.24000001</v>
      </c>
      <c r="F762" s="13">
        <v>71995009.349819124</v>
      </c>
      <c r="G762" s="13">
        <v>1163033.4668215201</v>
      </c>
      <c r="H762" s="13">
        <v>54471207.454581492</v>
      </c>
      <c r="I762" s="13">
        <v>43767040.1969634</v>
      </c>
      <c r="J762" s="13">
        <v>0</v>
      </c>
      <c r="K762" s="13">
        <v>0</v>
      </c>
      <c r="L762" s="13">
        <v>0</v>
      </c>
      <c r="M762" s="13">
        <v>0</v>
      </c>
      <c r="N762" s="13">
        <v>34633247.039634094</v>
      </c>
      <c r="O762" s="13">
        <v>0</v>
      </c>
      <c r="P762" s="13">
        <v>0</v>
      </c>
      <c r="Q762" s="13">
        <v>4558805.0848661363</v>
      </c>
      <c r="R762" s="13">
        <v>3883560.2402986246</v>
      </c>
      <c r="S762" s="13">
        <v>208517.86799712002</v>
      </c>
      <c r="T762" s="13">
        <v>4605140.5390184708</v>
      </c>
    </row>
    <row r="763" spans="1:20" hidden="1" x14ac:dyDescent="0.2">
      <c r="A763" s="6">
        <f>+A761+1</f>
        <v>708</v>
      </c>
      <c r="B763" s="6">
        <v>1</v>
      </c>
      <c r="C763" s="7" t="s">
        <v>556</v>
      </c>
      <c r="D763" s="7" t="s">
        <v>818</v>
      </c>
      <c r="E763" s="8">
        <f t="shared" si="70"/>
        <v>19998016.499999996</v>
      </c>
      <c r="F763" s="8"/>
      <c r="G763" s="8"/>
      <c r="H763" s="8">
        <v>3919390.2107137744</v>
      </c>
      <c r="I763" s="8">
        <v>2475490.7931422591</v>
      </c>
      <c r="J763" s="8">
        <v>1815827.8462593022</v>
      </c>
      <c r="K763" s="8"/>
      <c r="L763" s="8"/>
      <c r="M763" s="8"/>
      <c r="N763" s="8"/>
      <c r="O763" s="8"/>
      <c r="P763" s="8"/>
      <c r="Q763" s="8">
        <v>10498076.234547313</v>
      </c>
      <c r="R763" s="8">
        <v>833986.07855167193</v>
      </c>
      <c r="S763" s="8">
        <v>46122.098678399998</v>
      </c>
      <c r="T763" s="8">
        <v>409123.2381072765</v>
      </c>
    </row>
    <row r="764" spans="1:20" hidden="1" x14ac:dyDescent="0.2">
      <c r="A764" s="6">
        <f>+A763+1</f>
        <v>709</v>
      </c>
      <c r="B764" s="6">
        <f>+B763+1</f>
        <v>2</v>
      </c>
      <c r="C764" s="7" t="s">
        <v>556</v>
      </c>
      <c r="D764" s="7" t="s">
        <v>819</v>
      </c>
      <c r="E764" s="8">
        <f t="shared" si="70"/>
        <v>2461305.8599999994</v>
      </c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>
        <v>2218684.6922445381</v>
      </c>
      <c r="R764" s="8">
        <v>153388.80420248793</v>
      </c>
      <c r="S764" s="8">
        <v>40714.2229296</v>
      </c>
      <c r="T764" s="8">
        <v>48518.140623373307</v>
      </c>
    </row>
    <row r="765" spans="1:20" hidden="1" x14ac:dyDescent="0.2">
      <c r="A765" s="6">
        <f t="shared" ref="A765:A770" si="75">+A764+1</f>
        <v>710</v>
      </c>
      <c r="B765" s="6">
        <f t="shared" ref="B765:B770" si="76">+B764+1</f>
        <v>3</v>
      </c>
      <c r="C765" s="7" t="s">
        <v>556</v>
      </c>
      <c r="D765" s="7" t="s">
        <v>820</v>
      </c>
      <c r="E765" s="8">
        <f t="shared" si="70"/>
        <v>4410206.8899999997</v>
      </c>
      <c r="F765" s="8"/>
      <c r="G765" s="8"/>
      <c r="H765" s="8"/>
      <c r="I765" s="8"/>
      <c r="J765" s="8"/>
      <c r="K765" s="8"/>
      <c r="L765" s="8"/>
      <c r="M765" s="8"/>
      <c r="N765" s="8">
        <v>4173550.3476602109</v>
      </c>
      <c r="O765" s="8"/>
      <c r="P765" s="8"/>
      <c r="Q765" s="8"/>
      <c r="R765" s="8">
        <v>121389.44910462722</v>
      </c>
      <c r="S765" s="8">
        <v>24000</v>
      </c>
      <c r="T765" s="8">
        <v>91267.093235160966</v>
      </c>
    </row>
    <row r="766" spans="1:20" hidden="1" x14ac:dyDescent="0.2">
      <c r="A766" s="6">
        <f t="shared" si="75"/>
        <v>711</v>
      </c>
      <c r="B766" s="6">
        <f t="shared" si="76"/>
        <v>4</v>
      </c>
      <c r="C766" s="7" t="s">
        <v>556</v>
      </c>
      <c r="D766" s="7" t="s">
        <v>822</v>
      </c>
      <c r="E766" s="8">
        <f t="shared" si="70"/>
        <v>15417565.51</v>
      </c>
      <c r="F766" s="8"/>
      <c r="G766" s="8"/>
      <c r="H766" s="8"/>
      <c r="I766" s="8"/>
      <c r="J766" s="8"/>
      <c r="K766" s="8"/>
      <c r="L766" s="8"/>
      <c r="M766" s="8"/>
      <c r="N766" s="8">
        <v>7064469.7629031939</v>
      </c>
      <c r="O766" s="8"/>
      <c r="P766" s="8">
        <v>3500154.2689702883</v>
      </c>
      <c r="Q766" s="8">
        <v>3730431.7241465319</v>
      </c>
      <c r="R766" s="8">
        <v>768650.81116130017</v>
      </c>
      <c r="S766" s="8">
        <v>41255.025816000001</v>
      </c>
      <c r="T766" s="8">
        <v>312603.91700268583</v>
      </c>
    </row>
    <row r="767" spans="1:20" hidden="1" x14ac:dyDescent="0.2">
      <c r="A767" s="6">
        <f t="shared" si="75"/>
        <v>712</v>
      </c>
      <c r="B767" s="6">
        <f t="shared" si="76"/>
        <v>5</v>
      </c>
      <c r="C767" s="7" t="s">
        <v>556</v>
      </c>
      <c r="D767" s="7" t="s">
        <v>823</v>
      </c>
      <c r="E767" s="8">
        <f t="shared" si="70"/>
        <v>12279174.379999999</v>
      </c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>
        <v>5611805.2613503449</v>
      </c>
      <c r="Q767" s="8">
        <v>5908121.0999389142</v>
      </c>
      <c r="R767" s="8">
        <v>463926.63989339478</v>
      </c>
      <c r="S767" s="8">
        <v>43403.921090399999</v>
      </c>
      <c r="T767" s="8">
        <v>251917.4577269468</v>
      </c>
    </row>
    <row r="768" spans="1:20" hidden="1" x14ac:dyDescent="0.2">
      <c r="A768" s="6">
        <f t="shared" si="75"/>
        <v>713</v>
      </c>
      <c r="B768" s="6">
        <f t="shared" si="76"/>
        <v>6</v>
      </c>
      <c r="C768" s="7" t="s">
        <v>556</v>
      </c>
      <c r="D768" s="7" t="s">
        <v>824</v>
      </c>
      <c r="E768" s="8">
        <f t="shared" si="70"/>
        <v>31146356.550000004</v>
      </c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>
        <v>21924012.620920129</v>
      </c>
      <c r="Q768" s="8">
        <v>7971784.9098622035</v>
      </c>
      <c r="R768" s="8">
        <v>550942.4409443608</v>
      </c>
      <c r="S768" s="8">
        <v>45856.035499199999</v>
      </c>
      <c r="T768" s="8">
        <v>653760.54277410777</v>
      </c>
    </row>
    <row r="769" spans="1:20" hidden="1" x14ac:dyDescent="0.2">
      <c r="A769" s="6">
        <f t="shared" si="75"/>
        <v>714</v>
      </c>
      <c r="B769" s="6">
        <f t="shared" si="76"/>
        <v>7</v>
      </c>
      <c r="C769" s="7" t="s">
        <v>556</v>
      </c>
      <c r="D769" s="7" t="s">
        <v>825</v>
      </c>
      <c r="E769" s="8">
        <f t="shared" si="70"/>
        <v>15258097.07</v>
      </c>
      <c r="F769" s="8"/>
      <c r="G769" s="8"/>
      <c r="H769" s="8"/>
      <c r="I769" s="8"/>
      <c r="J769" s="8"/>
      <c r="K769" s="8"/>
      <c r="L769" s="8"/>
      <c r="M769" s="8"/>
      <c r="N769" s="8">
        <v>6989179.2532467591</v>
      </c>
      <c r="O769" s="8"/>
      <c r="P769" s="8">
        <v>3461075.1607985492</v>
      </c>
      <c r="Q769" s="8">
        <v>3689919.0758131691</v>
      </c>
      <c r="R769" s="8">
        <v>767471.35065498122</v>
      </c>
      <c r="S769" s="8">
        <v>41235.273955199998</v>
      </c>
      <c r="T769" s="8">
        <v>309216.95553134213</v>
      </c>
    </row>
    <row r="770" spans="1:20" hidden="1" x14ac:dyDescent="0.2">
      <c r="A770" s="6">
        <f t="shared" si="75"/>
        <v>715</v>
      </c>
      <c r="B770" s="6">
        <f t="shared" si="76"/>
        <v>8</v>
      </c>
      <c r="C770" s="7" t="s">
        <v>556</v>
      </c>
      <c r="D770" s="7" t="s">
        <v>826</v>
      </c>
      <c r="E770" s="8">
        <f t="shared" si="70"/>
        <v>13675096.110000003</v>
      </c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>
        <v>6281943.2996982122</v>
      </c>
      <c r="Q770" s="8">
        <v>6600208.7236122256</v>
      </c>
      <c r="R770" s="8">
        <v>467395.75870270387</v>
      </c>
      <c r="S770" s="8">
        <v>43841.754004800001</v>
      </c>
      <c r="T770" s="8">
        <v>281706.57398205937</v>
      </c>
    </row>
    <row r="771" spans="1:20" s="14" customFormat="1" hidden="1" x14ac:dyDescent="0.2">
      <c r="A771" s="40" t="s">
        <v>574</v>
      </c>
      <c r="B771" s="40"/>
      <c r="C771" s="40"/>
      <c r="D771" s="40"/>
      <c r="E771" s="13">
        <f t="shared" si="70"/>
        <v>114645818.86999999</v>
      </c>
      <c r="F771" s="13">
        <v>0</v>
      </c>
      <c r="G771" s="13">
        <v>0</v>
      </c>
      <c r="H771" s="13">
        <v>3919390.2107137744</v>
      </c>
      <c r="I771" s="13">
        <v>2475490.7931422591</v>
      </c>
      <c r="J771" s="13">
        <v>1815827.8462593022</v>
      </c>
      <c r="K771" s="13">
        <v>0</v>
      </c>
      <c r="L771" s="13">
        <v>0</v>
      </c>
      <c r="M771" s="13">
        <v>0</v>
      </c>
      <c r="N771" s="13">
        <v>18227199.363810163</v>
      </c>
      <c r="O771" s="13">
        <v>0</v>
      </c>
      <c r="P771" s="13">
        <v>40778990.61173752</v>
      </c>
      <c r="Q771" s="13">
        <v>40617226.460164897</v>
      </c>
      <c r="R771" s="13">
        <v>4127151.3332155272</v>
      </c>
      <c r="S771" s="13">
        <v>326428.33197359997</v>
      </c>
      <c r="T771" s="13">
        <v>2358113.9189829528</v>
      </c>
    </row>
    <row r="772" spans="1:20" s="5" customFormat="1" hidden="1" x14ac:dyDescent="0.2">
      <c r="A772" s="36" t="s">
        <v>1132</v>
      </c>
      <c r="B772" s="36"/>
      <c r="C772" s="36"/>
      <c r="D772" s="36"/>
      <c r="E772" s="4">
        <f>SUM(F772:T772)</f>
        <v>5396368801.651494</v>
      </c>
      <c r="F772" s="4">
        <f t="shared" ref="F772:T772" si="77">+F779+F813+F818+F820+F822+F836+F844+F848+F854+F856+F980+F983+F985+F1000+F1035+F1044+F1048+F1108+F1122+F1124+F1126+F1128+F1131+F1133+F1140+F1142</f>
        <v>730997887.02983034</v>
      </c>
      <c r="G772" s="4">
        <f t="shared" si="77"/>
        <v>259590852.44292274</v>
      </c>
      <c r="H772" s="4">
        <f t="shared" si="77"/>
        <v>275903945.31114835</v>
      </c>
      <c r="I772" s="4">
        <f t="shared" si="77"/>
        <v>226896832.55573225</v>
      </c>
      <c r="J772" s="4">
        <f t="shared" si="77"/>
        <v>22236608.818484761</v>
      </c>
      <c r="K772" s="4">
        <f t="shared" si="77"/>
        <v>0</v>
      </c>
      <c r="L772" s="4">
        <f t="shared" si="77"/>
        <v>48991816.105664045</v>
      </c>
      <c r="M772" s="4">
        <f t="shared" si="77"/>
        <v>33739247.001599997</v>
      </c>
      <c r="N772" s="4">
        <f t="shared" si="77"/>
        <v>1033595968.0082003</v>
      </c>
      <c r="O772" s="4">
        <f t="shared" si="77"/>
        <v>214588043.2732982</v>
      </c>
      <c r="P772" s="4">
        <f t="shared" si="77"/>
        <v>1229859112.3293753</v>
      </c>
      <c r="Q772" s="4">
        <f t="shared" si="77"/>
        <v>643505092.37851489</v>
      </c>
      <c r="R772" s="4">
        <f t="shared" si="77"/>
        <v>519047770.4877637</v>
      </c>
      <c r="S772" s="4">
        <f t="shared" si="77"/>
        <v>54185575.059052005</v>
      </c>
      <c r="T772" s="4">
        <f t="shared" si="77"/>
        <v>103230050.84990729</v>
      </c>
    </row>
    <row r="773" spans="1:20" hidden="1" x14ac:dyDescent="0.2">
      <c r="A773" s="6">
        <f>+A770+1</f>
        <v>716</v>
      </c>
      <c r="B773" s="6">
        <v>1</v>
      </c>
      <c r="C773" s="7" t="s">
        <v>578</v>
      </c>
      <c r="D773" s="7" t="s">
        <v>846</v>
      </c>
      <c r="E773" s="8">
        <f>SUM(F773:T773)</f>
        <v>231309.58195719996</v>
      </c>
      <c r="F773" s="8">
        <v>0</v>
      </c>
      <c r="G773" s="8">
        <v>0</v>
      </c>
      <c r="H773" s="8">
        <v>180237.19948919996</v>
      </c>
      <c r="I773" s="8">
        <v>0</v>
      </c>
      <c r="J773" s="8">
        <v>0</v>
      </c>
      <c r="K773" s="8"/>
      <c r="L773" s="8"/>
      <c r="M773" s="8">
        <v>0</v>
      </c>
      <c r="N773" s="8">
        <v>0</v>
      </c>
      <c r="O773" s="8">
        <v>0</v>
      </c>
      <c r="P773" s="8">
        <v>0</v>
      </c>
      <c r="Q773" s="8">
        <v>0</v>
      </c>
      <c r="R773" s="8">
        <v>23130.959999999999</v>
      </c>
      <c r="S773" s="8">
        <v>24000</v>
      </c>
      <c r="T773" s="8">
        <v>3941.4224680000002</v>
      </c>
    </row>
    <row r="774" spans="1:20" hidden="1" x14ac:dyDescent="0.2">
      <c r="A774" s="6">
        <f>+A773+1</f>
        <v>717</v>
      </c>
      <c r="B774" s="6">
        <f>+B773+1</f>
        <v>2</v>
      </c>
      <c r="C774" s="7" t="s">
        <v>578</v>
      </c>
      <c r="D774" s="7" t="s">
        <v>847</v>
      </c>
      <c r="E774" s="8">
        <f t="shared" ref="E774:E837" si="78">SUM(F774:T774)</f>
        <v>3700031.2054143995</v>
      </c>
      <c r="F774" s="8">
        <v>1461061.32281928</v>
      </c>
      <c r="G774" s="8">
        <v>522377.90726225992</v>
      </c>
      <c r="H774" s="8">
        <v>201460.00393931995</v>
      </c>
      <c r="I774" s="8">
        <v>779983.90982652002</v>
      </c>
      <c r="J774" s="8">
        <v>0</v>
      </c>
      <c r="K774" s="8"/>
      <c r="L774" s="8">
        <v>289128.99418840115</v>
      </c>
      <c r="M774" s="8">
        <v>0</v>
      </c>
      <c r="N774" s="8">
        <v>0</v>
      </c>
      <c r="O774" s="8">
        <v>0</v>
      </c>
      <c r="P774" s="8">
        <v>0</v>
      </c>
      <c r="Q774" s="8">
        <v>0</v>
      </c>
      <c r="R774" s="8">
        <v>337860.100354144</v>
      </c>
      <c r="S774" s="8">
        <v>37000.312054144</v>
      </c>
      <c r="T774" s="8">
        <v>71158.654970330797</v>
      </c>
    </row>
    <row r="775" spans="1:20" hidden="1" x14ac:dyDescent="0.2">
      <c r="A775" s="6">
        <f t="shared" ref="A775:A778" si="79">+A774+1</f>
        <v>718</v>
      </c>
      <c r="B775" s="6">
        <f t="shared" ref="B775:B778" si="80">+B774+1</f>
        <v>3</v>
      </c>
      <c r="C775" s="7" t="s">
        <v>578</v>
      </c>
      <c r="D775" s="7" t="s">
        <v>579</v>
      </c>
      <c r="E775" s="8">
        <f t="shared" si="78"/>
        <v>4775433.116868481</v>
      </c>
      <c r="F775" s="8">
        <v>0</v>
      </c>
      <c r="G775" s="8">
        <v>0</v>
      </c>
      <c r="H775" s="8">
        <v>0</v>
      </c>
      <c r="I775" s="8">
        <v>0</v>
      </c>
      <c r="J775" s="8">
        <v>0</v>
      </c>
      <c r="K775" s="8"/>
      <c r="L775" s="8"/>
      <c r="M775" s="8">
        <v>0</v>
      </c>
      <c r="N775" s="8">
        <v>0</v>
      </c>
      <c r="O775" s="8">
        <v>0</v>
      </c>
      <c r="P775" s="8">
        <v>4159182.5775964805</v>
      </c>
      <c r="Q775" s="8">
        <v>0</v>
      </c>
      <c r="R775" s="8">
        <v>477543.31</v>
      </c>
      <c r="S775" s="8">
        <v>47754.33</v>
      </c>
      <c r="T775" s="8">
        <v>90952.89927200001</v>
      </c>
    </row>
    <row r="776" spans="1:20" hidden="1" x14ac:dyDescent="0.2">
      <c r="A776" s="6">
        <f t="shared" si="79"/>
        <v>719</v>
      </c>
      <c r="B776" s="6">
        <f t="shared" si="80"/>
        <v>4</v>
      </c>
      <c r="C776" s="7" t="s">
        <v>578</v>
      </c>
      <c r="D776" s="7" t="s">
        <v>848</v>
      </c>
      <c r="E776" s="8">
        <f t="shared" si="78"/>
        <v>4775433.116868481</v>
      </c>
      <c r="F776" s="8">
        <v>0</v>
      </c>
      <c r="G776" s="8">
        <v>0</v>
      </c>
      <c r="H776" s="8">
        <v>0</v>
      </c>
      <c r="I776" s="8">
        <v>0</v>
      </c>
      <c r="J776" s="8">
        <v>0</v>
      </c>
      <c r="K776" s="8"/>
      <c r="L776" s="8"/>
      <c r="M776" s="8">
        <v>0</v>
      </c>
      <c r="N776" s="8">
        <v>0</v>
      </c>
      <c r="O776" s="8">
        <v>0</v>
      </c>
      <c r="P776" s="8">
        <v>4159182.5775964805</v>
      </c>
      <c r="Q776" s="8">
        <v>0</v>
      </c>
      <c r="R776" s="8">
        <v>477543.31</v>
      </c>
      <c r="S776" s="8">
        <v>47754.33</v>
      </c>
      <c r="T776" s="8">
        <v>90952.89927200001</v>
      </c>
    </row>
    <row r="777" spans="1:20" hidden="1" x14ac:dyDescent="0.2">
      <c r="A777" s="6">
        <f t="shared" si="79"/>
        <v>720</v>
      </c>
      <c r="B777" s="6">
        <f t="shared" si="80"/>
        <v>5</v>
      </c>
      <c r="C777" s="7" t="s">
        <v>578</v>
      </c>
      <c r="D777" s="7" t="s">
        <v>581</v>
      </c>
      <c r="E777" s="8">
        <f t="shared" si="78"/>
        <v>3496904.03569416</v>
      </c>
      <c r="F777" s="8">
        <v>0</v>
      </c>
      <c r="G777" s="8">
        <v>0</v>
      </c>
      <c r="H777" s="8">
        <v>0</v>
      </c>
      <c r="I777" s="8">
        <v>0</v>
      </c>
      <c r="J777" s="8">
        <v>0</v>
      </c>
      <c r="K777" s="8"/>
      <c r="L777" s="8"/>
      <c r="M777" s="8">
        <v>0</v>
      </c>
      <c r="N777" s="8">
        <v>0</v>
      </c>
      <c r="O777" s="8">
        <v>0</v>
      </c>
      <c r="P777" s="8">
        <v>3045642.56125416</v>
      </c>
      <c r="Q777" s="8">
        <v>0</v>
      </c>
      <c r="R777" s="8">
        <v>349690.4</v>
      </c>
      <c r="S777" s="8">
        <v>34969.040000000001</v>
      </c>
      <c r="T777" s="8">
        <v>66602.034440000003</v>
      </c>
    </row>
    <row r="778" spans="1:20" hidden="1" x14ac:dyDescent="0.2">
      <c r="A778" s="6">
        <f t="shared" si="79"/>
        <v>721</v>
      </c>
      <c r="B778" s="6">
        <f t="shared" si="80"/>
        <v>6</v>
      </c>
      <c r="C778" s="7" t="s">
        <v>578</v>
      </c>
      <c r="D778" s="7" t="s">
        <v>582</v>
      </c>
      <c r="E778" s="8">
        <f t="shared" si="78"/>
        <v>4565167.2970642</v>
      </c>
      <c r="F778" s="8">
        <v>0</v>
      </c>
      <c r="G778" s="8">
        <v>0</v>
      </c>
      <c r="H778" s="8">
        <v>0</v>
      </c>
      <c r="I778" s="8">
        <v>0</v>
      </c>
      <c r="J778" s="8">
        <v>0</v>
      </c>
      <c r="K778" s="8"/>
      <c r="L778" s="8"/>
      <c r="M778" s="8">
        <v>0</v>
      </c>
      <c r="N778" s="8">
        <v>0</v>
      </c>
      <c r="O778" s="8">
        <v>0</v>
      </c>
      <c r="P778" s="8">
        <v>3976050.7206041999</v>
      </c>
      <c r="Q778" s="8">
        <v>0</v>
      </c>
      <c r="R778" s="8">
        <v>456516.73</v>
      </c>
      <c r="S778" s="8">
        <v>45651.67</v>
      </c>
      <c r="T778" s="8">
        <v>86948.176460000002</v>
      </c>
    </row>
    <row r="779" spans="1:20" s="14" customFormat="1" hidden="1" x14ac:dyDescent="0.2">
      <c r="A779" s="40" t="s">
        <v>583</v>
      </c>
      <c r="B779" s="40"/>
      <c r="C779" s="40"/>
      <c r="D779" s="40"/>
      <c r="E779" s="13">
        <f>SUM(F779:T779)</f>
        <v>21544278.353866916</v>
      </c>
      <c r="F779" s="13">
        <v>1461061.32281928</v>
      </c>
      <c r="G779" s="13">
        <v>522377.90726225992</v>
      </c>
      <c r="H779" s="13">
        <v>381697.20342851989</v>
      </c>
      <c r="I779" s="13">
        <v>779983.90982652002</v>
      </c>
      <c r="J779" s="13">
        <v>0</v>
      </c>
      <c r="K779" s="13">
        <v>0</v>
      </c>
      <c r="L779" s="13">
        <v>289128.99418840115</v>
      </c>
      <c r="M779" s="13">
        <v>0</v>
      </c>
      <c r="N779" s="13">
        <v>0</v>
      </c>
      <c r="O779" s="13">
        <v>0</v>
      </c>
      <c r="P779" s="13">
        <v>15340058.43705132</v>
      </c>
      <c r="Q779" s="13">
        <v>0</v>
      </c>
      <c r="R779" s="13">
        <v>2122284.8103541438</v>
      </c>
      <c r="S779" s="13">
        <v>237129.68205414404</v>
      </c>
      <c r="T779" s="13">
        <v>410556.08688233083</v>
      </c>
    </row>
    <row r="780" spans="1:20" hidden="1" x14ac:dyDescent="0.2">
      <c r="A780" s="6">
        <f>+A778+1</f>
        <v>722</v>
      </c>
      <c r="B780" s="6">
        <v>1</v>
      </c>
      <c r="C780" s="7" t="s">
        <v>52</v>
      </c>
      <c r="D780" s="7" t="s">
        <v>849</v>
      </c>
      <c r="E780" s="8">
        <f t="shared" si="78"/>
        <v>8047841.0641727997</v>
      </c>
      <c r="F780" s="8">
        <v>2028859.0707567004</v>
      </c>
      <c r="G780" s="8">
        <v>725393.19988800003</v>
      </c>
      <c r="H780" s="8">
        <v>279756.38212536002</v>
      </c>
      <c r="I780" s="8">
        <v>1083100.53123132</v>
      </c>
      <c r="J780" s="8">
        <v>0</v>
      </c>
      <c r="K780" s="8"/>
      <c r="L780" s="8">
        <v>499067.15597011219</v>
      </c>
      <c r="M780" s="8">
        <v>0</v>
      </c>
      <c r="N780" s="8">
        <v>2473243.9450865998</v>
      </c>
      <c r="O780" s="8">
        <v>0</v>
      </c>
      <c r="P780" s="8">
        <v>0</v>
      </c>
      <c r="Q780" s="8">
        <v>0</v>
      </c>
      <c r="R780" s="8">
        <v>722911.10534172796</v>
      </c>
      <c r="S780" s="8">
        <v>80478.410641727998</v>
      </c>
      <c r="T780" s="8">
        <v>155031.26313125197</v>
      </c>
    </row>
    <row r="781" spans="1:20" hidden="1" x14ac:dyDescent="0.2">
      <c r="A781" s="6">
        <f>+A780+1</f>
        <v>723</v>
      </c>
      <c r="B781" s="6">
        <f>+B780+1</f>
        <v>2</v>
      </c>
      <c r="C781" s="7" t="s">
        <v>52</v>
      </c>
      <c r="D781" s="7" t="s">
        <v>850</v>
      </c>
      <c r="E781" s="8">
        <f t="shared" si="78"/>
        <v>4203789.3115321612</v>
      </c>
      <c r="F781" s="8">
        <v>1627745.7405955202</v>
      </c>
      <c r="G781" s="8">
        <v>581980.14621138002</v>
      </c>
      <c r="H781" s="8">
        <v>224447.45866200002</v>
      </c>
      <c r="I781" s="8">
        <v>868967.34453143994</v>
      </c>
      <c r="J781" s="8">
        <v>0</v>
      </c>
      <c r="K781" s="8"/>
      <c r="L781" s="8">
        <v>400399.63874842442</v>
      </c>
      <c r="M781" s="8">
        <v>0</v>
      </c>
      <c r="N781" s="8">
        <v>0</v>
      </c>
      <c r="O781" s="8">
        <v>0</v>
      </c>
      <c r="P781" s="8">
        <v>0</v>
      </c>
      <c r="Q781" s="8">
        <v>0</v>
      </c>
      <c r="R781" s="8">
        <v>377222.16361532168</v>
      </c>
      <c r="S781" s="8">
        <v>42037.893115321604</v>
      </c>
      <c r="T781" s="8">
        <v>80988.92605275246</v>
      </c>
    </row>
    <row r="782" spans="1:20" hidden="1" x14ac:dyDescent="0.2">
      <c r="A782" s="6">
        <f t="shared" ref="A782:A812" si="81">+A781+1</f>
        <v>724</v>
      </c>
      <c r="B782" s="6">
        <f t="shared" ref="B782:B812" si="82">+B781+1</f>
        <v>3</v>
      </c>
      <c r="C782" s="7" t="s">
        <v>52</v>
      </c>
      <c r="D782" s="7" t="s">
        <v>851</v>
      </c>
      <c r="E782" s="8">
        <f t="shared" si="78"/>
        <v>1334118.5723260799</v>
      </c>
      <c r="F782" s="8">
        <v>686429.04738743999</v>
      </c>
      <c r="G782" s="8">
        <v>241712.30543040001</v>
      </c>
      <c r="H782" s="8">
        <v>89612.030390400003</v>
      </c>
      <c r="I782" s="8">
        <v>0</v>
      </c>
      <c r="J782" s="8">
        <v>0</v>
      </c>
      <c r="K782" s="8"/>
      <c r="L782" s="8">
        <v>164291.16448145889</v>
      </c>
      <c r="M782" s="8">
        <v>0</v>
      </c>
      <c r="N782" s="8">
        <v>0</v>
      </c>
      <c r="O782" s="8">
        <v>0</v>
      </c>
      <c r="P782" s="8">
        <v>0</v>
      </c>
      <c r="Q782" s="8">
        <v>0</v>
      </c>
      <c r="R782" s="8">
        <v>102225.1044232608</v>
      </c>
      <c r="S782" s="8">
        <v>24000</v>
      </c>
      <c r="T782" s="8">
        <v>25848.920213120338</v>
      </c>
    </row>
    <row r="783" spans="1:20" hidden="1" x14ac:dyDescent="0.2">
      <c r="A783" s="6">
        <f t="shared" si="81"/>
        <v>725</v>
      </c>
      <c r="B783" s="6">
        <f t="shared" si="82"/>
        <v>4</v>
      </c>
      <c r="C783" s="7" t="s">
        <v>52</v>
      </c>
      <c r="D783" s="7" t="s">
        <v>852</v>
      </c>
      <c r="E783" s="8">
        <f t="shared" si="78"/>
        <v>2249477.5345151997</v>
      </c>
      <c r="F783" s="8">
        <v>677761.92186864</v>
      </c>
      <c r="G783" s="8">
        <v>239367.07389420003</v>
      </c>
      <c r="H783" s="8">
        <v>89428.997939399997</v>
      </c>
      <c r="I783" s="8">
        <v>0</v>
      </c>
      <c r="J783" s="8">
        <v>0</v>
      </c>
      <c r="K783" s="8"/>
      <c r="L783" s="8">
        <v>163046.52274268898</v>
      </c>
      <c r="M783" s="8">
        <v>0</v>
      </c>
      <c r="N783" s="8">
        <v>827342.73033971991</v>
      </c>
      <c r="O783" s="8">
        <v>0</v>
      </c>
      <c r="P783" s="8">
        <v>0</v>
      </c>
      <c r="Q783" s="8">
        <v>0</v>
      </c>
      <c r="R783" s="8">
        <v>184861.09594515199</v>
      </c>
      <c r="S783" s="8">
        <v>24000</v>
      </c>
      <c r="T783" s="8">
        <v>43669.191785399038</v>
      </c>
    </row>
    <row r="784" spans="1:20" hidden="1" x14ac:dyDescent="0.2">
      <c r="A784" s="6">
        <f t="shared" si="81"/>
        <v>726</v>
      </c>
      <c r="B784" s="6">
        <f t="shared" si="82"/>
        <v>5</v>
      </c>
      <c r="C784" s="7" t="s">
        <v>52</v>
      </c>
      <c r="D784" s="7" t="s">
        <v>853</v>
      </c>
      <c r="E784" s="8">
        <f t="shared" si="78"/>
        <v>1802862.5322507801</v>
      </c>
      <c r="F784" s="8">
        <v>0</v>
      </c>
      <c r="G784" s="8">
        <v>0</v>
      </c>
      <c r="H784" s="8">
        <v>0</v>
      </c>
      <c r="I784" s="8">
        <v>0</v>
      </c>
      <c r="J784" s="8">
        <v>0</v>
      </c>
      <c r="K784" s="8"/>
      <c r="L784" s="8"/>
      <c r="M784" s="8">
        <v>0</v>
      </c>
      <c r="N784" s="8">
        <v>1582009.55739078</v>
      </c>
      <c r="O784" s="8">
        <v>0</v>
      </c>
      <c r="P784" s="8">
        <v>0</v>
      </c>
      <c r="Q784" s="8">
        <v>0</v>
      </c>
      <c r="R784" s="8">
        <v>162257.63</v>
      </c>
      <c r="S784" s="8">
        <v>24000</v>
      </c>
      <c r="T784" s="8">
        <v>34595.344859999997</v>
      </c>
    </row>
    <row r="785" spans="1:20" hidden="1" x14ac:dyDescent="0.2">
      <c r="A785" s="6">
        <f t="shared" si="81"/>
        <v>727</v>
      </c>
      <c r="B785" s="6">
        <f t="shared" si="82"/>
        <v>6</v>
      </c>
      <c r="C785" s="7" t="s">
        <v>52</v>
      </c>
      <c r="D785" s="7" t="s">
        <v>854</v>
      </c>
      <c r="E785" s="8">
        <f t="shared" si="78"/>
        <v>4350893.7627468808</v>
      </c>
      <c r="F785" s="8">
        <v>1305650.9107714801</v>
      </c>
      <c r="G785" s="8">
        <v>466819.15935353999</v>
      </c>
      <c r="H785" s="8">
        <v>180034.27425312001</v>
      </c>
      <c r="I785" s="8">
        <v>0</v>
      </c>
      <c r="J785" s="8">
        <v>0</v>
      </c>
      <c r="K785" s="8"/>
      <c r="L785" s="8">
        <v>321169.4170197348</v>
      </c>
      <c r="M785" s="8">
        <v>0</v>
      </c>
      <c r="N785" s="8">
        <v>1591630.1188955999</v>
      </c>
      <c r="O785" s="8">
        <v>0</v>
      </c>
      <c r="P785" s="8">
        <v>0</v>
      </c>
      <c r="Q785" s="8">
        <v>0</v>
      </c>
      <c r="R785" s="8">
        <v>357554.57752746879</v>
      </c>
      <c r="S785" s="8">
        <v>43508.937627468797</v>
      </c>
      <c r="T785" s="8">
        <v>84526.367298467565</v>
      </c>
    </row>
    <row r="786" spans="1:20" s="12" customFormat="1" hidden="1" x14ac:dyDescent="0.2">
      <c r="A786" s="9">
        <f t="shared" si="81"/>
        <v>728</v>
      </c>
      <c r="B786" s="9">
        <f t="shared" si="82"/>
        <v>7</v>
      </c>
      <c r="C786" s="10" t="s">
        <v>52</v>
      </c>
      <c r="D786" s="10" t="s">
        <v>110</v>
      </c>
      <c r="E786" s="11">
        <f t="shared" si="78"/>
        <v>4275760.2337369602</v>
      </c>
      <c r="F786" s="11">
        <v>0</v>
      </c>
      <c r="G786" s="11">
        <v>0</v>
      </c>
      <c r="H786" s="11">
        <v>0</v>
      </c>
      <c r="I786" s="11">
        <v>0</v>
      </c>
      <c r="J786" s="11">
        <v>0</v>
      </c>
      <c r="K786" s="11"/>
      <c r="L786" s="11">
        <v>0</v>
      </c>
      <c r="M786" s="11">
        <v>0</v>
      </c>
      <c r="N786" s="11">
        <v>0</v>
      </c>
      <c r="O786" s="11">
        <v>0</v>
      </c>
      <c r="P786" s="11">
        <v>3723990.48406896</v>
      </c>
      <c r="Q786" s="11">
        <v>0</v>
      </c>
      <c r="R786" s="11">
        <v>427576.02</v>
      </c>
      <c r="S786" s="11">
        <v>42757.599999999999</v>
      </c>
      <c r="T786" s="11">
        <v>81436.129668000009</v>
      </c>
    </row>
    <row r="787" spans="1:20" s="12" customFormat="1" hidden="1" x14ac:dyDescent="0.2">
      <c r="A787" s="9">
        <f t="shared" si="81"/>
        <v>729</v>
      </c>
      <c r="B787" s="9">
        <f t="shared" si="82"/>
        <v>8</v>
      </c>
      <c r="C787" s="10" t="s">
        <v>52</v>
      </c>
      <c r="D787" s="10" t="s">
        <v>113</v>
      </c>
      <c r="E787" s="11">
        <f t="shared" si="78"/>
        <v>4296754.8376513598</v>
      </c>
      <c r="F787" s="11">
        <v>0</v>
      </c>
      <c r="G787" s="11">
        <v>0</v>
      </c>
      <c r="H787" s="11">
        <v>0</v>
      </c>
      <c r="I787" s="11">
        <v>0</v>
      </c>
      <c r="J787" s="11">
        <v>0</v>
      </c>
      <c r="K787" s="11"/>
      <c r="L787" s="11">
        <v>0</v>
      </c>
      <c r="M787" s="11">
        <v>0</v>
      </c>
      <c r="N787" s="11">
        <v>0</v>
      </c>
      <c r="O787" s="11">
        <v>0</v>
      </c>
      <c r="P787" s="11">
        <v>3742275.8149173595</v>
      </c>
      <c r="Q787" s="11">
        <v>0</v>
      </c>
      <c r="R787" s="11">
        <v>429675.48</v>
      </c>
      <c r="S787" s="11">
        <v>42967.55</v>
      </c>
      <c r="T787" s="11">
        <v>81835.992733999999</v>
      </c>
    </row>
    <row r="788" spans="1:20" hidden="1" x14ac:dyDescent="0.2">
      <c r="A788" s="6">
        <f t="shared" si="81"/>
        <v>730</v>
      </c>
      <c r="B788" s="6">
        <f t="shared" si="82"/>
        <v>9</v>
      </c>
      <c r="C788" s="7" t="s">
        <v>52</v>
      </c>
      <c r="D788" s="7" t="s">
        <v>855</v>
      </c>
      <c r="E788" s="8">
        <f t="shared" si="78"/>
        <v>18210899.369510699</v>
      </c>
      <c r="F788" s="8">
        <v>0</v>
      </c>
      <c r="G788" s="8">
        <v>0</v>
      </c>
      <c r="H788" s="8">
        <v>0</v>
      </c>
      <c r="I788" s="8">
        <v>0</v>
      </c>
      <c r="J788" s="8">
        <v>0</v>
      </c>
      <c r="K788" s="8"/>
      <c r="L788" s="8">
        <v>0</v>
      </c>
      <c r="M788" s="8">
        <v>0</v>
      </c>
      <c r="N788" s="8">
        <v>6157112.4392147996</v>
      </c>
      <c r="O788" s="8">
        <v>0</v>
      </c>
      <c r="P788" s="8">
        <v>5034463.8951263996</v>
      </c>
      <c r="Q788" s="8">
        <v>4737691.6759935003</v>
      </c>
      <c r="R788" s="8">
        <v>1751181.54</v>
      </c>
      <c r="S788" s="8">
        <v>182108.99</v>
      </c>
      <c r="T788" s="8">
        <v>348340.82917599997</v>
      </c>
    </row>
    <row r="789" spans="1:20" hidden="1" x14ac:dyDescent="0.2">
      <c r="A789" s="6">
        <f t="shared" si="81"/>
        <v>731</v>
      </c>
      <c r="B789" s="6">
        <f t="shared" si="82"/>
        <v>10</v>
      </c>
      <c r="C789" s="7" t="s">
        <v>52</v>
      </c>
      <c r="D789" s="7" t="s">
        <v>590</v>
      </c>
      <c r="E789" s="8">
        <f t="shared" si="78"/>
        <v>3927827.2248134203</v>
      </c>
      <c r="F789" s="8">
        <v>0</v>
      </c>
      <c r="G789" s="8">
        <v>0</v>
      </c>
      <c r="H789" s="8">
        <v>0</v>
      </c>
      <c r="I789" s="8">
        <v>0</v>
      </c>
      <c r="J789" s="8">
        <v>0</v>
      </c>
      <c r="K789" s="8"/>
      <c r="L789" s="8">
        <v>0</v>
      </c>
      <c r="M789" s="8">
        <v>0</v>
      </c>
      <c r="N789" s="8">
        <v>0</v>
      </c>
      <c r="O789" s="8">
        <v>0</v>
      </c>
      <c r="P789" s="8">
        <v>3420956.8372774203</v>
      </c>
      <c r="Q789" s="8">
        <v>0</v>
      </c>
      <c r="R789" s="8">
        <v>392782.72</v>
      </c>
      <c r="S789" s="8">
        <v>39278.269999999997</v>
      </c>
      <c r="T789" s="8">
        <v>74809.397535999989</v>
      </c>
    </row>
    <row r="790" spans="1:20" hidden="1" x14ac:dyDescent="0.2">
      <c r="A790" s="6">
        <f t="shared" si="81"/>
        <v>732</v>
      </c>
      <c r="B790" s="6">
        <f t="shared" si="82"/>
        <v>11</v>
      </c>
      <c r="C790" s="7" t="s">
        <v>52</v>
      </c>
      <c r="D790" s="7" t="s">
        <v>591</v>
      </c>
      <c r="E790" s="8">
        <f t="shared" si="78"/>
        <v>2996716.7207828802</v>
      </c>
      <c r="F790" s="8">
        <v>0</v>
      </c>
      <c r="G790" s="8">
        <v>0</v>
      </c>
      <c r="H790" s="8">
        <v>0</v>
      </c>
      <c r="I790" s="8">
        <v>0</v>
      </c>
      <c r="J790" s="8">
        <v>0</v>
      </c>
      <c r="K790" s="8"/>
      <c r="L790" s="8">
        <v>0</v>
      </c>
      <c r="M790" s="8">
        <v>0</v>
      </c>
      <c r="N790" s="8">
        <v>0</v>
      </c>
      <c r="O790" s="8">
        <v>0</v>
      </c>
      <c r="P790" s="8">
        <v>2610002.4141508802</v>
      </c>
      <c r="Q790" s="8">
        <v>0</v>
      </c>
      <c r="R790" s="8">
        <v>299671.67</v>
      </c>
      <c r="S790" s="8">
        <v>29967.17</v>
      </c>
      <c r="T790" s="8">
        <v>57075.466632000011</v>
      </c>
    </row>
    <row r="791" spans="1:20" hidden="1" x14ac:dyDescent="0.2">
      <c r="A791" s="6">
        <f t="shared" si="81"/>
        <v>733</v>
      </c>
      <c r="B791" s="6">
        <f t="shared" si="82"/>
        <v>12</v>
      </c>
      <c r="C791" s="7" t="s">
        <v>52</v>
      </c>
      <c r="D791" s="7" t="s">
        <v>592</v>
      </c>
      <c r="E791" s="8">
        <f t="shared" si="78"/>
        <v>7066533.2069663405</v>
      </c>
      <c r="F791" s="8">
        <v>0</v>
      </c>
      <c r="G791" s="8">
        <v>0</v>
      </c>
      <c r="H791" s="8">
        <v>0</v>
      </c>
      <c r="I791" s="8">
        <v>0</v>
      </c>
      <c r="J791" s="8">
        <v>0</v>
      </c>
      <c r="K791" s="8"/>
      <c r="L791" s="8">
        <v>0</v>
      </c>
      <c r="M791" s="8">
        <v>0</v>
      </c>
      <c r="N791" s="8">
        <v>0</v>
      </c>
      <c r="O791" s="8">
        <v>0</v>
      </c>
      <c r="P791" s="8">
        <v>6154625.3653823398</v>
      </c>
      <c r="Q791" s="8">
        <v>0</v>
      </c>
      <c r="R791" s="8">
        <v>706653.32</v>
      </c>
      <c r="S791" s="8">
        <v>70665.33</v>
      </c>
      <c r="T791" s="8">
        <v>134589.19158399999</v>
      </c>
    </row>
    <row r="792" spans="1:20" hidden="1" x14ac:dyDescent="0.2">
      <c r="A792" s="6">
        <f t="shared" si="81"/>
        <v>734</v>
      </c>
      <c r="B792" s="6">
        <f t="shared" si="82"/>
        <v>13</v>
      </c>
      <c r="C792" s="7" t="s">
        <v>52</v>
      </c>
      <c r="D792" s="7" t="s">
        <v>123</v>
      </c>
      <c r="E792" s="8">
        <f t="shared" si="78"/>
        <v>9650765.5286091175</v>
      </c>
      <c r="F792" s="8">
        <v>3781719.0301854601</v>
      </c>
      <c r="G792" s="8">
        <v>2301122.3841198599</v>
      </c>
      <c r="H792" s="8">
        <v>1084289.72301552</v>
      </c>
      <c r="I792" s="8">
        <v>924060.43208892003</v>
      </c>
      <c r="J792" s="8">
        <v>0</v>
      </c>
      <c r="K792" s="8"/>
      <c r="L792" s="8">
        <v>401977.62061634718</v>
      </c>
      <c r="M792" s="8">
        <v>0</v>
      </c>
      <c r="N792" s="8">
        <v>0</v>
      </c>
      <c r="O792" s="8">
        <v>0</v>
      </c>
      <c r="P792" s="8">
        <v>0</v>
      </c>
      <c r="Q792" s="8">
        <v>0</v>
      </c>
      <c r="R792" s="8">
        <v>875360.27468609123</v>
      </c>
      <c r="S792" s="8">
        <v>96507.655286091191</v>
      </c>
      <c r="T792" s="8">
        <v>185728.40861083049</v>
      </c>
    </row>
    <row r="793" spans="1:20" hidden="1" x14ac:dyDescent="0.2">
      <c r="A793" s="6">
        <f t="shared" si="81"/>
        <v>735</v>
      </c>
      <c r="B793" s="6">
        <f t="shared" si="82"/>
        <v>14</v>
      </c>
      <c r="C793" s="7" t="s">
        <v>52</v>
      </c>
      <c r="D793" s="7" t="s">
        <v>856</v>
      </c>
      <c r="E793" s="8">
        <f t="shared" si="78"/>
        <v>15015985.5997856</v>
      </c>
      <c r="F793" s="8">
        <v>2572773.1161951004</v>
      </c>
      <c r="G793" s="8">
        <v>1565495.94504702</v>
      </c>
      <c r="H793" s="8">
        <v>737662.26791922003</v>
      </c>
      <c r="I793" s="8">
        <v>628655.33800019999</v>
      </c>
      <c r="J793" s="8">
        <v>0</v>
      </c>
      <c r="K793" s="8"/>
      <c r="L793" s="8">
        <v>273472.77996798436</v>
      </c>
      <c r="M793" s="8">
        <v>0</v>
      </c>
      <c r="N793" s="8">
        <v>7442598.2853095988</v>
      </c>
      <c r="O793" s="8">
        <v>0</v>
      </c>
      <c r="P793" s="8">
        <v>0</v>
      </c>
      <c r="Q793" s="8">
        <v>0</v>
      </c>
      <c r="R793" s="8">
        <v>1356059.003097856</v>
      </c>
      <c r="S793" s="8">
        <v>150159.85599785601</v>
      </c>
      <c r="T793" s="8">
        <v>289109.00825076358</v>
      </c>
    </row>
    <row r="794" spans="1:20" hidden="1" x14ac:dyDescent="0.2">
      <c r="A794" s="6">
        <f t="shared" si="81"/>
        <v>736</v>
      </c>
      <c r="B794" s="6">
        <f t="shared" si="82"/>
        <v>15</v>
      </c>
      <c r="C794" s="7" t="s">
        <v>52</v>
      </c>
      <c r="D794" s="7" t="s">
        <v>857</v>
      </c>
      <c r="E794" s="8">
        <f t="shared" si="78"/>
        <v>16257698.658714881</v>
      </c>
      <c r="F794" s="8">
        <v>2785522.7875729799</v>
      </c>
      <c r="G794" s="8">
        <v>1694951.0986291801</v>
      </c>
      <c r="H794" s="8">
        <v>798661.58676066005</v>
      </c>
      <c r="I794" s="8">
        <v>680640.57143292006</v>
      </c>
      <c r="J794" s="8">
        <v>0</v>
      </c>
      <c r="K794" s="8"/>
      <c r="L794" s="8">
        <v>296086.99484093394</v>
      </c>
      <c r="M794" s="8">
        <v>0</v>
      </c>
      <c r="N794" s="8">
        <v>8058047.1638310011</v>
      </c>
      <c r="O794" s="8">
        <v>0</v>
      </c>
      <c r="P794" s="8">
        <v>0</v>
      </c>
      <c r="Q794" s="8">
        <v>0</v>
      </c>
      <c r="R794" s="8">
        <v>1468195.243487149</v>
      </c>
      <c r="S794" s="8">
        <v>162576.98658714883</v>
      </c>
      <c r="T794" s="8">
        <v>313016.22557290853</v>
      </c>
    </row>
    <row r="795" spans="1:20" hidden="1" x14ac:dyDescent="0.2">
      <c r="A795" s="6">
        <f t="shared" si="81"/>
        <v>737</v>
      </c>
      <c r="B795" s="6">
        <f t="shared" si="82"/>
        <v>16</v>
      </c>
      <c r="C795" s="7" t="s">
        <v>52</v>
      </c>
      <c r="D795" s="7" t="s">
        <v>858</v>
      </c>
      <c r="E795" s="8">
        <f t="shared" si="78"/>
        <v>16252917.59529216</v>
      </c>
      <c r="F795" s="8">
        <v>2784703.6194213601</v>
      </c>
      <c r="G795" s="8">
        <v>1694452.6516549801</v>
      </c>
      <c r="H795" s="8">
        <v>798426.71659547999</v>
      </c>
      <c r="I795" s="8">
        <v>680440.40624028002</v>
      </c>
      <c r="J795" s="8">
        <v>0</v>
      </c>
      <c r="K795" s="8"/>
      <c r="L795" s="8">
        <v>295999.92140632961</v>
      </c>
      <c r="M795" s="8">
        <v>0</v>
      </c>
      <c r="N795" s="8">
        <v>8055677.4535944005</v>
      </c>
      <c r="O795" s="8">
        <v>0</v>
      </c>
      <c r="P795" s="8">
        <v>0</v>
      </c>
      <c r="Q795" s="8">
        <v>0</v>
      </c>
      <c r="R795" s="8">
        <v>1467763.4766529216</v>
      </c>
      <c r="S795" s="8">
        <v>162529.17595292162</v>
      </c>
      <c r="T795" s="8">
        <v>312924.17377348727</v>
      </c>
    </row>
    <row r="796" spans="1:20" hidden="1" x14ac:dyDescent="0.2">
      <c r="A796" s="6">
        <f t="shared" si="81"/>
        <v>738</v>
      </c>
      <c r="B796" s="6">
        <f t="shared" si="82"/>
        <v>17</v>
      </c>
      <c r="C796" s="7" t="s">
        <v>52</v>
      </c>
      <c r="D796" s="7" t="s">
        <v>593</v>
      </c>
      <c r="E796" s="8">
        <f t="shared" si="78"/>
        <v>6865015.4050091403</v>
      </c>
      <c r="F796" s="8">
        <v>0</v>
      </c>
      <c r="G796" s="8">
        <v>0</v>
      </c>
      <c r="H796" s="8">
        <v>0</v>
      </c>
      <c r="I796" s="8">
        <v>0</v>
      </c>
      <c r="J796" s="8">
        <v>0</v>
      </c>
      <c r="K796" s="8"/>
      <c r="L796" s="8">
        <v>0</v>
      </c>
      <c r="M796" s="8">
        <v>0</v>
      </c>
      <c r="N796" s="8">
        <v>0</v>
      </c>
      <c r="O796" s="8">
        <v>0</v>
      </c>
      <c r="P796" s="8">
        <v>0</v>
      </c>
      <c r="Q796" s="8">
        <v>5979112.6314011402</v>
      </c>
      <c r="R796" s="8">
        <v>686501.54</v>
      </c>
      <c r="S796" s="8">
        <v>68650.149999999994</v>
      </c>
      <c r="T796" s="8">
        <v>130751.083608</v>
      </c>
    </row>
    <row r="797" spans="1:20" hidden="1" x14ac:dyDescent="0.2">
      <c r="A797" s="6">
        <f t="shared" si="81"/>
        <v>739</v>
      </c>
      <c r="B797" s="6">
        <f t="shared" si="82"/>
        <v>18</v>
      </c>
      <c r="C797" s="7" t="s">
        <v>52</v>
      </c>
      <c r="D797" s="7" t="s">
        <v>594</v>
      </c>
      <c r="E797" s="8">
        <f t="shared" si="78"/>
        <v>6828377.6761651803</v>
      </c>
      <c r="F797" s="8">
        <v>0</v>
      </c>
      <c r="G797" s="8">
        <v>0</v>
      </c>
      <c r="H797" s="8">
        <v>0</v>
      </c>
      <c r="I797" s="8">
        <v>0</v>
      </c>
      <c r="J797" s="8">
        <v>0</v>
      </c>
      <c r="K797" s="8"/>
      <c r="L797" s="8">
        <v>0</v>
      </c>
      <c r="M797" s="8">
        <v>0</v>
      </c>
      <c r="N797" s="8">
        <v>0</v>
      </c>
      <c r="O797" s="8">
        <v>0</v>
      </c>
      <c r="P797" s="8">
        <v>0</v>
      </c>
      <c r="Q797" s="8">
        <v>5947202.8451971794</v>
      </c>
      <c r="R797" s="8">
        <v>682837.77</v>
      </c>
      <c r="S797" s="8">
        <v>68283.78</v>
      </c>
      <c r="T797" s="8">
        <v>130053.28096800001</v>
      </c>
    </row>
    <row r="798" spans="1:20" hidden="1" x14ac:dyDescent="0.2">
      <c r="A798" s="6">
        <f t="shared" si="81"/>
        <v>740</v>
      </c>
      <c r="B798" s="6">
        <f t="shared" si="82"/>
        <v>19</v>
      </c>
      <c r="C798" s="7" t="s">
        <v>52</v>
      </c>
      <c r="D798" s="7" t="s">
        <v>124</v>
      </c>
      <c r="E798" s="8">
        <f t="shared" si="78"/>
        <v>6128215.8548929999</v>
      </c>
      <c r="F798" s="8">
        <v>0</v>
      </c>
      <c r="G798" s="8">
        <v>0</v>
      </c>
      <c r="H798" s="8">
        <v>0</v>
      </c>
      <c r="I798" s="8">
        <v>0</v>
      </c>
      <c r="J798" s="8">
        <v>0</v>
      </c>
      <c r="K798" s="8"/>
      <c r="L798" s="8">
        <v>0</v>
      </c>
      <c r="M798" s="8">
        <v>0</v>
      </c>
      <c r="N798" s="8">
        <v>5397364.8277289998</v>
      </c>
      <c r="O798" s="8">
        <v>0</v>
      </c>
      <c r="P798" s="8">
        <v>0</v>
      </c>
      <c r="Q798" s="8">
        <v>0</v>
      </c>
      <c r="R798" s="8">
        <v>551539.43000000005</v>
      </c>
      <c r="S798" s="8">
        <v>61282.16</v>
      </c>
      <c r="T798" s="8">
        <v>118029.43716399999</v>
      </c>
    </row>
    <row r="799" spans="1:20" hidden="1" x14ac:dyDescent="0.2">
      <c r="A799" s="6">
        <f t="shared" si="81"/>
        <v>741</v>
      </c>
      <c r="B799" s="6">
        <f t="shared" si="82"/>
        <v>20</v>
      </c>
      <c r="C799" s="7" t="s">
        <v>52</v>
      </c>
      <c r="D799" s="7" t="s">
        <v>126</v>
      </c>
      <c r="E799" s="8">
        <f t="shared" si="78"/>
        <v>5727509.2909786003</v>
      </c>
      <c r="F799" s="8">
        <v>0</v>
      </c>
      <c r="G799" s="8">
        <v>0</v>
      </c>
      <c r="H799" s="8">
        <v>0</v>
      </c>
      <c r="I799" s="8">
        <v>0</v>
      </c>
      <c r="J799" s="8">
        <v>0</v>
      </c>
      <c r="K799" s="8"/>
      <c r="L799" s="8">
        <v>0</v>
      </c>
      <c r="M799" s="8">
        <v>0</v>
      </c>
      <c r="N799" s="8">
        <v>5044446.5320746005</v>
      </c>
      <c r="O799" s="8">
        <v>0</v>
      </c>
      <c r="P799" s="8">
        <v>0</v>
      </c>
      <c r="Q799" s="8">
        <v>0</v>
      </c>
      <c r="R799" s="8">
        <v>515475.84</v>
      </c>
      <c r="S799" s="8">
        <v>57275.09</v>
      </c>
      <c r="T799" s="8">
        <v>110311.82890400002</v>
      </c>
    </row>
    <row r="800" spans="1:20" hidden="1" x14ac:dyDescent="0.2">
      <c r="A800" s="6">
        <f t="shared" si="81"/>
        <v>742</v>
      </c>
      <c r="B800" s="6">
        <f t="shared" si="82"/>
        <v>21</v>
      </c>
      <c r="C800" s="7" t="s">
        <v>52</v>
      </c>
      <c r="D800" s="7" t="s">
        <v>127</v>
      </c>
      <c r="E800" s="8">
        <f t="shared" si="78"/>
        <v>5505180.42285622</v>
      </c>
      <c r="F800" s="8">
        <v>0</v>
      </c>
      <c r="G800" s="8">
        <v>0</v>
      </c>
      <c r="H800" s="8">
        <v>0</v>
      </c>
      <c r="I800" s="8">
        <v>0</v>
      </c>
      <c r="J800" s="8">
        <v>0</v>
      </c>
      <c r="K800" s="8"/>
      <c r="L800" s="8">
        <v>0</v>
      </c>
      <c r="M800" s="8">
        <v>0</v>
      </c>
      <c r="N800" s="8">
        <v>0</v>
      </c>
      <c r="O800" s="8">
        <v>0</v>
      </c>
      <c r="P800" s="8">
        <v>0</v>
      </c>
      <c r="Q800" s="8">
        <v>4794758.9162302203</v>
      </c>
      <c r="R800" s="8">
        <v>550518.04</v>
      </c>
      <c r="S800" s="8">
        <v>55051.8</v>
      </c>
      <c r="T800" s="8">
        <v>104851.66662599999</v>
      </c>
    </row>
    <row r="801" spans="1:20" hidden="1" x14ac:dyDescent="0.2">
      <c r="A801" s="6">
        <f t="shared" si="81"/>
        <v>743</v>
      </c>
      <c r="B801" s="6">
        <f t="shared" si="82"/>
        <v>22</v>
      </c>
      <c r="C801" s="7" t="s">
        <v>52</v>
      </c>
      <c r="D801" s="7" t="s">
        <v>859</v>
      </c>
      <c r="E801" s="8">
        <f t="shared" si="78"/>
        <v>15337493.114734784</v>
      </c>
      <c r="F801" s="8">
        <v>3732265.2004801799</v>
      </c>
      <c r="G801" s="8">
        <v>1320517.7229005999</v>
      </c>
      <c r="H801" s="8">
        <v>659671.04588615999</v>
      </c>
      <c r="I801" s="8">
        <v>863746.04086763994</v>
      </c>
      <c r="J801" s="8">
        <v>0</v>
      </c>
      <c r="K801" s="8"/>
      <c r="L801" s="8">
        <v>148105.97845655042</v>
      </c>
      <c r="M801" s="8">
        <v>0</v>
      </c>
      <c r="N801" s="8">
        <v>6774718.3380702008</v>
      </c>
      <c r="O801" s="8">
        <v>0</v>
      </c>
      <c r="P801" s="8">
        <v>0</v>
      </c>
      <c r="Q801" s="8">
        <v>0</v>
      </c>
      <c r="R801" s="8">
        <v>1389897.5350473477</v>
      </c>
      <c r="S801" s="8">
        <v>153374.93114734784</v>
      </c>
      <c r="T801" s="8">
        <v>295196.32187875791</v>
      </c>
    </row>
    <row r="802" spans="1:20" hidden="1" x14ac:dyDescent="0.2">
      <c r="A802" s="6">
        <f t="shared" si="81"/>
        <v>744</v>
      </c>
      <c r="B802" s="6">
        <f t="shared" si="82"/>
        <v>23</v>
      </c>
      <c r="C802" s="7" t="s">
        <v>52</v>
      </c>
      <c r="D802" s="7" t="s">
        <v>595</v>
      </c>
      <c r="E802" s="8">
        <f t="shared" si="78"/>
        <v>11669956.8639144</v>
      </c>
      <c r="F802" s="8">
        <v>0</v>
      </c>
      <c r="G802" s="8">
        <v>0</v>
      </c>
      <c r="H802" s="8">
        <v>0</v>
      </c>
      <c r="I802" s="8">
        <v>0</v>
      </c>
      <c r="J802" s="8">
        <v>0</v>
      </c>
      <c r="K802" s="8"/>
      <c r="L802" s="8">
        <v>0</v>
      </c>
      <c r="M802" s="8">
        <v>0</v>
      </c>
      <c r="N802" s="8">
        <v>10278197.804876398</v>
      </c>
      <c r="O802" s="8">
        <v>0</v>
      </c>
      <c r="P802" s="8">
        <v>0</v>
      </c>
      <c r="Q802" s="8">
        <v>0</v>
      </c>
      <c r="R802" s="8">
        <v>1050296.1200000001</v>
      </c>
      <c r="S802" s="8">
        <v>116699.57</v>
      </c>
      <c r="T802" s="8">
        <v>224763.36903799995</v>
      </c>
    </row>
    <row r="803" spans="1:20" hidden="1" x14ac:dyDescent="0.2">
      <c r="A803" s="6">
        <f t="shared" si="81"/>
        <v>745</v>
      </c>
      <c r="B803" s="6">
        <f t="shared" si="82"/>
        <v>24</v>
      </c>
      <c r="C803" s="7" t="s">
        <v>52</v>
      </c>
      <c r="D803" s="7" t="s">
        <v>130</v>
      </c>
      <c r="E803" s="8">
        <f t="shared" si="78"/>
        <v>6444055.2524464997</v>
      </c>
      <c r="F803" s="8">
        <v>0</v>
      </c>
      <c r="G803" s="8">
        <v>0</v>
      </c>
      <c r="H803" s="8">
        <v>0</v>
      </c>
      <c r="I803" s="8">
        <v>0</v>
      </c>
      <c r="J803" s="8">
        <v>0</v>
      </c>
      <c r="K803" s="8"/>
      <c r="L803" s="8">
        <v>0</v>
      </c>
      <c r="M803" s="8">
        <v>0</v>
      </c>
      <c r="N803" s="8">
        <v>0</v>
      </c>
      <c r="O803" s="8">
        <v>0</v>
      </c>
      <c r="P803" s="8">
        <v>0</v>
      </c>
      <c r="Q803" s="8">
        <v>5612475.6962084994</v>
      </c>
      <c r="R803" s="8">
        <v>644405.53</v>
      </c>
      <c r="S803" s="8">
        <v>64440.55</v>
      </c>
      <c r="T803" s="8">
        <v>122733.476238</v>
      </c>
    </row>
    <row r="804" spans="1:20" hidden="1" x14ac:dyDescent="0.2">
      <c r="A804" s="6">
        <f t="shared" si="81"/>
        <v>746</v>
      </c>
      <c r="B804" s="6">
        <f t="shared" si="82"/>
        <v>25</v>
      </c>
      <c r="C804" s="7" t="s">
        <v>52</v>
      </c>
      <c r="D804" s="7" t="s">
        <v>132</v>
      </c>
      <c r="E804" s="8">
        <f t="shared" si="78"/>
        <v>6637416.4123804802</v>
      </c>
      <c r="F804" s="8">
        <v>2600917.3978569601</v>
      </c>
      <c r="G804" s="8">
        <v>1582621.3393582199</v>
      </c>
      <c r="H804" s="8">
        <v>745731.76124370005</v>
      </c>
      <c r="I804" s="8">
        <v>635532.37238651991</v>
      </c>
      <c r="J804" s="8">
        <v>0</v>
      </c>
      <c r="K804" s="8"/>
      <c r="L804" s="8">
        <v>276464.374399747</v>
      </c>
      <c r="M804" s="8">
        <v>0</v>
      </c>
      <c r="N804" s="8">
        <v>0</v>
      </c>
      <c r="O804" s="8">
        <v>0</v>
      </c>
      <c r="P804" s="8">
        <v>0</v>
      </c>
      <c r="Q804" s="8">
        <v>0</v>
      </c>
      <c r="R804" s="8">
        <v>602038.31892380479</v>
      </c>
      <c r="S804" s="8">
        <v>66374.164123804789</v>
      </c>
      <c r="T804" s="8">
        <v>127736.68408772341</v>
      </c>
    </row>
    <row r="805" spans="1:20" hidden="1" x14ac:dyDescent="0.2">
      <c r="A805" s="6">
        <f t="shared" si="81"/>
        <v>747</v>
      </c>
      <c r="B805" s="6">
        <f t="shared" si="82"/>
        <v>26</v>
      </c>
      <c r="C805" s="7" t="s">
        <v>52</v>
      </c>
      <c r="D805" s="7" t="s">
        <v>860</v>
      </c>
      <c r="E805" s="8">
        <f t="shared" si="78"/>
        <v>15332494.705632895</v>
      </c>
      <c r="F805" s="8">
        <v>3731048.8755430803</v>
      </c>
      <c r="G805" s="8">
        <v>1320087.37581966</v>
      </c>
      <c r="H805" s="8">
        <v>659456.05960079993</v>
      </c>
      <c r="I805" s="8">
        <v>863464.55225351988</v>
      </c>
      <c r="J805" s="8">
        <v>0</v>
      </c>
      <c r="K805" s="8"/>
      <c r="L805" s="8">
        <v>148057.71143862497</v>
      </c>
      <c r="M805" s="8">
        <v>0</v>
      </c>
      <c r="N805" s="8">
        <v>6772510.4902307997</v>
      </c>
      <c r="O805" s="8">
        <v>0</v>
      </c>
      <c r="P805" s="8">
        <v>0</v>
      </c>
      <c r="Q805" s="8">
        <v>0</v>
      </c>
      <c r="R805" s="8">
        <v>1389444.5747563289</v>
      </c>
      <c r="S805" s="8">
        <v>153324.94705632897</v>
      </c>
      <c r="T805" s="8">
        <v>295100.11893375311</v>
      </c>
    </row>
    <row r="806" spans="1:20" hidden="1" x14ac:dyDescent="0.2">
      <c r="A806" s="6">
        <f t="shared" si="81"/>
        <v>748</v>
      </c>
      <c r="B806" s="6">
        <f t="shared" si="82"/>
        <v>27</v>
      </c>
      <c r="C806" s="7" t="s">
        <v>52</v>
      </c>
      <c r="D806" s="7" t="s">
        <v>861</v>
      </c>
      <c r="E806" s="8">
        <f t="shared" si="78"/>
        <v>15205836.785183167</v>
      </c>
      <c r="F806" s="8">
        <v>3700227.6103884</v>
      </c>
      <c r="G806" s="8">
        <v>1309182.4656195599</v>
      </c>
      <c r="H806" s="8">
        <v>654008.46006929991</v>
      </c>
      <c r="I806" s="8">
        <v>856331.68951512</v>
      </c>
      <c r="J806" s="8">
        <v>0</v>
      </c>
      <c r="K806" s="8"/>
      <c r="L806" s="8">
        <v>146834.64341836324</v>
      </c>
      <c r="M806" s="8">
        <v>0</v>
      </c>
      <c r="N806" s="8">
        <v>6716564.4586319989</v>
      </c>
      <c r="O806" s="8">
        <v>0</v>
      </c>
      <c r="P806" s="8">
        <v>0</v>
      </c>
      <c r="Q806" s="8">
        <v>0</v>
      </c>
      <c r="R806" s="8">
        <v>1377966.7193518318</v>
      </c>
      <c r="S806" s="8">
        <v>152058.36785183169</v>
      </c>
      <c r="T806" s="8">
        <v>292662.37033676147</v>
      </c>
    </row>
    <row r="807" spans="1:20" hidden="1" x14ac:dyDescent="0.2">
      <c r="A807" s="6">
        <f t="shared" si="81"/>
        <v>749</v>
      </c>
      <c r="B807" s="6">
        <f t="shared" si="82"/>
        <v>28</v>
      </c>
      <c r="C807" s="7" t="s">
        <v>52</v>
      </c>
      <c r="D807" s="7" t="s">
        <v>862</v>
      </c>
      <c r="E807" s="8">
        <f t="shared" si="78"/>
        <v>15250445.258677376</v>
      </c>
      <c r="F807" s="8">
        <v>3711082.74830748</v>
      </c>
      <c r="G807" s="8">
        <v>1313023.13760198</v>
      </c>
      <c r="H807" s="8">
        <v>655927.08463589998</v>
      </c>
      <c r="I807" s="8">
        <v>858843.85357511987</v>
      </c>
      <c r="J807" s="8">
        <v>0</v>
      </c>
      <c r="K807" s="8"/>
      <c r="L807" s="8">
        <v>147265.4037858865</v>
      </c>
      <c r="M807" s="8">
        <v>0</v>
      </c>
      <c r="N807" s="8">
        <v>6736268.4619859997</v>
      </c>
      <c r="O807" s="8">
        <v>0</v>
      </c>
      <c r="P807" s="8">
        <v>0</v>
      </c>
      <c r="Q807" s="8">
        <v>0</v>
      </c>
      <c r="R807" s="8">
        <v>1382009.1793867736</v>
      </c>
      <c r="S807" s="8">
        <v>152504.45258677375</v>
      </c>
      <c r="T807" s="8">
        <v>293520.93681146187</v>
      </c>
    </row>
    <row r="808" spans="1:20" hidden="1" x14ac:dyDescent="0.2">
      <c r="A808" s="6">
        <f t="shared" si="81"/>
        <v>750</v>
      </c>
      <c r="B808" s="6">
        <f t="shared" si="82"/>
        <v>29</v>
      </c>
      <c r="C808" s="7" t="s">
        <v>52</v>
      </c>
      <c r="D808" s="7" t="s">
        <v>863</v>
      </c>
      <c r="E808" s="8">
        <f t="shared" si="78"/>
        <v>14648749.354336897</v>
      </c>
      <c r="F808" s="8">
        <v>3564664.5115972799</v>
      </c>
      <c r="G808" s="8">
        <v>1261218.7065865798</v>
      </c>
      <c r="H808" s="8">
        <v>630047.93199011998</v>
      </c>
      <c r="I808" s="8">
        <v>824958.75798671995</v>
      </c>
      <c r="J808" s="8">
        <v>0</v>
      </c>
      <c r="K808" s="8"/>
      <c r="L808" s="8">
        <v>141455.14766580472</v>
      </c>
      <c r="M808" s="8">
        <v>0</v>
      </c>
      <c r="N808" s="8">
        <v>6470493.5852549998</v>
      </c>
      <c r="O808" s="8">
        <v>0</v>
      </c>
      <c r="P808" s="8">
        <v>0</v>
      </c>
      <c r="Q808" s="8">
        <v>0</v>
      </c>
      <c r="R808" s="8">
        <v>1327482.9510433688</v>
      </c>
      <c r="S808" s="8">
        <v>146487.49354336897</v>
      </c>
      <c r="T808" s="8">
        <v>281940.26866865339</v>
      </c>
    </row>
    <row r="809" spans="1:20" hidden="1" x14ac:dyDescent="0.2">
      <c r="A809" s="6">
        <f t="shared" si="81"/>
        <v>751</v>
      </c>
      <c r="B809" s="6">
        <f t="shared" si="82"/>
        <v>30</v>
      </c>
      <c r="C809" s="7" t="s">
        <v>52</v>
      </c>
      <c r="D809" s="7" t="s">
        <v>133</v>
      </c>
      <c r="E809" s="8">
        <f t="shared" si="78"/>
        <v>12822379.945871601</v>
      </c>
      <c r="F809" s="8">
        <v>0</v>
      </c>
      <c r="G809" s="8">
        <v>0</v>
      </c>
      <c r="H809" s="8">
        <v>0</v>
      </c>
      <c r="I809" s="8">
        <v>0</v>
      </c>
      <c r="J809" s="8">
        <v>0</v>
      </c>
      <c r="K809" s="8"/>
      <c r="L809" s="8">
        <v>0</v>
      </c>
      <c r="M809" s="8">
        <v>0</v>
      </c>
      <c r="N809" s="8">
        <v>11293182.908355601</v>
      </c>
      <c r="O809" s="8">
        <v>0</v>
      </c>
      <c r="P809" s="8">
        <v>0</v>
      </c>
      <c r="Q809" s="8">
        <v>0</v>
      </c>
      <c r="R809" s="8">
        <v>1154014.2</v>
      </c>
      <c r="S809" s="8">
        <v>128223.8</v>
      </c>
      <c r="T809" s="8">
        <v>246959.03751600001</v>
      </c>
    </row>
    <row r="810" spans="1:20" hidden="1" x14ac:dyDescent="0.2">
      <c r="A810" s="6">
        <f t="shared" si="81"/>
        <v>752</v>
      </c>
      <c r="B810" s="6">
        <f t="shared" si="82"/>
        <v>31</v>
      </c>
      <c r="C810" s="7" t="s">
        <v>52</v>
      </c>
      <c r="D810" s="7" t="s">
        <v>141</v>
      </c>
      <c r="E810" s="8">
        <f t="shared" si="78"/>
        <v>7466415.0360856</v>
      </c>
      <c r="F810" s="8">
        <v>0</v>
      </c>
      <c r="G810" s="8">
        <v>0</v>
      </c>
      <c r="H810" s="8">
        <v>0</v>
      </c>
      <c r="I810" s="8">
        <v>0</v>
      </c>
      <c r="J810" s="8">
        <v>0</v>
      </c>
      <c r="K810" s="8"/>
      <c r="L810" s="8">
        <v>0</v>
      </c>
      <c r="M810" s="8">
        <v>0</v>
      </c>
      <c r="N810" s="8">
        <v>6575970.3823295999</v>
      </c>
      <c r="O810" s="8">
        <v>0</v>
      </c>
      <c r="P810" s="8">
        <v>0</v>
      </c>
      <c r="Q810" s="8">
        <v>0</v>
      </c>
      <c r="R810" s="8">
        <v>671977.35</v>
      </c>
      <c r="S810" s="8">
        <v>74664.149999999994</v>
      </c>
      <c r="T810" s="8">
        <v>143803.15375600001</v>
      </c>
    </row>
    <row r="811" spans="1:20" hidden="1" x14ac:dyDescent="0.2">
      <c r="A811" s="6">
        <f t="shared" si="81"/>
        <v>753</v>
      </c>
      <c r="B811" s="6">
        <f t="shared" si="82"/>
        <v>32</v>
      </c>
      <c r="C811" s="7" t="s">
        <v>52</v>
      </c>
      <c r="D811" s="7" t="s">
        <v>143</v>
      </c>
      <c r="E811" s="8">
        <f t="shared" si="78"/>
        <v>3239992.3514679</v>
      </c>
      <c r="F811" s="8">
        <v>0</v>
      </c>
      <c r="G811" s="8">
        <v>0</v>
      </c>
      <c r="H811" s="8">
        <v>0</v>
      </c>
      <c r="I811" s="8">
        <v>0</v>
      </c>
      <c r="J811" s="8">
        <v>0</v>
      </c>
      <c r="K811" s="8"/>
      <c r="L811" s="8">
        <v>0</v>
      </c>
      <c r="M811" s="8">
        <v>0</v>
      </c>
      <c r="N811" s="8">
        <v>0</v>
      </c>
      <c r="O811" s="8">
        <v>0</v>
      </c>
      <c r="P811" s="8">
        <v>0</v>
      </c>
      <c r="Q811" s="8">
        <v>2821884.2972019003</v>
      </c>
      <c r="R811" s="8">
        <v>323999.24</v>
      </c>
      <c r="S811" s="8">
        <v>32399.919999999998</v>
      </c>
      <c r="T811" s="8">
        <v>61708.89426600001</v>
      </c>
    </row>
    <row r="812" spans="1:20" hidden="1" x14ac:dyDescent="0.2">
      <c r="A812" s="6">
        <f t="shared" si="81"/>
        <v>754</v>
      </c>
      <c r="B812" s="6">
        <f t="shared" si="82"/>
        <v>33</v>
      </c>
      <c r="C812" s="7" t="s">
        <v>52</v>
      </c>
      <c r="D812" s="7" t="s">
        <v>144</v>
      </c>
      <c r="E812" s="8">
        <f t="shared" si="78"/>
        <v>3162346.1062813201</v>
      </c>
      <c r="F812" s="8">
        <v>0</v>
      </c>
      <c r="G812" s="8">
        <v>0</v>
      </c>
      <c r="H812" s="8">
        <v>0</v>
      </c>
      <c r="I812" s="8">
        <v>0</v>
      </c>
      <c r="J812" s="8">
        <v>0</v>
      </c>
      <c r="K812" s="8"/>
      <c r="L812" s="8">
        <v>0</v>
      </c>
      <c r="M812" s="8">
        <v>0</v>
      </c>
      <c r="N812" s="8">
        <v>1071533.6757342</v>
      </c>
      <c r="O812" s="8">
        <v>0</v>
      </c>
      <c r="P812" s="8">
        <v>0</v>
      </c>
      <c r="Q812" s="8">
        <v>1694630.2478851201</v>
      </c>
      <c r="R812" s="8">
        <v>304068.32</v>
      </c>
      <c r="S812" s="8">
        <v>31623.46</v>
      </c>
      <c r="T812" s="8">
        <v>60490.402662000015</v>
      </c>
    </row>
    <row r="813" spans="1:20" s="14" customFormat="1" hidden="1" x14ac:dyDescent="0.2">
      <c r="A813" s="40" t="s">
        <v>145</v>
      </c>
      <c r="B813" s="40"/>
      <c r="C813" s="40"/>
      <c r="D813" s="40"/>
      <c r="E813" s="13">
        <f>SUM(F813:T813)</f>
        <v>278212721.59032238</v>
      </c>
      <c r="F813" s="13">
        <v>39291371.588928059</v>
      </c>
      <c r="G813" s="13">
        <v>17617944.712115161</v>
      </c>
      <c r="H813" s="13">
        <v>8287161.7810871396</v>
      </c>
      <c r="I813" s="13">
        <v>9768741.8901097216</v>
      </c>
      <c r="J813" s="13">
        <v>0</v>
      </c>
      <c r="K813" s="13">
        <v>0</v>
      </c>
      <c r="L813" s="13">
        <v>3823694.4749589916</v>
      </c>
      <c r="M813" s="13">
        <v>0</v>
      </c>
      <c r="N813" s="13">
        <v>109318913.1589359</v>
      </c>
      <c r="O813" s="13">
        <v>0</v>
      </c>
      <c r="P813" s="13">
        <v>24686314.810923357</v>
      </c>
      <c r="Q813" s="13">
        <v>31587756.310117561</v>
      </c>
      <c r="R813" s="13">
        <v>25686423.083286405</v>
      </c>
      <c r="S813" s="13">
        <v>2800262.6115179914</v>
      </c>
      <c r="T813" s="13">
        <v>5344137.1683420921</v>
      </c>
    </row>
    <row r="814" spans="1:20" hidden="1" x14ac:dyDescent="0.2">
      <c r="A814" s="6">
        <f>+A812+1</f>
        <v>755</v>
      </c>
      <c r="B814" s="6">
        <v>1</v>
      </c>
      <c r="C814" s="7" t="s">
        <v>146</v>
      </c>
      <c r="D814" s="7" t="s">
        <v>864</v>
      </c>
      <c r="E814" s="8">
        <f t="shared" si="78"/>
        <v>6454706.2993056001</v>
      </c>
      <c r="F814" s="8">
        <v>2545450.4961576601</v>
      </c>
      <c r="G814" s="8">
        <v>910364.82527172007</v>
      </c>
      <c r="H814" s="8">
        <v>349386.53285382001</v>
      </c>
      <c r="I814" s="8">
        <v>1373281.7127086399</v>
      </c>
      <c r="J814" s="8">
        <v>0</v>
      </c>
      <c r="K814" s="8"/>
      <c r="L814" s="8">
        <v>496945.33062317094</v>
      </c>
      <c r="M814" s="8">
        <v>0</v>
      </c>
      <c r="N814" s="8">
        <v>0</v>
      </c>
      <c r="O814" s="8">
        <v>0</v>
      </c>
      <c r="P814" s="8">
        <v>0</v>
      </c>
      <c r="Q814" s="8">
        <v>0</v>
      </c>
      <c r="R814" s="8">
        <v>590620.20339305606</v>
      </c>
      <c r="S814" s="8">
        <v>64547.062993056003</v>
      </c>
      <c r="T814" s="8">
        <v>124110.13530447705</v>
      </c>
    </row>
    <row r="815" spans="1:20" hidden="1" x14ac:dyDescent="0.2">
      <c r="A815" s="6">
        <f>+A814+1</f>
        <v>756</v>
      </c>
      <c r="B815" s="6">
        <f>+B814+1</f>
        <v>2</v>
      </c>
      <c r="C815" s="7" t="s">
        <v>146</v>
      </c>
      <c r="D815" s="7" t="s">
        <v>865</v>
      </c>
      <c r="E815" s="8">
        <f t="shared" si="78"/>
        <v>15283794.10511744</v>
      </c>
      <c r="F815" s="8">
        <v>2479151.77941522</v>
      </c>
      <c r="G815" s="8">
        <v>886653.49455101998</v>
      </c>
      <c r="H815" s="8">
        <v>340286.42224206001</v>
      </c>
      <c r="I815" s="8">
        <v>1337513.2599275999</v>
      </c>
      <c r="J815" s="8">
        <v>0</v>
      </c>
      <c r="K815" s="8"/>
      <c r="L815" s="8">
        <v>484001.91069768829</v>
      </c>
      <c r="M815" s="8">
        <v>0</v>
      </c>
      <c r="N815" s="8">
        <v>3030573.0816521998</v>
      </c>
      <c r="O815" s="8">
        <v>0</v>
      </c>
      <c r="P815" s="8">
        <v>0</v>
      </c>
      <c r="Q815" s="8">
        <v>4839253.2648423603</v>
      </c>
      <c r="R815" s="8">
        <v>1440548.2207511743</v>
      </c>
      <c r="S815" s="8">
        <v>152837.94105117439</v>
      </c>
      <c r="T815" s="8">
        <v>292974.72998694301</v>
      </c>
    </row>
    <row r="816" spans="1:20" hidden="1" x14ac:dyDescent="0.2">
      <c r="A816" s="6">
        <f t="shared" ref="A816:A817" si="83">+A815+1</f>
        <v>757</v>
      </c>
      <c r="B816" s="6">
        <f t="shared" ref="B816:B817" si="84">+B815+1</f>
        <v>3</v>
      </c>
      <c r="C816" s="7" t="s">
        <v>146</v>
      </c>
      <c r="D816" s="7" t="s">
        <v>866</v>
      </c>
      <c r="E816" s="8">
        <f t="shared" si="78"/>
        <v>1965699.5835846399</v>
      </c>
      <c r="F816" s="8">
        <v>775184.92109057994</v>
      </c>
      <c r="G816" s="8">
        <v>277240.15247166</v>
      </c>
      <c r="H816" s="8">
        <v>106401.2711979</v>
      </c>
      <c r="I816" s="8">
        <v>418215.66366551997</v>
      </c>
      <c r="J816" s="8">
        <v>0</v>
      </c>
      <c r="K816" s="8"/>
      <c r="L816" s="8">
        <v>151338.44835949011</v>
      </c>
      <c r="M816" s="8">
        <v>0</v>
      </c>
      <c r="N816" s="8">
        <v>0</v>
      </c>
      <c r="O816" s="8">
        <v>0</v>
      </c>
      <c r="P816" s="8">
        <v>0</v>
      </c>
      <c r="Q816" s="8">
        <v>0</v>
      </c>
      <c r="R816" s="8">
        <v>179865.95093584643</v>
      </c>
      <c r="S816" s="8">
        <v>19656.995835846399</v>
      </c>
      <c r="T816" s="8">
        <v>37796.180027797076</v>
      </c>
    </row>
    <row r="817" spans="1:20" hidden="1" x14ac:dyDescent="0.2">
      <c r="A817" s="6">
        <f t="shared" si="83"/>
        <v>758</v>
      </c>
      <c r="B817" s="6">
        <f t="shared" si="84"/>
        <v>4</v>
      </c>
      <c r="C817" s="7" t="s">
        <v>146</v>
      </c>
      <c r="D817" s="7" t="s">
        <v>867</v>
      </c>
      <c r="E817" s="8">
        <f t="shared" si="78"/>
        <v>5318812.1264512641</v>
      </c>
      <c r="F817" s="8">
        <v>862753.21906955994</v>
      </c>
      <c r="G817" s="8">
        <v>308558.42155698</v>
      </c>
      <c r="H817" s="8">
        <v>118420.8283272</v>
      </c>
      <c r="I817" s="8">
        <v>465459.14325119997</v>
      </c>
      <c r="J817" s="8">
        <v>0</v>
      </c>
      <c r="K817" s="8"/>
      <c r="L817" s="8">
        <v>168434.30481310282</v>
      </c>
      <c r="M817" s="8">
        <v>0</v>
      </c>
      <c r="N817" s="8">
        <v>1054649.6961714001</v>
      </c>
      <c r="O817" s="8">
        <v>0</v>
      </c>
      <c r="P817" s="8">
        <v>0</v>
      </c>
      <c r="Q817" s="8">
        <v>1684076.53246644</v>
      </c>
      <c r="R817" s="8">
        <v>501315.66096451267</v>
      </c>
      <c r="S817" s="8">
        <v>53188.121264512651</v>
      </c>
      <c r="T817" s="8">
        <v>101956.19856635595</v>
      </c>
    </row>
    <row r="818" spans="1:20" s="14" customFormat="1" hidden="1" x14ac:dyDescent="0.2">
      <c r="A818" s="40" t="s">
        <v>159</v>
      </c>
      <c r="B818" s="40"/>
      <c r="C818" s="40"/>
      <c r="D818" s="40"/>
      <c r="E818" s="13">
        <f>SUM(F818:T818)</f>
        <v>29023012.114458941</v>
      </c>
      <c r="F818" s="13">
        <v>6662540.4157330198</v>
      </c>
      <c r="G818" s="13">
        <v>2382816.8938513799</v>
      </c>
      <c r="H818" s="13">
        <v>914495.05462097994</v>
      </c>
      <c r="I818" s="13">
        <v>3594469.7795529598</v>
      </c>
      <c r="J818" s="13">
        <v>0</v>
      </c>
      <c r="K818" s="13">
        <v>0</v>
      </c>
      <c r="L818" s="13">
        <v>1300719.9944934521</v>
      </c>
      <c r="M818" s="13">
        <v>0</v>
      </c>
      <c r="N818" s="13">
        <v>4085222.7778236</v>
      </c>
      <c r="O818" s="13">
        <v>0</v>
      </c>
      <c r="P818" s="13">
        <v>0</v>
      </c>
      <c r="Q818" s="13">
        <v>6523329.7973088007</v>
      </c>
      <c r="R818" s="13">
        <v>2712350.0360445897</v>
      </c>
      <c r="S818" s="13">
        <v>290230.12114458944</v>
      </c>
      <c r="T818" s="13">
        <v>556837.24388557312</v>
      </c>
    </row>
    <row r="819" spans="1:20" hidden="1" x14ac:dyDescent="0.2">
      <c r="A819" s="6">
        <f>+A817+1</f>
        <v>759</v>
      </c>
      <c r="B819" s="6">
        <v>1</v>
      </c>
      <c r="C819" s="7" t="s">
        <v>160</v>
      </c>
      <c r="D819" s="7" t="s">
        <v>868</v>
      </c>
      <c r="E819" s="8">
        <f t="shared" si="78"/>
        <v>3764940.1279481598</v>
      </c>
      <c r="F819" s="8">
        <v>1459484.6999678402</v>
      </c>
      <c r="G819" s="8">
        <v>521814.18228575989</v>
      </c>
      <c r="H819" s="8">
        <v>201245.62732176</v>
      </c>
      <c r="I819" s="8">
        <v>779142.11184347991</v>
      </c>
      <c r="J819" s="8">
        <v>0</v>
      </c>
      <c r="K819" s="8"/>
      <c r="L819" s="8">
        <v>354892.41407206806</v>
      </c>
      <c r="M819" s="8">
        <v>0</v>
      </c>
      <c r="N819" s="8">
        <v>0</v>
      </c>
      <c r="O819" s="8">
        <v>0</v>
      </c>
      <c r="P819" s="8">
        <v>0</v>
      </c>
      <c r="Q819" s="8">
        <v>0</v>
      </c>
      <c r="R819" s="8">
        <v>338184.82487948163</v>
      </c>
      <c r="S819" s="8">
        <v>37649.401279481601</v>
      </c>
      <c r="T819" s="8">
        <v>72526.86629828882</v>
      </c>
    </row>
    <row r="820" spans="1:20" s="14" customFormat="1" hidden="1" x14ac:dyDescent="0.2">
      <c r="A820" s="40" t="s">
        <v>161</v>
      </c>
      <c r="B820" s="40"/>
      <c r="C820" s="40"/>
      <c r="D820" s="40"/>
      <c r="E820" s="13">
        <f>SUM(F820:T820)</f>
        <v>3764940.1279481598</v>
      </c>
      <c r="F820" s="13">
        <v>1459484.6999678402</v>
      </c>
      <c r="G820" s="13">
        <v>521814.18228575989</v>
      </c>
      <c r="H820" s="13">
        <v>201245.62732176</v>
      </c>
      <c r="I820" s="13">
        <v>779142.11184347991</v>
      </c>
      <c r="J820" s="13">
        <v>0</v>
      </c>
      <c r="K820" s="13">
        <v>0</v>
      </c>
      <c r="L820" s="13">
        <v>354892.41407206806</v>
      </c>
      <c r="M820" s="13">
        <v>0</v>
      </c>
      <c r="N820" s="13">
        <v>0</v>
      </c>
      <c r="O820" s="13">
        <v>0</v>
      </c>
      <c r="P820" s="13">
        <v>0</v>
      </c>
      <c r="Q820" s="13">
        <v>0</v>
      </c>
      <c r="R820" s="13">
        <v>338184.82487948163</v>
      </c>
      <c r="S820" s="13">
        <v>37649.401279481601</v>
      </c>
      <c r="T820" s="13">
        <v>72526.86629828882</v>
      </c>
    </row>
    <row r="821" spans="1:20" ht="25.5" hidden="1" x14ac:dyDescent="0.2">
      <c r="A821" s="6">
        <f>+A819+1</f>
        <v>760</v>
      </c>
      <c r="B821" s="6">
        <v>1</v>
      </c>
      <c r="C821" s="7" t="s">
        <v>869</v>
      </c>
      <c r="D821" s="7" t="s">
        <v>870</v>
      </c>
      <c r="E821" s="8">
        <f t="shared" si="78"/>
        <v>4264142.0296275197</v>
      </c>
      <c r="F821" s="8">
        <v>2894387.1688422598</v>
      </c>
      <c r="G821" s="8">
        <v>0</v>
      </c>
      <c r="H821" s="8">
        <v>399096.85078116</v>
      </c>
      <c r="I821" s="8">
        <v>0</v>
      </c>
      <c r="J821" s="8">
        <v>0</v>
      </c>
      <c r="K821" s="8"/>
      <c r="L821" s="8">
        <v>532944.30742622144</v>
      </c>
      <c r="M821" s="8">
        <v>0</v>
      </c>
      <c r="N821" s="8">
        <v>0</v>
      </c>
      <c r="O821" s="8">
        <v>0</v>
      </c>
      <c r="P821" s="8">
        <v>0</v>
      </c>
      <c r="Q821" s="8">
        <v>0</v>
      </c>
      <c r="R821" s="8">
        <v>311396.04459627526</v>
      </c>
      <c r="S821" s="8">
        <v>42641.420296275195</v>
      </c>
      <c r="T821" s="8">
        <v>83676.237685328349</v>
      </c>
    </row>
    <row r="822" spans="1:20" s="14" customFormat="1" hidden="1" x14ac:dyDescent="0.2">
      <c r="A822" s="40" t="s">
        <v>871</v>
      </c>
      <c r="B822" s="40"/>
      <c r="C822" s="40"/>
      <c r="D822" s="40"/>
      <c r="E822" s="13">
        <f>SUM(F822:T822)</f>
        <v>4264142.0296275197</v>
      </c>
      <c r="F822" s="13">
        <v>2894387.1688422598</v>
      </c>
      <c r="G822" s="13">
        <v>0</v>
      </c>
      <c r="H822" s="13">
        <v>399096.85078116</v>
      </c>
      <c r="I822" s="13">
        <v>0</v>
      </c>
      <c r="J822" s="13">
        <v>0</v>
      </c>
      <c r="K822" s="13">
        <v>0</v>
      </c>
      <c r="L822" s="13">
        <v>532944.30742622144</v>
      </c>
      <c r="M822" s="13">
        <v>0</v>
      </c>
      <c r="N822" s="13">
        <v>0</v>
      </c>
      <c r="O822" s="13">
        <v>0</v>
      </c>
      <c r="P822" s="13">
        <v>0</v>
      </c>
      <c r="Q822" s="13">
        <v>0</v>
      </c>
      <c r="R822" s="13">
        <v>311396.04459627526</v>
      </c>
      <c r="S822" s="13">
        <v>42641.420296275195</v>
      </c>
      <c r="T822" s="13">
        <v>83676.237685328349</v>
      </c>
    </row>
    <row r="823" spans="1:20" hidden="1" x14ac:dyDescent="0.2">
      <c r="A823" s="6">
        <f>+A821+1</f>
        <v>761</v>
      </c>
      <c r="B823" s="6">
        <v>1</v>
      </c>
      <c r="C823" s="7" t="s">
        <v>162</v>
      </c>
      <c r="D823" s="7" t="s">
        <v>872</v>
      </c>
      <c r="E823" s="8">
        <f t="shared" si="78"/>
        <v>5100650.2881406602</v>
      </c>
      <c r="F823" s="8">
        <v>0</v>
      </c>
      <c r="G823" s="8">
        <v>0</v>
      </c>
      <c r="H823" s="8">
        <v>0</v>
      </c>
      <c r="I823" s="8">
        <v>0</v>
      </c>
      <c r="J823" s="8">
        <v>0</v>
      </c>
      <c r="K823" s="8"/>
      <c r="L823" s="8">
        <v>0</v>
      </c>
      <c r="M823" s="8">
        <v>0</v>
      </c>
      <c r="N823" s="8">
        <v>0</v>
      </c>
      <c r="O823" s="8">
        <v>0</v>
      </c>
      <c r="P823" s="8">
        <v>4442431.7726766597</v>
      </c>
      <c r="Q823" s="8">
        <v>0</v>
      </c>
      <c r="R823" s="8">
        <v>510065.03</v>
      </c>
      <c r="S823" s="8">
        <v>51006.5</v>
      </c>
      <c r="T823" s="8">
        <v>97146.985463999998</v>
      </c>
    </row>
    <row r="824" spans="1:20" hidden="1" x14ac:dyDescent="0.2">
      <c r="A824" s="6">
        <f>+A823+1</f>
        <v>762</v>
      </c>
      <c r="B824" s="6">
        <f>+B823+1</f>
        <v>2</v>
      </c>
      <c r="C824" s="7" t="s">
        <v>162</v>
      </c>
      <c r="D824" s="7" t="s">
        <v>873</v>
      </c>
      <c r="E824" s="8">
        <f t="shared" si="78"/>
        <v>4789032.5316636208</v>
      </c>
      <c r="F824" s="8">
        <v>0</v>
      </c>
      <c r="G824" s="8">
        <v>0</v>
      </c>
      <c r="H824" s="8">
        <v>0</v>
      </c>
      <c r="I824" s="8">
        <v>0</v>
      </c>
      <c r="J824" s="8">
        <v>0</v>
      </c>
      <c r="K824" s="8"/>
      <c r="L824" s="8">
        <v>0</v>
      </c>
      <c r="M824" s="8">
        <v>0</v>
      </c>
      <c r="N824" s="8">
        <v>0</v>
      </c>
      <c r="O824" s="8">
        <v>0</v>
      </c>
      <c r="P824" s="8">
        <v>0</v>
      </c>
      <c r="Q824" s="8">
        <v>4171027.0381336212</v>
      </c>
      <c r="R824" s="8">
        <v>478903.25</v>
      </c>
      <c r="S824" s="8">
        <v>47890.33</v>
      </c>
      <c r="T824" s="8">
        <v>91211.913530000005</v>
      </c>
    </row>
    <row r="825" spans="1:20" hidden="1" x14ac:dyDescent="0.2">
      <c r="A825" s="6">
        <f t="shared" ref="A825:A835" si="85">+A824+1</f>
        <v>763</v>
      </c>
      <c r="B825" s="6">
        <f t="shared" ref="B825:B835" si="86">+B824+1</f>
        <v>3</v>
      </c>
      <c r="C825" s="7" t="s">
        <v>162</v>
      </c>
      <c r="D825" s="7" t="s">
        <v>874</v>
      </c>
      <c r="E825" s="8">
        <f t="shared" si="78"/>
        <v>10920442.22117432</v>
      </c>
      <c r="F825" s="8">
        <v>0</v>
      </c>
      <c r="G825" s="8">
        <v>0</v>
      </c>
      <c r="H825" s="8">
        <v>0</v>
      </c>
      <c r="I825" s="8">
        <v>0</v>
      </c>
      <c r="J825" s="8">
        <v>0</v>
      </c>
      <c r="K825" s="8"/>
      <c r="L825" s="8">
        <v>0</v>
      </c>
      <c r="M825" s="8">
        <v>0</v>
      </c>
      <c r="N825" s="8">
        <v>6615634.0678595994</v>
      </c>
      <c r="O825" s="8">
        <v>0</v>
      </c>
      <c r="P825" s="8">
        <v>724019.81865401997</v>
      </c>
      <c r="Q825" s="8">
        <v>2245055.9919626997</v>
      </c>
      <c r="R825" s="8">
        <v>1016929.73</v>
      </c>
      <c r="S825" s="8">
        <v>109204.42</v>
      </c>
      <c r="T825" s="8">
        <v>209598.19269799997</v>
      </c>
    </row>
    <row r="826" spans="1:20" hidden="1" x14ac:dyDescent="0.2">
      <c r="A826" s="6">
        <f t="shared" si="85"/>
        <v>764</v>
      </c>
      <c r="B826" s="6">
        <f t="shared" si="86"/>
        <v>4</v>
      </c>
      <c r="C826" s="7" t="s">
        <v>162</v>
      </c>
      <c r="D826" s="7" t="s">
        <v>875</v>
      </c>
      <c r="E826" s="8">
        <f t="shared" si="78"/>
        <v>5103793.7573394999</v>
      </c>
      <c r="F826" s="8">
        <v>0</v>
      </c>
      <c r="G826" s="8">
        <v>0</v>
      </c>
      <c r="H826" s="8">
        <v>0</v>
      </c>
      <c r="I826" s="8">
        <v>0</v>
      </c>
      <c r="J826" s="8">
        <v>0</v>
      </c>
      <c r="K826" s="8"/>
      <c r="L826" s="8">
        <v>0</v>
      </c>
      <c r="M826" s="8">
        <v>0</v>
      </c>
      <c r="N826" s="8">
        <v>0</v>
      </c>
      <c r="O826" s="8">
        <v>0</v>
      </c>
      <c r="P826" s="8">
        <v>4445169.5817374997</v>
      </c>
      <c r="Q826" s="8">
        <v>0</v>
      </c>
      <c r="R826" s="8">
        <v>510379.38</v>
      </c>
      <c r="S826" s="8">
        <v>51037.94</v>
      </c>
      <c r="T826" s="8">
        <v>97206.855601999996</v>
      </c>
    </row>
    <row r="827" spans="1:20" hidden="1" x14ac:dyDescent="0.2">
      <c r="A827" s="6">
        <f t="shared" si="85"/>
        <v>765</v>
      </c>
      <c r="B827" s="6">
        <f t="shared" si="86"/>
        <v>5</v>
      </c>
      <c r="C827" s="7" t="s">
        <v>162</v>
      </c>
      <c r="D827" s="7" t="s">
        <v>876</v>
      </c>
      <c r="E827" s="8">
        <f t="shared" si="78"/>
        <v>14312313.280978598</v>
      </c>
      <c r="F827" s="8">
        <v>0</v>
      </c>
      <c r="G827" s="8">
        <v>0</v>
      </c>
      <c r="H827" s="8">
        <v>0</v>
      </c>
      <c r="I827" s="8">
        <v>0</v>
      </c>
      <c r="J827" s="8">
        <v>0</v>
      </c>
      <c r="K827" s="8"/>
      <c r="L827" s="8">
        <v>0</v>
      </c>
      <c r="M827" s="8">
        <v>0</v>
      </c>
      <c r="N827" s="8">
        <v>8670438.9233531989</v>
      </c>
      <c r="O827" s="8">
        <v>0</v>
      </c>
      <c r="P827" s="8">
        <v>948899.1659855399</v>
      </c>
      <c r="Q827" s="8">
        <v>2942366.6213898594</v>
      </c>
      <c r="R827" s="8">
        <v>1332786.3999999999</v>
      </c>
      <c r="S827" s="8">
        <v>143123.13</v>
      </c>
      <c r="T827" s="8">
        <v>274699.04024999996</v>
      </c>
    </row>
    <row r="828" spans="1:20" hidden="1" x14ac:dyDescent="0.2">
      <c r="A828" s="6">
        <f t="shared" si="85"/>
        <v>766</v>
      </c>
      <c r="B828" s="6">
        <f t="shared" si="86"/>
        <v>6</v>
      </c>
      <c r="C828" s="7" t="s">
        <v>162</v>
      </c>
      <c r="D828" s="7" t="s">
        <v>877</v>
      </c>
      <c r="E828" s="8">
        <f t="shared" si="78"/>
        <v>3360429.0722507802</v>
      </c>
      <c r="F828" s="8">
        <v>0</v>
      </c>
      <c r="G828" s="8">
        <v>0</v>
      </c>
      <c r="H828" s="8">
        <v>0</v>
      </c>
      <c r="I828" s="8">
        <v>0</v>
      </c>
      <c r="J828" s="8">
        <v>0</v>
      </c>
      <c r="K828" s="8"/>
      <c r="L828" s="8">
        <v>0</v>
      </c>
      <c r="M828" s="8">
        <v>0</v>
      </c>
      <c r="N828" s="8">
        <v>0</v>
      </c>
      <c r="O828" s="8">
        <v>0</v>
      </c>
      <c r="P828" s="8">
        <v>0</v>
      </c>
      <c r="Q828" s="8">
        <v>2926779.14023278</v>
      </c>
      <c r="R828" s="8">
        <v>336042.91</v>
      </c>
      <c r="S828" s="8">
        <v>33604.29</v>
      </c>
      <c r="T828" s="8">
        <v>64002.732018000002</v>
      </c>
    </row>
    <row r="829" spans="1:20" hidden="1" x14ac:dyDescent="0.2">
      <c r="A829" s="6">
        <f t="shared" si="85"/>
        <v>767</v>
      </c>
      <c r="B829" s="6">
        <f t="shared" si="86"/>
        <v>7</v>
      </c>
      <c r="C829" s="7" t="s">
        <v>162</v>
      </c>
      <c r="D829" s="7" t="s">
        <v>878</v>
      </c>
      <c r="E829" s="8">
        <f t="shared" si="78"/>
        <v>4715865.2970642</v>
      </c>
      <c r="F829" s="8">
        <v>0</v>
      </c>
      <c r="G829" s="8">
        <v>0</v>
      </c>
      <c r="H829" s="8">
        <v>0</v>
      </c>
      <c r="I829" s="8">
        <v>0</v>
      </c>
      <c r="J829" s="8">
        <v>0</v>
      </c>
      <c r="K829" s="8"/>
      <c r="L829" s="8">
        <v>0</v>
      </c>
      <c r="M829" s="8">
        <v>0</v>
      </c>
      <c r="N829" s="8">
        <v>0</v>
      </c>
      <c r="O829" s="8">
        <v>0</v>
      </c>
      <c r="P829" s="8">
        <v>0</v>
      </c>
      <c r="Q829" s="8">
        <v>4107301.7464961996</v>
      </c>
      <c r="R829" s="8">
        <v>471586.53</v>
      </c>
      <c r="S829" s="8">
        <v>47158.65</v>
      </c>
      <c r="T829" s="8">
        <v>89818.370567999984</v>
      </c>
    </row>
    <row r="830" spans="1:20" hidden="1" x14ac:dyDescent="0.2">
      <c r="A830" s="6">
        <f t="shared" si="85"/>
        <v>768</v>
      </c>
      <c r="B830" s="6">
        <f t="shared" si="86"/>
        <v>8</v>
      </c>
      <c r="C830" s="7" t="s">
        <v>162</v>
      </c>
      <c r="D830" s="7" t="s">
        <v>879</v>
      </c>
      <c r="E830" s="8">
        <f t="shared" si="78"/>
        <v>5051171.2702935785</v>
      </c>
      <c r="F830" s="8">
        <v>0</v>
      </c>
      <c r="G830" s="8">
        <v>0</v>
      </c>
      <c r="H830" s="8">
        <v>0</v>
      </c>
      <c r="I830" s="8">
        <v>0</v>
      </c>
      <c r="J830" s="8">
        <v>0</v>
      </c>
      <c r="K830" s="8"/>
      <c r="L830" s="8">
        <v>0</v>
      </c>
      <c r="M830" s="8">
        <v>0</v>
      </c>
      <c r="N830" s="8">
        <v>0</v>
      </c>
      <c r="O830" s="8">
        <v>0</v>
      </c>
      <c r="P830" s="8">
        <v>0</v>
      </c>
      <c r="Q830" s="8">
        <v>4399337.8222915791</v>
      </c>
      <c r="R830" s="8">
        <v>505117.13</v>
      </c>
      <c r="S830" s="8">
        <v>50511.71</v>
      </c>
      <c r="T830" s="8">
        <v>96204.608002000008</v>
      </c>
    </row>
    <row r="831" spans="1:20" hidden="1" x14ac:dyDescent="0.2">
      <c r="A831" s="6">
        <f t="shared" si="85"/>
        <v>769</v>
      </c>
      <c r="B831" s="6">
        <f t="shared" si="86"/>
        <v>9</v>
      </c>
      <c r="C831" s="7" t="s">
        <v>162</v>
      </c>
      <c r="D831" s="7" t="s">
        <v>169</v>
      </c>
      <c r="E831" s="8">
        <f t="shared" si="78"/>
        <v>11239796.8466784</v>
      </c>
      <c r="F831" s="8">
        <v>0</v>
      </c>
      <c r="G831" s="8">
        <v>0</v>
      </c>
      <c r="H831" s="8">
        <v>0</v>
      </c>
      <c r="I831" s="8">
        <v>0</v>
      </c>
      <c r="J831" s="8">
        <v>0</v>
      </c>
      <c r="K831" s="8"/>
      <c r="L831" s="8">
        <v>0</v>
      </c>
      <c r="M831" s="8">
        <v>0</v>
      </c>
      <c r="N831" s="8">
        <v>0</v>
      </c>
      <c r="O831" s="8">
        <v>0</v>
      </c>
      <c r="P831" s="8">
        <v>0</v>
      </c>
      <c r="Q831" s="8">
        <v>9789346.0228019375</v>
      </c>
      <c r="R831" s="11">
        <v>1123979.6846678401</v>
      </c>
      <c r="S831" s="11">
        <v>112397.968466784</v>
      </c>
      <c r="T831" s="8">
        <v>214073.1707418368</v>
      </c>
    </row>
    <row r="832" spans="1:20" hidden="1" x14ac:dyDescent="0.2">
      <c r="A832" s="6">
        <f t="shared" si="85"/>
        <v>770</v>
      </c>
      <c r="B832" s="6">
        <f t="shared" si="86"/>
        <v>10</v>
      </c>
      <c r="C832" s="7" t="s">
        <v>162</v>
      </c>
      <c r="D832" s="7" t="s">
        <v>170</v>
      </c>
      <c r="E832" s="8">
        <f t="shared" si="78"/>
        <v>3966036.8319935999</v>
      </c>
      <c r="F832" s="8">
        <v>0</v>
      </c>
      <c r="G832" s="8">
        <v>0</v>
      </c>
      <c r="H832" s="8">
        <v>0</v>
      </c>
      <c r="I832" s="8">
        <v>0</v>
      </c>
      <c r="J832" s="8">
        <v>0</v>
      </c>
      <c r="K832" s="8"/>
      <c r="L832" s="8">
        <v>0</v>
      </c>
      <c r="M832" s="8">
        <v>0</v>
      </c>
      <c r="N832" s="8">
        <v>0</v>
      </c>
      <c r="O832" s="8">
        <v>0</v>
      </c>
      <c r="P832" s="8">
        <v>0</v>
      </c>
      <c r="Q832" s="8">
        <v>3454235.6429721536</v>
      </c>
      <c r="R832" s="11">
        <v>396603.68319936004</v>
      </c>
      <c r="S832" s="11">
        <v>39660.368319936002</v>
      </c>
      <c r="T832" s="8">
        <v>75537.137502150101</v>
      </c>
    </row>
    <row r="833" spans="1:20" hidden="1" x14ac:dyDescent="0.2">
      <c r="A833" s="6">
        <f t="shared" si="85"/>
        <v>771</v>
      </c>
      <c r="B833" s="6">
        <f t="shared" si="86"/>
        <v>11</v>
      </c>
      <c r="C833" s="7" t="s">
        <v>162</v>
      </c>
      <c r="D833" s="7" t="s">
        <v>171</v>
      </c>
      <c r="E833" s="8">
        <f t="shared" si="78"/>
        <v>8365631.7636964805</v>
      </c>
      <c r="F833" s="8">
        <v>0</v>
      </c>
      <c r="G833" s="8">
        <v>0</v>
      </c>
      <c r="H833" s="8">
        <v>0</v>
      </c>
      <c r="I833" s="8">
        <v>0</v>
      </c>
      <c r="J833" s="8">
        <v>0</v>
      </c>
      <c r="K833" s="8"/>
      <c r="L833" s="8">
        <v>0</v>
      </c>
      <c r="M833" s="8">
        <v>0</v>
      </c>
      <c r="N833" s="8">
        <v>0</v>
      </c>
      <c r="O833" s="8">
        <v>0</v>
      </c>
      <c r="P833" s="8">
        <v>0</v>
      </c>
      <c r="Q833" s="8">
        <v>7286080.447118504</v>
      </c>
      <c r="R833" s="11">
        <v>836563.17636964796</v>
      </c>
      <c r="S833" s="11">
        <v>83656.317636964799</v>
      </c>
      <c r="T833" s="8">
        <v>159331.82257136318</v>
      </c>
    </row>
    <row r="834" spans="1:20" hidden="1" x14ac:dyDescent="0.2">
      <c r="A834" s="6">
        <f t="shared" si="85"/>
        <v>772</v>
      </c>
      <c r="B834" s="6">
        <f t="shared" si="86"/>
        <v>12</v>
      </c>
      <c r="C834" s="7" t="s">
        <v>162</v>
      </c>
      <c r="D834" s="7" t="s">
        <v>880</v>
      </c>
      <c r="E834" s="8">
        <f t="shared" si="78"/>
        <v>3123035.7930336599</v>
      </c>
      <c r="F834" s="8">
        <v>0</v>
      </c>
      <c r="G834" s="8">
        <v>0</v>
      </c>
      <c r="H834" s="8">
        <v>2720020.51344366</v>
      </c>
      <c r="I834" s="8">
        <v>0</v>
      </c>
      <c r="J834" s="8">
        <v>0</v>
      </c>
      <c r="K834" s="8"/>
      <c r="L834" s="8">
        <v>0</v>
      </c>
      <c r="M834" s="8">
        <v>0</v>
      </c>
      <c r="N834" s="8">
        <v>0</v>
      </c>
      <c r="O834" s="8">
        <v>0</v>
      </c>
      <c r="P834" s="8">
        <v>0</v>
      </c>
      <c r="Q834" s="8">
        <v>0</v>
      </c>
      <c r="R834" s="8">
        <v>312303.58</v>
      </c>
      <c r="S834" s="8">
        <v>31230.36</v>
      </c>
      <c r="T834" s="8">
        <v>59481.339590000011</v>
      </c>
    </row>
    <row r="835" spans="1:20" hidden="1" x14ac:dyDescent="0.2">
      <c r="A835" s="6">
        <f t="shared" si="85"/>
        <v>773</v>
      </c>
      <c r="B835" s="6">
        <f t="shared" si="86"/>
        <v>13</v>
      </c>
      <c r="C835" s="7" t="s">
        <v>162</v>
      </c>
      <c r="D835" s="7" t="s">
        <v>881</v>
      </c>
      <c r="E835" s="8">
        <f t="shared" si="78"/>
        <v>7901078.0900978604</v>
      </c>
      <c r="F835" s="8">
        <v>0</v>
      </c>
      <c r="G835" s="8">
        <v>0</v>
      </c>
      <c r="H835" s="8">
        <v>1071254.3025597001</v>
      </c>
      <c r="I835" s="8">
        <v>0</v>
      </c>
      <c r="J835" s="8">
        <v>0</v>
      </c>
      <c r="K835" s="8"/>
      <c r="L835" s="8">
        <v>0</v>
      </c>
      <c r="M835" s="8">
        <v>0</v>
      </c>
      <c r="N835" s="8">
        <v>0</v>
      </c>
      <c r="O835" s="8">
        <v>0</v>
      </c>
      <c r="P835" s="8">
        <v>1416843.3627495</v>
      </c>
      <c r="Q835" s="8">
        <v>4393377.9014886599</v>
      </c>
      <c r="R835" s="8">
        <v>790107.81</v>
      </c>
      <c r="S835" s="8">
        <v>79010.78</v>
      </c>
      <c r="T835" s="8">
        <v>150483.93329999998</v>
      </c>
    </row>
    <row r="836" spans="1:20" s="14" customFormat="1" hidden="1" x14ac:dyDescent="0.2">
      <c r="A836" s="40" t="s">
        <v>173</v>
      </c>
      <c r="B836" s="40"/>
      <c r="C836" s="40"/>
      <c r="D836" s="40"/>
      <c r="E836" s="13">
        <f>SUM(F836:T836)</f>
        <v>87949277.044405267</v>
      </c>
      <c r="F836" s="13">
        <v>0</v>
      </c>
      <c r="G836" s="13">
        <v>0</v>
      </c>
      <c r="H836" s="13">
        <v>3791274.8160033599</v>
      </c>
      <c r="I836" s="13">
        <v>0</v>
      </c>
      <c r="J836" s="13">
        <v>0</v>
      </c>
      <c r="K836" s="13">
        <v>0</v>
      </c>
      <c r="L836" s="13">
        <v>0</v>
      </c>
      <c r="M836" s="13">
        <v>0</v>
      </c>
      <c r="N836" s="13">
        <v>15286072.991212798</v>
      </c>
      <c r="O836" s="13">
        <v>0</v>
      </c>
      <c r="P836" s="13">
        <v>11977363.70180322</v>
      </c>
      <c r="Q836" s="13">
        <v>45714908.374888003</v>
      </c>
      <c r="R836" s="13">
        <v>8621368.2942368481</v>
      </c>
      <c r="S836" s="13">
        <v>879492.7644236848</v>
      </c>
      <c r="T836" s="13">
        <v>1678796.1018373498</v>
      </c>
    </row>
    <row r="837" spans="1:20" ht="25.5" hidden="1" x14ac:dyDescent="0.2">
      <c r="A837" s="6">
        <f>+A835+1</f>
        <v>774</v>
      </c>
      <c r="B837" s="6">
        <v>1</v>
      </c>
      <c r="C837" s="7" t="s">
        <v>174</v>
      </c>
      <c r="D837" s="7" t="s">
        <v>882</v>
      </c>
      <c r="E837" s="8">
        <f t="shared" si="78"/>
        <v>15514507.268532101</v>
      </c>
      <c r="F837" s="8">
        <v>0</v>
      </c>
      <c r="G837" s="8">
        <v>955508.54847671988</v>
      </c>
      <c r="H837" s="8">
        <v>368494.63652693998</v>
      </c>
      <c r="I837" s="8">
        <v>1426701.3623637599</v>
      </c>
      <c r="J837" s="8">
        <v>0</v>
      </c>
      <c r="K837" s="8"/>
      <c r="L837" s="8">
        <v>0</v>
      </c>
      <c r="M837" s="8">
        <v>0</v>
      </c>
      <c r="N837" s="8">
        <v>0</v>
      </c>
      <c r="O837" s="8">
        <v>0</v>
      </c>
      <c r="P837" s="8">
        <v>5559670.7132378994</v>
      </c>
      <c r="Q837" s="8">
        <v>5152278.2520547798</v>
      </c>
      <c r="R837" s="8">
        <v>1602307.72</v>
      </c>
      <c r="S837" s="8">
        <v>155145.07</v>
      </c>
      <c r="T837" s="8">
        <v>294400.96587199997</v>
      </c>
    </row>
    <row r="838" spans="1:20" ht="25.5" hidden="1" x14ac:dyDescent="0.2">
      <c r="A838" s="6">
        <f>+A837+1</f>
        <v>775</v>
      </c>
      <c r="B838" s="6">
        <f>+B837+1</f>
        <v>2</v>
      </c>
      <c r="C838" s="7" t="s">
        <v>174</v>
      </c>
      <c r="D838" s="7" t="s">
        <v>883</v>
      </c>
      <c r="E838" s="8">
        <f t="shared" ref="E838:E848" si="87">SUM(F838:T838)</f>
        <v>3226106.1638348205</v>
      </c>
      <c r="F838" s="8">
        <v>0</v>
      </c>
      <c r="G838" s="8">
        <v>958687.42606224003</v>
      </c>
      <c r="H838" s="8">
        <v>369720.57395826001</v>
      </c>
      <c r="I838" s="8">
        <v>1431447.8459803201</v>
      </c>
      <c r="J838" s="8">
        <v>0</v>
      </c>
      <c r="K838" s="8"/>
      <c r="L838" s="8">
        <v>0</v>
      </c>
      <c r="M838" s="8">
        <v>0</v>
      </c>
      <c r="N838" s="8">
        <v>0</v>
      </c>
      <c r="O838" s="8">
        <v>0</v>
      </c>
      <c r="P838" s="8">
        <v>0</v>
      </c>
      <c r="Q838" s="8">
        <v>0</v>
      </c>
      <c r="R838" s="8">
        <v>373636.8</v>
      </c>
      <c r="S838" s="8">
        <v>32261.06</v>
      </c>
      <c r="T838" s="8">
        <v>60352.457834000001</v>
      </c>
    </row>
    <row r="839" spans="1:20" ht="25.5" hidden="1" x14ac:dyDescent="0.2">
      <c r="A839" s="6">
        <f t="shared" ref="A839:A843" si="88">+A838+1</f>
        <v>776</v>
      </c>
      <c r="B839" s="6">
        <f t="shared" ref="B839:B843" si="89">+B838+1</f>
        <v>3</v>
      </c>
      <c r="C839" s="7" t="s">
        <v>174</v>
      </c>
      <c r="D839" s="7" t="s">
        <v>884</v>
      </c>
      <c r="E839" s="8">
        <f t="shared" si="87"/>
        <v>13357542.83833638</v>
      </c>
      <c r="F839" s="8">
        <v>0</v>
      </c>
      <c r="G839" s="8">
        <v>0</v>
      </c>
      <c r="H839" s="8">
        <v>0</v>
      </c>
      <c r="I839" s="8">
        <v>1361781.6989187601</v>
      </c>
      <c r="J839" s="8">
        <v>0</v>
      </c>
      <c r="K839" s="8"/>
      <c r="L839" s="8">
        <v>0</v>
      </c>
      <c r="M839" s="8">
        <v>0</v>
      </c>
      <c r="N839" s="8">
        <v>0</v>
      </c>
      <c r="O839" s="8">
        <v>0</v>
      </c>
      <c r="P839" s="8">
        <v>5306687.2044958798</v>
      </c>
      <c r="Q839" s="8">
        <v>4917832.45050174</v>
      </c>
      <c r="R839" s="8">
        <v>1384297.11</v>
      </c>
      <c r="S839" s="8">
        <v>133575.43</v>
      </c>
      <c r="T839" s="8">
        <v>253368.94442000001</v>
      </c>
    </row>
    <row r="840" spans="1:20" ht="25.5" hidden="1" x14ac:dyDescent="0.2">
      <c r="A840" s="6">
        <f t="shared" si="88"/>
        <v>777</v>
      </c>
      <c r="B840" s="6">
        <f t="shared" si="89"/>
        <v>4</v>
      </c>
      <c r="C840" s="7" t="s">
        <v>174</v>
      </c>
      <c r="D840" s="7" t="s">
        <v>885</v>
      </c>
      <c r="E840" s="8">
        <f t="shared" si="87"/>
        <v>11171260.528024521</v>
      </c>
      <c r="F840" s="8">
        <v>0</v>
      </c>
      <c r="G840" s="8">
        <v>0</v>
      </c>
      <c r="H840" s="8">
        <v>285525.99947928003</v>
      </c>
      <c r="I840" s="8">
        <v>1105471.5415447203</v>
      </c>
      <c r="J840" s="8">
        <v>0</v>
      </c>
      <c r="K840" s="8"/>
      <c r="L840" s="8">
        <v>0</v>
      </c>
      <c r="M840" s="8">
        <v>0</v>
      </c>
      <c r="N840" s="8">
        <v>0</v>
      </c>
      <c r="O840" s="8">
        <v>0</v>
      </c>
      <c r="P840" s="8">
        <v>4307879.6482243203</v>
      </c>
      <c r="Q840" s="8">
        <v>3992213.8849361995</v>
      </c>
      <c r="R840" s="8">
        <v>1156532.31</v>
      </c>
      <c r="S840" s="8">
        <v>111712.61</v>
      </c>
      <c r="T840" s="8">
        <v>211924.53383999999</v>
      </c>
    </row>
    <row r="841" spans="1:20" ht="25.5" hidden="1" x14ac:dyDescent="0.2">
      <c r="A841" s="6">
        <f t="shared" si="88"/>
        <v>778</v>
      </c>
      <c r="B841" s="6">
        <f t="shared" si="89"/>
        <v>5</v>
      </c>
      <c r="C841" s="7" t="s">
        <v>174</v>
      </c>
      <c r="D841" s="7" t="s">
        <v>886</v>
      </c>
      <c r="E841" s="8">
        <f t="shared" si="87"/>
        <v>14112613.189608561</v>
      </c>
      <c r="F841" s="8">
        <v>0</v>
      </c>
      <c r="G841" s="8">
        <v>0</v>
      </c>
      <c r="H841" s="8">
        <v>360703.97041602002</v>
      </c>
      <c r="I841" s="8">
        <v>1396538.2166693998</v>
      </c>
      <c r="J841" s="8">
        <v>0</v>
      </c>
      <c r="K841" s="8"/>
      <c r="L841" s="8">
        <v>0</v>
      </c>
      <c r="M841" s="8">
        <v>0</v>
      </c>
      <c r="N841" s="8">
        <v>0</v>
      </c>
      <c r="O841" s="8">
        <v>0</v>
      </c>
      <c r="P841" s="8">
        <v>5442128.8429779606</v>
      </c>
      <c r="Q841" s="8">
        <v>5043349.4288011799</v>
      </c>
      <c r="R841" s="8">
        <v>1461043.1</v>
      </c>
      <c r="S841" s="8">
        <v>141126.13</v>
      </c>
      <c r="T841" s="8">
        <v>267723.50074400002</v>
      </c>
    </row>
    <row r="842" spans="1:20" hidden="1" x14ac:dyDescent="0.2">
      <c r="A842" s="6">
        <f t="shared" si="88"/>
        <v>779</v>
      </c>
      <c r="B842" s="6">
        <f t="shared" si="89"/>
        <v>6</v>
      </c>
      <c r="C842" s="7"/>
      <c r="D842" s="10" t="s">
        <v>1144</v>
      </c>
      <c r="E842" s="8">
        <f t="shared" si="87"/>
        <v>1513300.1506006182</v>
      </c>
      <c r="F842" s="8"/>
      <c r="G842" s="8"/>
      <c r="H842" s="8"/>
      <c r="I842" s="8">
        <v>1273587.3535448778</v>
      </c>
      <c r="J842" s="8"/>
      <c r="K842" s="8"/>
      <c r="L842" s="8"/>
      <c r="M842" s="8"/>
      <c r="N842" s="8"/>
      <c r="O842" s="8"/>
      <c r="P842" s="8"/>
      <c r="Q842" s="8"/>
      <c r="R842" s="8">
        <v>196729.01957808036</v>
      </c>
      <c r="S842" s="8">
        <v>15133.001506006183</v>
      </c>
      <c r="T842" s="8">
        <v>27850.775971653777</v>
      </c>
    </row>
    <row r="843" spans="1:20" ht="25.5" hidden="1" x14ac:dyDescent="0.2">
      <c r="A843" s="6">
        <f t="shared" si="88"/>
        <v>780</v>
      </c>
      <c r="B843" s="6">
        <f t="shared" si="89"/>
        <v>7</v>
      </c>
      <c r="C843" s="7" t="s">
        <v>174</v>
      </c>
      <c r="D843" s="7" t="s">
        <v>617</v>
      </c>
      <c r="E843" s="8">
        <f t="shared" si="87"/>
        <v>4165984.1257920195</v>
      </c>
      <c r="F843" s="8">
        <v>0</v>
      </c>
      <c r="G843" s="8">
        <v>0</v>
      </c>
      <c r="H843" s="8">
        <v>0</v>
      </c>
      <c r="I843" s="8">
        <v>0</v>
      </c>
      <c r="J843" s="8">
        <v>0</v>
      </c>
      <c r="K843" s="8"/>
      <c r="L843" s="8">
        <v>0</v>
      </c>
      <c r="M843" s="8">
        <v>0</v>
      </c>
      <c r="N843" s="8">
        <v>0</v>
      </c>
      <c r="O843" s="8">
        <v>0</v>
      </c>
      <c r="P843" s="8">
        <v>0</v>
      </c>
      <c r="Q843" s="8">
        <v>3628380.5419600196</v>
      </c>
      <c r="R843" s="8">
        <v>416598.41</v>
      </c>
      <c r="S843" s="8">
        <v>41659.839999999997</v>
      </c>
      <c r="T843" s="8">
        <v>79345.333832000004</v>
      </c>
    </row>
    <row r="844" spans="1:20" s="14" customFormat="1" hidden="1" x14ac:dyDescent="0.2">
      <c r="A844" s="40" t="s">
        <v>178</v>
      </c>
      <c r="B844" s="40"/>
      <c r="C844" s="40"/>
      <c r="D844" s="40"/>
      <c r="E844" s="13">
        <f t="shared" si="87"/>
        <v>63061314.264729023</v>
      </c>
      <c r="F844" s="13">
        <v>0</v>
      </c>
      <c r="G844" s="13">
        <v>1914195.97453896</v>
      </c>
      <c r="H844" s="13">
        <v>1384445.1803804999</v>
      </c>
      <c r="I844" s="13">
        <v>7995528.0190218389</v>
      </c>
      <c r="J844" s="13">
        <v>0</v>
      </c>
      <c r="K844" s="13">
        <v>0</v>
      </c>
      <c r="L844" s="13">
        <v>0</v>
      </c>
      <c r="M844" s="13">
        <v>0</v>
      </c>
      <c r="N844" s="13">
        <v>0</v>
      </c>
      <c r="O844" s="13">
        <v>0</v>
      </c>
      <c r="P844" s="13">
        <v>20616366.408936061</v>
      </c>
      <c r="Q844" s="13">
        <v>22734054.558253918</v>
      </c>
      <c r="R844" s="13">
        <v>6591144.4695780799</v>
      </c>
      <c r="S844" s="13">
        <v>630613.14150600624</v>
      </c>
      <c r="T844" s="13">
        <v>1194966.5125136538</v>
      </c>
    </row>
    <row r="845" spans="1:20" hidden="1" x14ac:dyDescent="0.2">
      <c r="A845" s="6">
        <f>+A843+1</f>
        <v>781</v>
      </c>
      <c r="B845" s="6">
        <v>1</v>
      </c>
      <c r="C845" s="7" t="s">
        <v>179</v>
      </c>
      <c r="D845" s="7" t="s">
        <v>887</v>
      </c>
      <c r="E845" s="8">
        <f t="shared" si="87"/>
        <v>11428205.813914401</v>
      </c>
      <c r="F845" s="8">
        <v>0</v>
      </c>
      <c r="G845" s="8">
        <v>0</v>
      </c>
      <c r="H845" s="8">
        <v>0</v>
      </c>
      <c r="I845" s="8">
        <v>0</v>
      </c>
      <c r="J845" s="8">
        <v>0</v>
      </c>
      <c r="K845" s="8"/>
      <c r="L845" s="8">
        <v>0</v>
      </c>
      <c r="M845" s="8">
        <v>0</v>
      </c>
      <c r="N845" s="8">
        <v>2320113.3980094003</v>
      </c>
      <c r="O845" s="8">
        <v>0</v>
      </c>
      <c r="P845" s="8">
        <v>3960785.0743691996</v>
      </c>
      <c r="Q845" s="8">
        <v>3698322.1284197997</v>
      </c>
      <c r="R845" s="8">
        <v>1116477.81</v>
      </c>
      <c r="S845" s="8">
        <v>114282.06</v>
      </c>
      <c r="T845" s="8">
        <v>218225.34311599995</v>
      </c>
    </row>
    <row r="846" spans="1:20" hidden="1" x14ac:dyDescent="0.2">
      <c r="A846" s="6">
        <f>+A845+1</f>
        <v>782</v>
      </c>
      <c r="B846" s="6">
        <f>+B845+1</f>
        <v>2</v>
      </c>
      <c r="C846" s="7" t="s">
        <v>179</v>
      </c>
      <c r="D846" s="7" t="s">
        <v>888</v>
      </c>
      <c r="E846" s="8">
        <f t="shared" si="87"/>
        <v>11749329.275058562</v>
      </c>
      <c r="F846" s="8">
        <v>1612040.57544894</v>
      </c>
      <c r="G846" s="8">
        <v>974506.39808298019</v>
      </c>
      <c r="H846" s="8">
        <v>389993.20409616001</v>
      </c>
      <c r="I846" s="8">
        <v>400146.53021783999</v>
      </c>
      <c r="J846" s="8">
        <v>0</v>
      </c>
      <c r="K846" s="8"/>
      <c r="L846" s="8">
        <v>120949.89257178067</v>
      </c>
      <c r="M846" s="8">
        <v>0</v>
      </c>
      <c r="N846" s="8">
        <v>4707795.4689905997</v>
      </c>
      <c r="O846" s="8">
        <v>0</v>
      </c>
      <c r="P846" s="8">
        <v>515461.37413343997</v>
      </c>
      <c r="Q846" s="8">
        <v>1597119.23093268</v>
      </c>
      <c r="R846" s="8">
        <v>1088189.2681505857</v>
      </c>
      <c r="S846" s="8">
        <v>117493.29275058561</v>
      </c>
      <c r="T846" s="8">
        <v>225634.03968296811</v>
      </c>
    </row>
    <row r="847" spans="1:20" hidden="1" x14ac:dyDescent="0.2">
      <c r="A847" s="6">
        <f>+A846+1</f>
        <v>783</v>
      </c>
      <c r="B847" s="6">
        <f>+B846+1</f>
        <v>3</v>
      </c>
      <c r="C847" s="7" t="s">
        <v>179</v>
      </c>
      <c r="D847" s="7" t="s">
        <v>620</v>
      </c>
      <c r="E847" s="8">
        <f t="shared" si="87"/>
        <v>4167551.5048929998</v>
      </c>
      <c r="F847" s="8">
        <v>0</v>
      </c>
      <c r="G847" s="8">
        <v>0</v>
      </c>
      <c r="H847" s="8">
        <v>0</v>
      </c>
      <c r="I847" s="8">
        <v>0</v>
      </c>
      <c r="J847" s="8">
        <v>0</v>
      </c>
      <c r="K847" s="8"/>
      <c r="L847" s="8">
        <v>0</v>
      </c>
      <c r="M847" s="8">
        <v>0</v>
      </c>
      <c r="N847" s="8">
        <v>0</v>
      </c>
      <c r="O847" s="8">
        <v>0</v>
      </c>
      <c r="P847" s="8">
        <v>1877065.0455530398</v>
      </c>
      <c r="Q847" s="8">
        <v>1752680.60357796</v>
      </c>
      <c r="R847" s="8">
        <v>416755.15</v>
      </c>
      <c r="S847" s="8">
        <v>41675.519999999997</v>
      </c>
      <c r="T847" s="8">
        <v>79375.185762000008</v>
      </c>
    </row>
    <row r="848" spans="1:20" s="14" customFormat="1" hidden="1" x14ac:dyDescent="0.2">
      <c r="A848" s="40" t="s">
        <v>185</v>
      </c>
      <c r="B848" s="40"/>
      <c r="C848" s="40"/>
      <c r="D848" s="40"/>
      <c r="E848" s="13">
        <f t="shared" si="87"/>
        <v>27345086.593865961</v>
      </c>
      <c r="F848" s="13">
        <v>1612040.57544894</v>
      </c>
      <c r="G848" s="13">
        <v>974506.39808298019</v>
      </c>
      <c r="H848" s="13">
        <v>389993.20409616001</v>
      </c>
      <c r="I848" s="13">
        <v>400146.53021783999</v>
      </c>
      <c r="J848" s="13">
        <v>0</v>
      </c>
      <c r="K848" s="13">
        <v>0</v>
      </c>
      <c r="L848" s="13">
        <v>120949.89257178067</v>
      </c>
      <c r="M848" s="13">
        <v>0</v>
      </c>
      <c r="N848" s="13">
        <v>7027908.8670000006</v>
      </c>
      <c r="O848" s="13">
        <v>0</v>
      </c>
      <c r="P848" s="13">
        <v>6353311.4940556791</v>
      </c>
      <c r="Q848" s="13">
        <v>7048121.96293044</v>
      </c>
      <c r="R848" s="13">
        <v>2621422.2281505857</v>
      </c>
      <c r="S848" s="13">
        <v>273450.87275058561</v>
      </c>
      <c r="T848" s="13">
        <v>523234.56856096804</v>
      </c>
    </row>
    <row r="849" spans="1:20" hidden="1" x14ac:dyDescent="0.2">
      <c r="A849" s="6">
        <f>+A847+1</f>
        <v>784</v>
      </c>
      <c r="B849" s="6">
        <v>1</v>
      </c>
      <c r="C849" s="7" t="s">
        <v>621</v>
      </c>
      <c r="D849" s="7" t="s">
        <v>889</v>
      </c>
      <c r="E849" s="8">
        <f t="shared" ref="E849:E853" si="90">SUM(F849:T849)</f>
        <v>5707254.6548930006</v>
      </c>
      <c r="F849" s="8">
        <v>0</v>
      </c>
      <c r="G849" s="8">
        <v>0</v>
      </c>
      <c r="H849" s="8">
        <v>0</v>
      </c>
      <c r="I849" s="8">
        <v>0</v>
      </c>
      <c r="J849" s="8">
        <v>0</v>
      </c>
      <c r="K849" s="8"/>
      <c r="L849" s="8">
        <v>0</v>
      </c>
      <c r="M849" s="8">
        <v>0</v>
      </c>
      <c r="N849" s="8">
        <v>5026607.4604410008</v>
      </c>
      <c r="O849" s="8">
        <v>0</v>
      </c>
      <c r="P849" s="8">
        <v>0</v>
      </c>
      <c r="Q849" s="8">
        <v>0</v>
      </c>
      <c r="R849" s="8">
        <v>513652.92</v>
      </c>
      <c r="S849" s="8">
        <v>57072.55</v>
      </c>
      <c r="T849" s="8">
        <v>109921.72445200002</v>
      </c>
    </row>
    <row r="850" spans="1:20" hidden="1" x14ac:dyDescent="0.2">
      <c r="A850" s="6">
        <f t="shared" ref="A850:B853" si="91">+A849+1</f>
        <v>785</v>
      </c>
      <c r="B850" s="6">
        <f t="shared" si="91"/>
        <v>2</v>
      </c>
      <c r="C850" s="7" t="s">
        <v>621</v>
      </c>
      <c r="D850" s="7" t="s">
        <v>890</v>
      </c>
      <c r="E850" s="8">
        <f t="shared" si="90"/>
        <v>5752808.5729358001</v>
      </c>
      <c r="F850" s="8">
        <v>0</v>
      </c>
      <c r="G850" s="8">
        <v>0</v>
      </c>
      <c r="H850" s="8">
        <v>0</v>
      </c>
      <c r="I850" s="8">
        <v>0</v>
      </c>
      <c r="J850" s="8">
        <v>0</v>
      </c>
      <c r="K850" s="8"/>
      <c r="L850" s="8">
        <v>0</v>
      </c>
      <c r="M850" s="8">
        <v>0</v>
      </c>
      <c r="N850" s="8">
        <v>5066728.6199418008</v>
      </c>
      <c r="O850" s="8">
        <v>0</v>
      </c>
      <c r="P850" s="8">
        <v>0</v>
      </c>
      <c r="Q850" s="8">
        <v>0</v>
      </c>
      <c r="R850" s="8">
        <v>517752.77</v>
      </c>
      <c r="S850" s="8">
        <v>57528.09</v>
      </c>
      <c r="T850" s="8">
        <v>110799.09299400002</v>
      </c>
    </row>
    <row r="851" spans="1:20" hidden="1" x14ac:dyDescent="0.2">
      <c r="A851" s="6">
        <f t="shared" si="91"/>
        <v>786</v>
      </c>
      <c r="B851" s="6">
        <f t="shared" si="91"/>
        <v>3</v>
      </c>
      <c r="C851" s="7" t="s">
        <v>621</v>
      </c>
      <c r="D851" s="7" t="s">
        <v>891</v>
      </c>
      <c r="E851" s="8">
        <f t="shared" si="90"/>
        <v>2853272.5278287996</v>
      </c>
      <c r="F851" s="8">
        <v>0</v>
      </c>
      <c r="G851" s="8">
        <v>0</v>
      </c>
      <c r="H851" s="8">
        <v>0</v>
      </c>
      <c r="I851" s="8">
        <v>0</v>
      </c>
      <c r="J851" s="8">
        <v>0</v>
      </c>
      <c r="K851" s="8"/>
      <c r="L851" s="8">
        <v>0</v>
      </c>
      <c r="M851" s="8">
        <v>0</v>
      </c>
      <c r="N851" s="8">
        <v>2512991.2392647997</v>
      </c>
      <c r="O851" s="8">
        <v>0</v>
      </c>
      <c r="P851" s="8">
        <v>0</v>
      </c>
      <c r="Q851" s="8">
        <v>0</v>
      </c>
      <c r="R851" s="8">
        <v>256794.53</v>
      </c>
      <c r="S851" s="8">
        <v>28532.73</v>
      </c>
      <c r="T851" s="8">
        <v>54954.028564000007</v>
      </c>
    </row>
    <row r="852" spans="1:20" hidden="1" x14ac:dyDescent="0.2">
      <c r="A852" s="6">
        <f t="shared" si="91"/>
        <v>787</v>
      </c>
      <c r="B852" s="6">
        <f t="shared" si="91"/>
        <v>4</v>
      </c>
      <c r="C852" s="7" t="s">
        <v>621</v>
      </c>
      <c r="D852" s="7" t="s">
        <v>892</v>
      </c>
      <c r="E852" s="8">
        <f t="shared" si="90"/>
        <v>2609594.3360855998</v>
      </c>
      <c r="F852" s="8">
        <v>0</v>
      </c>
      <c r="G852" s="8">
        <v>0</v>
      </c>
      <c r="H852" s="8">
        <v>0</v>
      </c>
      <c r="I852" s="8">
        <v>0</v>
      </c>
      <c r="J852" s="8">
        <v>0</v>
      </c>
      <c r="K852" s="8"/>
      <c r="L852" s="8">
        <v>0</v>
      </c>
      <c r="M852" s="8">
        <v>0</v>
      </c>
      <c r="N852" s="8">
        <v>2298374.1190115996</v>
      </c>
      <c r="O852" s="8">
        <v>0</v>
      </c>
      <c r="P852" s="8">
        <v>0</v>
      </c>
      <c r="Q852" s="8">
        <v>0</v>
      </c>
      <c r="R852" s="8">
        <v>234863.49</v>
      </c>
      <c r="S852" s="8">
        <v>26095.94</v>
      </c>
      <c r="T852" s="8">
        <v>50260.787074</v>
      </c>
    </row>
    <row r="853" spans="1:20" hidden="1" x14ac:dyDescent="0.2">
      <c r="A853" s="6">
        <f t="shared" si="91"/>
        <v>788</v>
      </c>
      <c r="B853" s="6">
        <f t="shared" si="91"/>
        <v>5</v>
      </c>
      <c r="C853" s="7" t="s">
        <v>621</v>
      </c>
      <c r="D853" s="7" t="s">
        <v>893</v>
      </c>
      <c r="E853" s="8">
        <f t="shared" si="90"/>
        <v>1555934.8819572001</v>
      </c>
      <c r="F853" s="8">
        <v>0</v>
      </c>
      <c r="G853" s="8">
        <v>0</v>
      </c>
      <c r="H853" s="8">
        <v>0</v>
      </c>
      <c r="I853" s="8">
        <v>0</v>
      </c>
      <c r="J853" s="8">
        <v>0</v>
      </c>
      <c r="K853" s="8"/>
      <c r="L853" s="8">
        <v>0</v>
      </c>
      <c r="M853" s="8">
        <v>0</v>
      </c>
      <c r="N853" s="8">
        <v>1370374.0862111999</v>
      </c>
      <c r="O853" s="8">
        <v>0</v>
      </c>
      <c r="P853" s="8">
        <v>0</v>
      </c>
      <c r="Q853" s="8">
        <v>0</v>
      </c>
      <c r="R853" s="8">
        <v>140034.14000000001</v>
      </c>
      <c r="S853" s="8">
        <v>15559.35</v>
      </c>
      <c r="T853" s="8">
        <v>29967.305745999995</v>
      </c>
    </row>
    <row r="854" spans="1:20" s="14" customFormat="1" hidden="1" x14ac:dyDescent="0.2">
      <c r="A854" s="40" t="s">
        <v>623</v>
      </c>
      <c r="B854" s="40"/>
      <c r="C854" s="40"/>
      <c r="D854" s="40"/>
      <c r="E854" s="13">
        <f>SUM(F854:T854)</f>
        <v>18478864.9737004</v>
      </c>
      <c r="F854" s="13">
        <v>0</v>
      </c>
      <c r="G854" s="13">
        <v>0</v>
      </c>
      <c r="H854" s="13">
        <v>0</v>
      </c>
      <c r="I854" s="13">
        <v>0</v>
      </c>
      <c r="J854" s="13">
        <v>0</v>
      </c>
      <c r="K854" s="13">
        <v>0</v>
      </c>
      <c r="L854" s="13">
        <v>0</v>
      </c>
      <c r="M854" s="13">
        <v>0</v>
      </c>
      <c r="N854" s="13">
        <v>16275075.524870399</v>
      </c>
      <c r="O854" s="13">
        <v>0</v>
      </c>
      <c r="P854" s="13">
        <v>0</v>
      </c>
      <c r="Q854" s="13">
        <v>0</v>
      </c>
      <c r="R854" s="13">
        <v>1663097.85</v>
      </c>
      <c r="S854" s="13">
        <v>184788.66</v>
      </c>
      <c r="T854" s="13">
        <v>355902.93883000006</v>
      </c>
    </row>
    <row r="855" spans="1:20" hidden="1" x14ac:dyDescent="0.2">
      <c r="A855" s="6">
        <f>+A853+1</f>
        <v>789</v>
      </c>
      <c r="B855" s="6">
        <v>1</v>
      </c>
      <c r="C855" s="7" t="s">
        <v>186</v>
      </c>
      <c r="D855" s="7" t="s">
        <v>190</v>
      </c>
      <c r="E855" s="8">
        <f>SUM(F855:T855)</f>
        <v>2010366.8990213999</v>
      </c>
      <c r="F855" s="8">
        <v>0</v>
      </c>
      <c r="G855" s="8">
        <v>0</v>
      </c>
      <c r="H855" s="8">
        <v>0</v>
      </c>
      <c r="I855" s="8">
        <v>0</v>
      </c>
      <c r="J855" s="8">
        <v>0</v>
      </c>
      <c r="K855" s="8"/>
      <c r="L855" s="8"/>
      <c r="M855" s="8">
        <v>0</v>
      </c>
      <c r="N855" s="8">
        <v>1766797.5939894</v>
      </c>
      <c r="O855" s="8">
        <v>0</v>
      </c>
      <c r="P855" s="8">
        <v>0</v>
      </c>
      <c r="Q855" s="8">
        <v>0</v>
      </c>
      <c r="R855" s="8">
        <v>180933.02</v>
      </c>
      <c r="S855" s="8">
        <v>24000</v>
      </c>
      <c r="T855" s="8">
        <v>38636.285032</v>
      </c>
    </row>
    <row r="856" spans="1:20" s="14" customFormat="1" hidden="1" x14ac:dyDescent="0.2">
      <c r="A856" s="40" t="s">
        <v>191</v>
      </c>
      <c r="B856" s="40"/>
      <c r="C856" s="40"/>
      <c r="D856" s="40"/>
      <c r="E856" s="13">
        <f>SUM(F856:T856)</f>
        <v>2010366.8990213999</v>
      </c>
      <c r="F856" s="13">
        <v>0</v>
      </c>
      <c r="G856" s="13">
        <v>0</v>
      </c>
      <c r="H856" s="13">
        <v>0</v>
      </c>
      <c r="I856" s="13">
        <v>0</v>
      </c>
      <c r="J856" s="13">
        <v>0</v>
      </c>
      <c r="K856" s="13">
        <v>0</v>
      </c>
      <c r="L856" s="13">
        <v>0</v>
      </c>
      <c r="M856" s="13">
        <v>0</v>
      </c>
      <c r="N856" s="13">
        <v>1766797.5939894</v>
      </c>
      <c r="O856" s="13">
        <v>0</v>
      </c>
      <c r="P856" s="13">
        <v>0</v>
      </c>
      <c r="Q856" s="13">
        <v>0</v>
      </c>
      <c r="R856" s="13">
        <v>180933.02</v>
      </c>
      <c r="S856" s="13">
        <v>24000</v>
      </c>
      <c r="T856" s="13">
        <v>38636.285032</v>
      </c>
    </row>
    <row r="857" spans="1:20" hidden="1" x14ac:dyDescent="0.2">
      <c r="A857" s="6">
        <f>+A855+1</f>
        <v>790</v>
      </c>
      <c r="B857" s="6">
        <v>1</v>
      </c>
      <c r="C857" s="7" t="s">
        <v>192</v>
      </c>
      <c r="D857" s="7" t="s">
        <v>894</v>
      </c>
      <c r="E857" s="8">
        <f t="shared" ref="E857:E917" si="92">SUM(F857:T857)</f>
        <v>25139520</v>
      </c>
      <c r="F857" s="8">
        <v>0</v>
      </c>
      <c r="G857" s="8">
        <v>0</v>
      </c>
      <c r="H857" s="8">
        <v>0</v>
      </c>
      <c r="I857" s="8">
        <v>0</v>
      </c>
      <c r="J857" s="8">
        <v>0</v>
      </c>
      <c r="K857" s="8"/>
      <c r="L857" s="8">
        <v>0</v>
      </c>
      <c r="M857" s="8">
        <v>23617472.90112</v>
      </c>
      <c r="N857" s="8">
        <v>0</v>
      </c>
      <c r="O857" s="8">
        <v>0</v>
      </c>
      <c r="P857" s="8">
        <v>0</v>
      </c>
      <c r="Q857" s="8">
        <v>0</v>
      </c>
      <c r="R857" s="8">
        <v>754185.6</v>
      </c>
      <c r="S857" s="8">
        <v>251395.20000000001</v>
      </c>
      <c r="T857" s="8">
        <v>516466.29888000002</v>
      </c>
    </row>
    <row r="858" spans="1:20" hidden="1" x14ac:dyDescent="0.2">
      <c r="A858" s="6">
        <f>+A857+1</f>
        <v>791</v>
      </c>
      <c r="B858" s="6">
        <f>+B857+1</f>
        <v>2</v>
      </c>
      <c r="C858" s="7" t="s">
        <v>192</v>
      </c>
      <c r="D858" s="7" t="s">
        <v>895</v>
      </c>
      <c r="E858" s="8">
        <f>SUM(F858:T858)</f>
        <v>2560121.5514679002</v>
      </c>
      <c r="F858" s="8">
        <v>0</v>
      </c>
      <c r="G858" s="8">
        <v>0</v>
      </c>
      <c r="H858" s="8">
        <v>0</v>
      </c>
      <c r="I858" s="8">
        <v>0</v>
      </c>
      <c r="J858" s="8">
        <v>0</v>
      </c>
      <c r="K858" s="8"/>
      <c r="L858" s="8">
        <v>0</v>
      </c>
      <c r="M858" s="8">
        <v>0</v>
      </c>
      <c r="N858" s="8">
        <v>827230.81744799996</v>
      </c>
      <c r="O858" s="8">
        <v>0</v>
      </c>
      <c r="P858" s="8">
        <v>1411708.7405379</v>
      </c>
      <c r="Q858" s="8">
        <v>0</v>
      </c>
      <c r="R858" s="8">
        <v>246619.7</v>
      </c>
      <c r="S858" s="8">
        <v>25601.22</v>
      </c>
      <c r="T858" s="8">
        <v>48961.073481999993</v>
      </c>
    </row>
    <row r="859" spans="1:20" hidden="1" x14ac:dyDescent="0.2">
      <c r="A859" s="6">
        <f t="shared" ref="A859:A921" si="93">+A858+1</f>
        <v>792</v>
      </c>
      <c r="B859" s="6">
        <f t="shared" ref="B859:B921" si="94">+B858+1</f>
        <v>3</v>
      </c>
      <c r="C859" s="7" t="s">
        <v>192</v>
      </c>
      <c r="D859" s="7" t="s">
        <v>195</v>
      </c>
      <c r="E859" s="8">
        <f t="shared" si="92"/>
        <v>3127967.8198042801</v>
      </c>
      <c r="F859" s="8">
        <v>0</v>
      </c>
      <c r="G859" s="8">
        <v>0</v>
      </c>
      <c r="H859" s="8">
        <v>0</v>
      </c>
      <c r="I859" s="8">
        <v>0</v>
      </c>
      <c r="J859" s="8">
        <v>0</v>
      </c>
      <c r="K859" s="8"/>
      <c r="L859" s="8">
        <v>0</v>
      </c>
      <c r="M859" s="8">
        <v>0</v>
      </c>
      <c r="N859" s="8">
        <v>0</v>
      </c>
      <c r="O859" s="8">
        <v>0</v>
      </c>
      <c r="P859" s="8">
        <v>1413961.7069260199</v>
      </c>
      <c r="Q859" s="8">
        <v>1310354.37777426</v>
      </c>
      <c r="R859" s="8">
        <v>312796.78000000003</v>
      </c>
      <c r="S859" s="8">
        <v>31279.68</v>
      </c>
      <c r="T859" s="8">
        <v>59575.275104</v>
      </c>
    </row>
    <row r="860" spans="1:20" hidden="1" x14ac:dyDescent="0.2">
      <c r="A860" s="6">
        <f t="shared" si="93"/>
        <v>793</v>
      </c>
      <c r="B860" s="6">
        <f t="shared" si="94"/>
        <v>4</v>
      </c>
      <c r="C860" s="7" t="s">
        <v>192</v>
      </c>
      <c r="D860" s="7" t="s">
        <v>896</v>
      </c>
      <c r="E860" s="8">
        <f t="shared" si="92"/>
        <v>940997.83728480013</v>
      </c>
      <c r="F860" s="8">
        <v>676500.20936568</v>
      </c>
      <c r="G860" s="8"/>
      <c r="H860" s="8"/>
      <c r="I860" s="8">
        <v>0</v>
      </c>
      <c r="J860" s="8">
        <v>0</v>
      </c>
      <c r="K860" s="8"/>
      <c r="L860" s="8">
        <v>159298.92300077627</v>
      </c>
      <c r="M860" s="8">
        <v>0</v>
      </c>
      <c r="N860" s="8">
        <v>0</v>
      </c>
      <c r="O860" s="8">
        <v>0</v>
      </c>
      <c r="P860" s="8">
        <v>0</v>
      </c>
      <c r="Q860" s="8">
        <v>0</v>
      </c>
      <c r="R860" s="8">
        <v>62921.470672848001</v>
      </c>
      <c r="S860" s="8">
        <v>24000</v>
      </c>
      <c r="T860" s="8">
        <v>18277.234245495776</v>
      </c>
    </row>
    <row r="861" spans="1:20" hidden="1" x14ac:dyDescent="0.2">
      <c r="A861" s="6">
        <f t="shared" si="93"/>
        <v>794</v>
      </c>
      <c r="B861" s="6">
        <f t="shared" si="94"/>
        <v>5</v>
      </c>
      <c r="C861" s="7" t="s">
        <v>192</v>
      </c>
      <c r="D861" s="7" t="s">
        <v>198</v>
      </c>
      <c r="E861" s="8">
        <f t="shared" si="92"/>
        <v>1504504.6909785997</v>
      </c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>
        <v>1301591.0606705998</v>
      </c>
      <c r="R861" s="8">
        <v>150450.47</v>
      </c>
      <c r="S861" s="8">
        <v>24000</v>
      </c>
      <c r="T861" s="8">
        <v>28463.160308000002</v>
      </c>
    </row>
    <row r="862" spans="1:20" hidden="1" x14ac:dyDescent="0.2">
      <c r="A862" s="6">
        <f t="shared" si="93"/>
        <v>795</v>
      </c>
      <c r="B862" s="6">
        <f t="shared" si="94"/>
        <v>6</v>
      </c>
      <c r="C862" s="7" t="s">
        <v>192</v>
      </c>
      <c r="D862" s="7" t="s">
        <v>897</v>
      </c>
      <c r="E862" s="8">
        <f t="shared" si="92"/>
        <v>1501628</v>
      </c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>
        <v>1299057.44472</v>
      </c>
      <c r="R862" s="8">
        <v>150162.79999999999</v>
      </c>
      <c r="S862" s="8">
        <v>24000</v>
      </c>
      <c r="T862" s="8">
        <v>28407.755279999998</v>
      </c>
    </row>
    <row r="863" spans="1:20" hidden="1" x14ac:dyDescent="0.2">
      <c r="A863" s="6">
        <f t="shared" si="93"/>
        <v>796</v>
      </c>
      <c r="B863" s="6">
        <f t="shared" si="94"/>
        <v>7</v>
      </c>
      <c r="C863" s="7" t="s">
        <v>192</v>
      </c>
      <c r="D863" s="7" t="s">
        <v>898</v>
      </c>
      <c r="E863" s="8">
        <f t="shared" si="92"/>
        <v>3776174.3454912012</v>
      </c>
      <c r="F863" s="8">
        <v>680545.90900842007</v>
      </c>
      <c r="G863" s="8">
        <v>243319.22896722</v>
      </c>
      <c r="H863" s="8">
        <v>93835.869777719985</v>
      </c>
      <c r="I863" s="8">
        <v>0</v>
      </c>
      <c r="J863" s="8">
        <v>0</v>
      </c>
      <c r="K863" s="8"/>
      <c r="L863" s="8">
        <v>169260.55446577459</v>
      </c>
      <c r="M863" s="8">
        <v>0</v>
      </c>
      <c r="N863" s="8">
        <v>829607.15965679998</v>
      </c>
      <c r="O863" s="8">
        <v>0</v>
      </c>
      <c r="P863" s="8">
        <v>0</v>
      </c>
      <c r="Q863" s="8">
        <v>1312024.6759363802</v>
      </c>
      <c r="R863" s="8">
        <v>337029.60815491201</v>
      </c>
      <c r="S863" s="8">
        <v>37761.743454912001</v>
      </c>
      <c r="T863" s="8">
        <v>72789.596069061445</v>
      </c>
    </row>
    <row r="864" spans="1:20" hidden="1" x14ac:dyDescent="0.2">
      <c r="A864" s="6">
        <f t="shared" si="93"/>
        <v>797</v>
      </c>
      <c r="B864" s="6">
        <f t="shared" si="94"/>
        <v>8</v>
      </c>
      <c r="C864" s="7" t="s">
        <v>192</v>
      </c>
      <c r="D864" s="7" t="s">
        <v>899</v>
      </c>
      <c r="E864" s="8">
        <f t="shared" si="92"/>
        <v>44189837.723033667</v>
      </c>
      <c r="F864" s="8">
        <v>0</v>
      </c>
      <c r="G864" s="8">
        <v>0</v>
      </c>
      <c r="H864" s="8">
        <v>0</v>
      </c>
      <c r="I864" s="8">
        <v>0</v>
      </c>
      <c r="J864" s="8">
        <v>0</v>
      </c>
      <c r="K864" s="8"/>
      <c r="L864" s="8">
        <v>0</v>
      </c>
      <c r="M864" s="8">
        <v>0</v>
      </c>
      <c r="N864" s="8">
        <v>10418974.731610199</v>
      </c>
      <c r="O864" s="8">
        <v>0</v>
      </c>
      <c r="P864" s="8">
        <v>20228498.541628864</v>
      </c>
      <c r="Q864" s="8">
        <v>7955609.0342525998</v>
      </c>
      <c r="R864" s="8">
        <v>4300685.8099999996</v>
      </c>
      <c r="S864" s="8">
        <v>441898.38</v>
      </c>
      <c r="T864" s="8">
        <v>844171.22554199991</v>
      </c>
    </row>
    <row r="865" spans="1:20" hidden="1" x14ac:dyDescent="0.2">
      <c r="A865" s="6">
        <f t="shared" si="93"/>
        <v>798</v>
      </c>
      <c r="B865" s="6">
        <f t="shared" si="94"/>
        <v>9</v>
      </c>
      <c r="C865" s="7" t="s">
        <v>192</v>
      </c>
      <c r="D865" s="7" t="s">
        <v>900</v>
      </c>
      <c r="E865" s="8">
        <f t="shared" si="92"/>
        <v>28568569.632642217</v>
      </c>
      <c r="F865" s="8">
        <v>0</v>
      </c>
      <c r="G865" s="8">
        <v>0</v>
      </c>
      <c r="H865" s="8">
        <v>3531157.6017526197</v>
      </c>
      <c r="I865" s="8">
        <v>0</v>
      </c>
      <c r="J865" s="8">
        <v>1075613.6896923601</v>
      </c>
      <c r="K865" s="8"/>
      <c r="L865" s="8">
        <v>0</v>
      </c>
      <c r="M865" s="8">
        <v>0</v>
      </c>
      <c r="N865" s="8">
        <v>0</v>
      </c>
      <c r="O865" s="8">
        <v>0</v>
      </c>
      <c r="P865" s="8">
        <v>19963366.618113238</v>
      </c>
      <c r="Q865" s="8">
        <v>0</v>
      </c>
      <c r="R865" s="8">
        <v>3175446.87</v>
      </c>
      <c r="S865" s="8">
        <v>285685.7</v>
      </c>
      <c r="T865" s="8">
        <v>537299.15308399999</v>
      </c>
    </row>
    <row r="866" spans="1:20" hidden="1" x14ac:dyDescent="0.2">
      <c r="A866" s="6">
        <f t="shared" si="93"/>
        <v>799</v>
      </c>
      <c r="B866" s="6">
        <f t="shared" si="94"/>
        <v>10</v>
      </c>
      <c r="C866" s="7"/>
      <c r="D866" s="18" t="s">
        <v>1142</v>
      </c>
      <c r="E866" s="11">
        <f t="shared" si="92"/>
        <v>2421945.138239827</v>
      </c>
      <c r="F866" s="11"/>
      <c r="G866" s="11">
        <v>2109402.8059305302</v>
      </c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>
        <v>242194.51382398271</v>
      </c>
      <c r="S866" s="8">
        <v>24219.451382398271</v>
      </c>
      <c r="T866" s="8">
        <v>46128.367102915749</v>
      </c>
    </row>
    <row r="867" spans="1:20" hidden="1" x14ac:dyDescent="0.2">
      <c r="A867" s="6">
        <f t="shared" si="93"/>
        <v>800</v>
      </c>
      <c r="B867" s="6">
        <f t="shared" si="94"/>
        <v>11</v>
      </c>
      <c r="C867" s="7" t="s">
        <v>192</v>
      </c>
      <c r="D867" s="7" t="s">
        <v>901</v>
      </c>
      <c r="E867" s="8">
        <f t="shared" si="92"/>
        <v>9227236.3641919997</v>
      </c>
      <c r="F867" s="8">
        <v>1076484.1343310601</v>
      </c>
      <c r="G867" s="8">
        <v>384881.14830270002</v>
      </c>
      <c r="H867" s="8">
        <v>148429.11292019999</v>
      </c>
      <c r="I867" s="8">
        <v>574678.11416315997</v>
      </c>
      <c r="J867" s="8">
        <v>0</v>
      </c>
      <c r="K867" s="8"/>
      <c r="L867" s="8">
        <v>267735.50467692543</v>
      </c>
      <c r="M867" s="8">
        <v>0</v>
      </c>
      <c r="N867" s="8">
        <v>1312268.4889398001</v>
      </c>
      <c r="O867" s="8">
        <v>0</v>
      </c>
      <c r="P867" s="8">
        <v>2239448.5897912798</v>
      </c>
      <c r="Q867" s="8">
        <v>2075354.1237168598</v>
      </c>
      <c r="R867" s="8">
        <v>879007.31054192001</v>
      </c>
      <c r="S867" s="8">
        <v>92272.363641920005</v>
      </c>
      <c r="T867" s="8">
        <v>176677.47316617463</v>
      </c>
    </row>
    <row r="868" spans="1:20" hidden="1" x14ac:dyDescent="0.2">
      <c r="A868" s="6">
        <f t="shared" si="93"/>
        <v>801</v>
      </c>
      <c r="B868" s="6">
        <f t="shared" si="94"/>
        <v>12</v>
      </c>
      <c r="C868" s="7" t="s">
        <v>192</v>
      </c>
      <c r="D868" s="7" t="s">
        <v>902</v>
      </c>
      <c r="E868" s="8">
        <f t="shared" si="92"/>
        <v>9396185.7674095985</v>
      </c>
      <c r="F868" s="8">
        <v>1096194.4045416</v>
      </c>
      <c r="G868" s="8">
        <v>391928.27227428003</v>
      </c>
      <c r="H868" s="8">
        <v>151146.82907226001</v>
      </c>
      <c r="I868" s="8">
        <v>585200.38696812</v>
      </c>
      <c r="J868" s="8">
        <v>0</v>
      </c>
      <c r="K868" s="8"/>
      <c r="L868" s="8">
        <v>272637.704058334</v>
      </c>
      <c r="M868" s="8">
        <v>0</v>
      </c>
      <c r="N868" s="8">
        <v>1336295.9392649999</v>
      </c>
      <c r="O868" s="8">
        <v>0</v>
      </c>
      <c r="P868" s="8">
        <v>2280452.5815388798</v>
      </c>
      <c r="Q868" s="8">
        <v>2113353.5680315802</v>
      </c>
      <c r="R868" s="8">
        <v>895101.81107409601</v>
      </c>
      <c r="S868" s="8">
        <v>93961.857674095998</v>
      </c>
      <c r="T868" s="8">
        <v>179912.41291135416</v>
      </c>
    </row>
    <row r="869" spans="1:20" hidden="1" x14ac:dyDescent="0.2">
      <c r="A869" s="6">
        <f t="shared" si="93"/>
        <v>802</v>
      </c>
      <c r="B869" s="6">
        <f t="shared" si="94"/>
        <v>13</v>
      </c>
      <c r="C869" s="7" t="s">
        <v>192</v>
      </c>
      <c r="D869" s="7" t="s">
        <v>903</v>
      </c>
      <c r="E869" s="8">
        <f t="shared" si="92"/>
        <v>8915329.7828672007</v>
      </c>
      <c r="F869" s="8">
        <v>1040095.9418031001</v>
      </c>
      <c r="G869" s="8">
        <v>371871.08131782</v>
      </c>
      <c r="H869" s="8">
        <v>143411.79079332002</v>
      </c>
      <c r="I869" s="8">
        <v>555252.37845923996</v>
      </c>
      <c r="J869" s="8">
        <v>0</v>
      </c>
      <c r="K869" s="8"/>
      <c r="L869" s="8">
        <v>258685.29043432511</v>
      </c>
      <c r="M869" s="8">
        <v>0</v>
      </c>
      <c r="N869" s="8">
        <v>1267910.1157211999</v>
      </c>
      <c r="O869" s="8">
        <v>0</v>
      </c>
      <c r="P869" s="8">
        <v>2163748.9174085399</v>
      </c>
      <c r="Q869" s="8">
        <v>2005201.30478346</v>
      </c>
      <c r="R869" s="8">
        <v>849294.38742867205</v>
      </c>
      <c r="S869" s="8">
        <v>89153.297828672003</v>
      </c>
      <c r="T869" s="8">
        <v>170705.27688885093</v>
      </c>
    </row>
    <row r="870" spans="1:20" hidden="1" x14ac:dyDescent="0.2">
      <c r="A870" s="6">
        <f t="shared" si="93"/>
        <v>803</v>
      </c>
      <c r="B870" s="6">
        <f t="shared" si="94"/>
        <v>14</v>
      </c>
      <c r="C870" s="7" t="s">
        <v>192</v>
      </c>
      <c r="D870" s="7" t="s">
        <v>904</v>
      </c>
      <c r="E870" s="8">
        <f t="shared" si="92"/>
        <v>9401755.5127903987</v>
      </c>
      <c r="F870" s="8">
        <v>1096844.19464802</v>
      </c>
      <c r="G870" s="8">
        <v>392160.59054424003</v>
      </c>
      <c r="H870" s="8">
        <v>151236.42411023998</v>
      </c>
      <c r="I870" s="8">
        <v>585547.27600740013</v>
      </c>
      <c r="J870" s="8">
        <v>0</v>
      </c>
      <c r="K870" s="8"/>
      <c r="L870" s="8">
        <v>272799.31502695172</v>
      </c>
      <c r="M870" s="8">
        <v>0</v>
      </c>
      <c r="N870" s="8">
        <v>1337088.0503988001</v>
      </c>
      <c r="O870" s="8">
        <v>0</v>
      </c>
      <c r="P870" s="8">
        <v>2281804.3544041193</v>
      </c>
      <c r="Q870" s="8">
        <v>2114606.2960079401</v>
      </c>
      <c r="R870" s="8">
        <v>895632.39752790402</v>
      </c>
      <c r="S870" s="8">
        <v>94017.555127903994</v>
      </c>
      <c r="T870" s="8">
        <v>180019.05898688026</v>
      </c>
    </row>
    <row r="871" spans="1:20" hidden="1" x14ac:dyDescent="0.2">
      <c r="A871" s="6">
        <f t="shared" si="93"/>
        <v>804</v>
      </c>
      <c r="B871" s="6">
        <f t="shared" si="94"/>
        <v>15</v>
      </c>
      <c r="C871" s="7" t="s">
        <v>192</v>
      </c>
      <c r="D871" s="7" t="s">
        <v>905</v>
      </c>
      <c r="E871" s="8">
        <f t="shared" si="92"/>
        <v>9787925.5758592021</v>
      </c>
      <c r="F871" s="8">
        <v>1141896.25229316</v>
      </c>
      <c r="G871" s="8">
        <v>408268.29252552002</v>
      </c>
      <c r="H871" s="8">
        <v>157448.34674352003</v>
      </c>
      <c r="I871" s="8">
        <v>609598.19609639992</v>
      </c>
      <c r="J871" s="8">
        <v>0</v>
      </c>
      <c r="K871" s="8"/>
      <c r="L871" s="8">
        <v>284004.342184457</v>
      </c>
      <c r="M871" s="8">
        <v>0</v>
      </c>
      <c r="N871" s="8">
        <v>1392007.9406309999</v>
      </c>
      <c r="O871" s="8">
        <v>0</v>
      </c>
      <c r="P871" s="8">
        <v>2375527.7578918203</v>
      </c>
      <c r="Q871" s="8">
        <v>2201462.1575293201</v>
      </c>
      <c r="R871" s="8">
        <v>932419.82725859189</v>
      </c>
      <c r="S871" s="8">
        <v>97879.255758592</v>
      </c>
      <c r="T871" s="8">
        <v>187413.20694681912</v>
      </c>
    </row>
    <row r="872" spans="1:20" hidden="1" x14ac:dyDescent="0.2">
      <c r="A872" s="6">
        <f t="shared" si="93"/>
        <v>805</v>
      </c>
      <c r="B872" s="6">
        <f t="shared" si="94"/>
        <v>16</v>
      </c>
      <c r="C872" s="7" t="s">
        <v>192</v>
      </c>
      <c r="D872" s="7" t="s">
        <v>906</v>
      </c>
      <c r="E872" s="8">
        <f t="shared" si="92"/>
        <v>7898779.7678169599</v>
      </c>
      <c r="F872" s="8">
        <v>4966533.5062488597</v>
      </c>
      <c r="G872" s="8">
        <v>0</v>
      </c>
      <c r="H872" s="8">
        <v>1849026.3798833401</v>
      </c>
      <c r="I872" s="8">
        <v>0</v>
      </c>
      <c r="J872" s="8">
        <v>0</v>
      </c>
      <c r="K872" s="8"/>
      <c r="L872" s="8">
        <v>190569.84237700354</v>
      </c>
      <c r="M872" s="8">
        <v>0</v>
      </c>
      <c r="N872" s="8">
        <v>0</v>
      </c>
      <c r="O872" s="8">
        <v>0</v>
      </c>
      <c r="P872" s="8">
        <v>0</v>
      </c>
      <c r="Q872" s="8">
        <v>0</v>
      </c>
      <c r="R872" s="8">
        <v>660452.37427816971</v>
      </c>
      <c r="S872" s="8">
        <v>78987.797678169605</v>
      </c>
      <c r="T872" s="8">
        <v>153209.86735141728</v>
      </c>
    </row>
    <row r="873" spans="1:20" hidden="1" x14ac:dyDescent="0.2">
      <c r="A873" s="6">
        <f t="shared" si="93"/>
        <v>806</v>
      </c>
      <c r="B873" s="6">
        <f t="shared" si="94"/>
        <v>17</v>
      </c>
      <c r="C873" s="7" t="s">
        <v>192</v>
      </c>
      <c r="D873" s="7" t="s">
        <v>652</v>
      </c>
      <c r="E873" s="8">
        <f t="shared" si="92"/>
        <v>6537036.8699503997</v>
      </c>
      <c r="F873" s="8">
        <v>1362174.7955906999</v>
      </c>
      <c r="G873" s="8">
        <v>487025.66666375997</v>
      </c>
      <c r="H873" s="8">
        <v>187821.06461874</v>
      </c>
      <c r="I873" s="8">
        <v>727193.29426967981</v>
      </c>
      <c r="J873" s="8">
        <v>0</v>
      </c>
      <c r="K873" s="8"/>
      <c r="L873" s="8">
        <v>338790.46054591227</v>
      </c>
      <c r="M873" s="8">
        <v>0</v>
      </c>
      <c r="N873" s="8">
        <v>0</v>
      </c>
      <c r="O873" s="8">
        <v>0</v>
      </c>
      <c r="P873" s="8">
        <v>0</v>
      </c>
      <c r="Q873" s="8">
        <v>2626137.2376397201</v>
      </c>
      <c r="R873" s="8">
        <v>617239.23849950405</v>
      </c>
      <c r="S873" s="8">
        <v>65370.368699504012</v>
      </c>
      <c r="T873" s="8">
        <v>125284.74342287982</v>
      </c>
    </row>
    <row r="874" spans="1:20" hidden="1" x14ac:dyDescent="0.2">
      <c r="A874" s="6">
        <f t="shared" si="93"/>
        <v>807</v>
      </c>
      <c r="B874" s="6">
        <f t="shared" si="94"/>
        <v>18</v>
      </c>
      <c r="C874" s="7" t="s">
        <v>192</v>
      </c>
      <c r="D874" s="7" t="s">
        <v>907</v>
      </c>
      <c r="E874" s="8">
        <f t="shared" si="92"/>
        <v>8759964.2905871607</v>
      </c>
      <c r="F874" s="8">
        <v>0</v>
      </c>
      <c r="G874" s="8">
        <v>0</v>
      </c>
      <c r="H874" s="8">
        <v>407113.20720210008</v>
      </c>
      <c r="I874" s="8">
        <v>0</v>
      </c>
      <c r="J874" s="8">
        <v>0</v>
      </c>
      <c r="K874" s="8"/>
      <c r="L874" s="8">
        <v>0</v>
      </c>
      <c r="M874" s="8">
        <v>0</v>
      </c>
      <c r="N874" s="8">
        <v>4107487.9819049998</v>
      </c>
      <c r="O874" s="8">
        <v>0</v>
      </c>
      <c r="P874" s="8">
        <v>0</v>
      </c>
      <c r="Q874" s="8">
        <v>3160563.5044800602</v>
      </c>
      <c r="R874" s="8">
        <v>829359.65</v>
      </c>
      <c r="S874" s="8">
        <v>87599.64</v>
      </c>
      <c r="T874" s="8">
        <v>167840.30700000003</v>
      </c>
    </row>
    <row r="875" spans="1:20" hidden="1" x14ac:dyDescent="0.2">
      <c r="A875" s="6">
        <f t="shared" si="93"/>
        <v>808</v>
      </c>
      <c r="B875" s="6">
        <f t="shared" si="94"/>
        <v>19</v>
      </c>
      <c r="C875" s="7" t="s">
        <v>192</v>
      </c>
      <c r="D875" s="7" t="s">
        <v>908</v>
      </c>
      <c r="E875" s="8">
        <f t="shared" si="92"/>
        <v>7843809.713914399</v>
      </c>
      <c r="F875" s="8">
        <v>0</v>
      </c>
      <c r="G875" s="8">
        <v>0</v>
      </c>
      <c r="H875" s="8">
        <v>0</v>
      </c>
      <c r="I875" s="8">
        <v>0</v>
      </c>
      <c r="J875" s="8">
        <v>0</v>
      </c>
      <c r="K875" s="8"/>
      <c r="L875" s="8">
        <v>0</v>
      </c>
      <c r="M875" s="8">
        <v>0</v>
      </c>
      <c r="N875" s="8">
        <v>2657805.7599953995</v>
      </c>
      <c r="O875" s="8">
        <v>0</v>
      </c>
      <c r="P875" s="8">
        <v>0</v>
      </c>
      <c r="Q875" s="8">
        <v>4203322.8572790008</v>
      </c>
      <c r="R875" s="8">
        <v>754204.01</v>
      </c>
      <c r="S875" s="8">
        <v>78438.100000000006</v>
      </c>
      <c r="T875" s="8">
        <v>150038.98664000002</v>
      </c>
    </row>
    <row r="876" spans="1:20" hidden="1" x14ac:dyDescent="0.2">
      <c r="A876" s="6">
        <f t="shared" si="93"/>
        <v>809</v>
      </c>
      <c r="B876" s="6">
        <f t="shared" si="94"/>
        <v>20</v>
      </c>
      <c r="C876" s="7" t="s">
        <v>192</v>
      </c>
      <c r="D876" s="7" t="s">
        <v>909</v>
      </c>
      <c r="E876" s="8">
        <f t="shared" si="92"/>
        <v>2657947.0090214</v>
      </c>
      <c r="F876" s="8">
        <v>0</v>
      </c>
      <c r="G876" s="8">
        <v>0</v>
      </c>
      <c r="H876" s="8">
        <v>0</v>
      </c>
      <c r="I876" s="8">
        <v>0</v>
      </c>
      <c r="J876" s="8">
        <v>0</v>
      </c>
      <c r="K876" s="8"/>
      <c r="L876" s="8">
        <v>0</v>
      </c>
      <c r="M876" s="8">
        <v>0</v>
      </c>
      <c r="N876" s="8">
        <v>2340960.2495873999</v>
      </c>
      <c r="O876" s="8">
        <v>0</v>
      </c>
      <c r="P876" s="8">
        <v>0</v>
      </c>
      <c r="Q876" s="8">
        <v>0</v>
      </c>
      <c r="R876" s="8">
        <v>239215.23</v>
      </c>
      <c r="S876" s="8">
        <v>26579.47</v>
      </c>
      <c r="T876" s="8">
        <v>51192.059433999995</v>
      </c>
    </row>
    <row r="877" spans="1:20" hidden="1" x14ac:dyDescent="0.2">
      <c r="A877" s="6">
        <f t="shared" si="93"/>
        <v>810</v>
      </c>
      <c r="B877" s="6">
        <f t="shared" si="94"/>
        <v>21</v>
      </c>
      <c r="C877" s="7" t="s">
        <v>192</v>
      </c>
      <c r="D877" s="7" t="s">
        <v>910</v>
      </c>
      <c r="E877" s="8">
        <f t="shared" si="92"/>
        <v>4575067.0722507797</v>
      </c>
      <c r="F877" s="8">
        <v>0</v>
      </c>
      <c r="G877" s="8">
        <v>0</v>
      </c>
      <c r="H877" s="8">
        <v>0</v>
      </c>
      <c r="I877" s="8">
        <v>0</v>
      </c>
      <c r="J877" s="8">
        <v>0</v>
      </c>
      <c r="K877" s="8"/>
      <c r="L877" s="8">
        <v>0</v>
      </c>
      <c r="M877" s="8">
        <v>0</v>
      </c>
      <c r="N877" s="8">
        <v>0</v>
      </c>
      <c r="O877" s="8">
        <v>0</v>
      </c>
      <c r="P877" s="8">
        <v>1916982.7137955199</v>
      </c>
      <c r="Q877" s="8">
        <v>2067690.2510892597</v>
      </c>
      <c r="R877" s="8">
        <v>457506.71</v>
      </c>
      <c r="S877" s="8">
        <v>45750.67</v>
      </c>
      <c r="T877" s="8">
        <v>87136.727366000021</v>
      </c>
    </row>
    <row r="878" spans="1:20" hidden="1" x14ac:dyDescent="0.2">
      <c r="A878" s="6">
        <f t="shared" si="93"/>
        <v>811</v>
      </c>
      <c r="B878" s="6">
        <f t="shared" si="94"/>
        <v>22</v>
      </c>
      <c r="C878" s="7" t="s">
        <v>192</v>
      </c>
      <c r="D878" s="7" t="s">
        <v>911</v>
      </c>
      <c r="E878" s="8">
        <f t="shared" si="92"/>
        <v>9341147.2422224004</v>
      </c>
      <c r="F878" s="8">
        <v>1149910.3183986598</v>
      </c>
      <c r="G878" s="8">
        <v>411133.60925196001</v>
      </c>
      <c r="H878" s="8">
        <v>158553.35221193999</v>
      </c>
      <c r="I878" s="8">
        <v>0</v>
      </c>
      <c r="J878" s="8">
        <v>144464.55193926001</v>
      </c>
      <c r="K878" s="8"/>
      <c r="L878" s="8">
        <v>285997.54413074389</v>
      </c>
      <c r="M878" s="8">
        <v>0</v>
      </c>
      <c r="N878" s="8">
        <v>1401777.3465108001</v>
      </c>
      <c r="O878" s="8">
        <v>0</v>
      </c>
      <c r="P878" s="8">
        <v>2392199.7074219999</v>
      </c>
      <c r="Q878" s="8">
        <v>2216912.48085048</v>
      </c>
      <c r="R878" s="8">
        <v>908323.43512222404</v>
      </c>
      <c r="S878" s="8">
        <v>93411.472422223989</v>
      </c>
      <c r="T878" s="8">
        <v>178463.42396210815</v>
      </c>
    </row>
    <row r="879" spans="1:20" hidden="1" x14ac:dyDescent="0.2">
      <c r="A879" s="6">
        <f t="shared" si="93"/>
        <v>812</v>
      </c>
      <c r="B879" s="6">
        <f t="shared" si="94"/>
        <v>23</v>
      </c>
      <c r="C879" s="7" t="s">
        <v>192</v>
      </c>
      <c r="D879" s="7" t="s">
        <v>912</v>
      </c>
      <c r="E879" s="8">
        <f t="shared" si="92"/>
        <v>16043860.040268801</v>
      </c>
      <c r="F879" s="8">
        <v>1831972.3924483801</v>
      </c>
      <c r="G879" s="8">
        <v>654994.91998877993</v>
      </c>
      <c r="H879" s="8">
        <v>252598.27707827999</v>
      </c>
      <c r="I879" s="8">
        <v>977993.45530403999</v>
      </c>
      <c r="J879" s="8">
        <v>230152.79315196001</v>
      </c>
      <c r="K879" s="8"/>
      <c r="L879" s="8">
        <v>455635.19085662684</v>
      </c>
      <c r="M879" s="8">
        <v>0</v>
      </c>
      <c r="N879" s="8">
        <v>2233232.7742871996</v>
      </c>
      <c r="O879" s="8">
        <v>0</v>
      </c>
      <c r="P879" s="8">
        <v>3811117.9438856998</v>
      </c>
      <c r="Q879" s="8">
        <v>3531860.20034442</v>
      </c>
      <c r="R879" s="8">
        <v>1598158.8736026881</v>
      </c>
      <c r="S879" s="8">
        <v>160438.60040268803</v>
      </c>
      <c r="T879" s="8">
        <v>305704.61891803727</v>
      </c>
    </row>
    <row r="880" spans="1:20" s="12" customFormat="1" hidden="1" x14ac:dyDescent="0.2">
      <c r="A880" s="6">
        <f t="shared" si="93"/>
        <v>813</v>
      </c>
      <c r="B880" s="6">
        <f t="shared" si="94"/>
        <v>24</v>
      </c>
      <c r="C880" s="10" t="s">
        <v>192</v>
      </c>
      <c r="D880" s="10" t="s">
        <v>913</v>
      </c>
      <c r="E880" s="11">
        <f t="shared" si="92"/>
        <v>6488156.3745819982</v>
      </c>
      <c r="F880" s="11">
        <v>0</v>
      </c>
      <c r="G880" s="11">
        <v>0</v>
      </c>
      <c r="H880" s="11">
        <v>0</v>
      </c>
      <c r="I880" s="11">
        <v>0</v>
      </c>
      <c r="J880" s="11">
        <v>0</v>
      </c>
      <c r="K880" s="11"/>
      <c r="L880" s="11"/>
      <c r="M880" s="11">
        <v>0</v>
      </c>
      <c r="N880" s="11">
        <v>1318035.4449759999</v>
      </c>
      <c r="O880" s="11">
        <v>0</v>
      </c>
      <c r="P880" s="11">
        <v>2248674.6062119999</v>
      </c>
      <c r="Q880" s="11">
        <v>2083904.1133940001</v>
      </c>
      <c r="R880" s="11">
        <v>633814.1</v>
      </c>
      <c r="S880" s="11">
        <v>64881.56</v>
      </c>
      <c r="T880" s="11">
        <v>138846.54999999999</v>
      </c>
    </row>
    <row r="881" spans="1:20" hidden="1" x14ac:dyDescent="0.2">
      <c r="A881" s="6">
        <f t="shared" si="93"/>
        <v>814</v>
      </c>
      <c r="B881" s="6">
        <f t="shared" si="94"/>
        <v>25</v>
      </c>
      <c r="C881" s="7" t="s">
        <v>192</v>
      </c>
      <c r="D881" s="7" t="s">
        <v>914</v>
      </c>
      <c r="E881" s="8">
        <f t="shared" si="92"/>
        <v>49562431.244715557</v>
      </c>
      <c r="F881" s="8">
        <v>0</v>
      </c>
      <c r="G881" s="8">
        <v>0</v>
      </c>
      <c r="H881" s="8">
        <v>0</v>
      </c>
      <c r="I881" s="8">
        <v>0</v>
      </c>
      <c r="J881" s="8">
        <v>0</v>
      </c>
      <c r="K881" s="8"/>
      <c r="L881" s="8">
        <v>0</v>
      </c>
      <c r="M881" s="8">
        <v>0</v>
      </c>
      <c r="N881" s="8">
        <v>14730643.549175402</v>
      </c>
      <c r="O881" s="8">
        <v>0</v>
      </c>
      <c r="P881" s="8">
        <v>28599628.014950156</v>
      </c>
      <c r="Q881" s="8">
        <v>0</v>
      </c>
      <c r="R881" s="8">
        <v>4788990.09</v>
      </c>
      <c r="S881" s="8">
        <v>495624.31</v>
      </c>
      <c r="T881" s="8">
        <v>947545.28058999986</v>
      </c>
    </row>
    <row r="882" spans="1:20" hidden="1" x14ac:dyDescent="0.2">
      <c r="A882" s="6">
        <f t="shared" si="93"/>
        <v>815</v>
      </c>
      <c r="B882" s="6">
        <f t="shared" si="94"/>
        <v>26</v>
      </c>
      <c r="C882" s="7" t="s">
        <v>192</v>
      </c>
      <c r="D882" s="7" t="s">
        <v>915</v>
      </c>
      <c r="E882" s="8">
        <f t="shared" si="92"/>
        <v>5515972.8563609002</v>
      </c>
      <c r="F882" s="8">
        <v>0</v>
      </c>
      <c r="G882" s="8">
        <v>4804158.6175988996</v>
      </c>
      <c r="H882" s="8">
        <v>0</v>
      </c>
      <c r="I882" s="8">
        <v>0</v>
      </c>
      <c r="J882" s="8">
        <v>0</v>
      </c>
      <c r="K882" s="8"/>
      <c r="L882" s="8">
        <v>0</v>
      </c>
      <c r="M882" s="8">
        <v>0</v>
      </c>
      <c r="N882" s="8">
        <v>0</v>
      </c>
      <c r="O882" s="8">
        <v>0</v>
      </c>
      <c r="P882" s="8">
        <v>0</v>
      </c>
      <c r="Q882" s="8">
        <v>0</v>
      </c>
      <c r="R882" s="8">
        <v>551597.29</v>
      </c>
      <c r="S882" s="8">
        <v>55159.73</v>
      </c>
      <c r="T882" s="8">
        <v>105057.21876199997</v>
      </c>
    </row>
    <row r="883" spans="1:20" hidden="1" x14ac:dyDescent="0.2">
      <c r="A883" s="6">
        <f t="shared" si="93"/>
        <v>816</v>
      </c>
      <c r="B883" s="6">
        <f t="shared" si="94"/>
        <v>27</v>
      </c>
      <c r="C883" s="7" t="s">
        <v>192</v>
      </c>
      <c r="D883" s="7" t="s">
        <v>916</v>
      </c>
      <c r="E883" s="8">
        <f t="shared" si="92"/>
        <v>18351223.107408319</v>
      </c>
      <c r="F883" s="8">
        <v>5930152.7938871402</v>
      </c>
      <c r="G883" s="8">
        <v>3429569.4836449204</v>
      </c>
      <c r="H883" s="8">
        <v>3625308.8701023594</v>
      </c>
      <c r="I883" s="8">
        <v>2764328.8352845199</v>
      </c>
      <c r="J883" s="8">
        <v>0</v>
      </c>
      <c r="K883" s="8"/>
      <c r="L883" s="8">
        <v>294676.24421934638</v>
      </c>
      <c r="M883" s="8">
        <v>0</v>
      </c>
      <c r="N883" s="8">
        <v>0</v>
      </c>
      <c r="O883" s="8">
        <v>0</v>
      </c>
      <c r="P883" s="8">
        <v>0</v>
      </c>
      <c r="Q883" s="8">
        <v>0</v>
      </c>
      <c r="R883" s="8">
        <v>1772824.0715740833</v>
      </c>
      <c r="S883" s="8">
        <v>183512.23107408319</v>
      </c>
      <c r="T883" s="8">
        <v>350850.5776218673</v>
      </c>
    </row>
    <row r="884" spans="1:20" hidden="1" x14ac:dyDescent="0.2">
      <c r="A884" s="6">
        <f t="shared" si="93"/>
        <v>817</v>
      </c>
      <c r="B884" s="6">
        <f t="shared" si="94"/>
        <v>28</v>
      </c>
      <c r="C884" s="7" t="s">
        <v>192</v>
      </c>
      <c r="D884" s="7" t="s">
        <v>917</v>
      </c>
      <c r="E884" s="8">
        <f t="shared" si="92"/>
        <v>25707610.56072928</v>
      </c>
      <c r="F884" s="8">
        <v>11292644.2149885</v>
      </c>
      <c r="G884" s="8">
        <v>4024033.3880485198</v>
      </c>
      <c r="H884" s="8">
        <v>4204219.5131315393</v>
      </c>
      <c r="I884" s="8">
        <v>2632107.2446771199</v>
      </c>
      <c r="J884" s="8">
        <v>0</v>
      </c>
      <c r="K884" s="8"/>
      <c r="L884" s="8">
        <v>433307.74395099998</v>
      </c>
      <c r="M884" s="8">
        <v>0</v>
      </c>
      <c r="N884" s="8">
        <v>0</v>
      </c>
      <c r="O884" s="8">
        <v>0</v>
      </c>
      <c r="P884" s="8">
        <v>0</v>
      </c>
      <c r="Q884" s="8">
        <v>0</v>
      </c>
      <c r="R884" s="8">
        <v>2370305.4496072931</v>
      </c>
      <c r="S884" s="8">
        <v>257076.10560729282</v>
      </c>
      <c r="T884" s="8">
        <v>493916.90071801445</v>
      </c>
    </row>
    <row r="885" spans="1:20" hidden="1" x14ac:dyDescent="0.2">
      <c r="A885" s="6">
        <f t="shared" si="93"/>
        <v>818</v>
      </c>
      <c r="B885" s="6">
        <f t="shared" si="94"/>
        <v>29</v>
      </c>
      <c r="C885" s="7" t="s">
        <v>192</v>
      </c>
      <c r="D885" s="7" t="s">
        <v>918</v>
      </c>
      <c r="E885" s="8">
        <f t="shared" si="92"/>
        <v>8414268.432417728</v>
      </c>
      <c r="F885" s="8">
        <v>7162628.2303758003</v>
      </c>
      <c r="G885" s="8">
        <v>0</v>
      </c>
      <c r="H885" s="8">
        <v>0</v>
      </c>
      <c r="I885" s="8">
        <v>0</v>
      </c>
      <c r="J885" s="8">
        <v>0</v>
      </c>
      <c r="K885" s="8"/>
      <c r="L885" s="8">
        <v>355919.39349230897</v>
      </c>
      <c r="M885" s="8">
        <v>0</v>
      </c>
      <c r="N885" s="8">
        <v>0</v>
      </c>
      <c r="O885" s="8">
        <v>0</v>
      </c>
      <c r="P885" s="8">
        <v>0</v>
      </c>
      <c r="Q885" s="8">
        <v>0</v>
      </c>
      <c r="R885" s="8">
        <v>647162.71532417729</v>
      </c>
      <c r="S885" s="8">
        <v>84142.684324177288</v>
      </c>
      <c r="T885" s="8">
        <v>164415.4089012646</v>
      </c>
    </row>
    <row r="886" spans="1:20" hidden="1" x14ac:dyDescent="0.2">
      <c r="A886" s="6">
        <f t="shared" si="93"/>
        <v>819</v>
      </c>
      <c r="B886" s="6">
        <f t="shared" si="94"/>
        <v>30</v>
      </c>
      <c r="C886" s="7" t="s">
        <v>192</v>
      </c>
      <c r="D886" s="7" t="s">
        <v>919</v>
      </c>
      <c r="E886" s="8">
        <f t="shared" si="92"/>
        <v>8427133.9888124801</v>
      </c>
      <c r="F886" s="8">
        <v>7173580.0081764003</v>
      </c>
      <c r="G886" s="8">
        <v>0</v>
      </c>
      <c r="H886" s="8">
        <v>0</v>
      </c>
      <c r="I886" s="8">
        <v>0</v>
      </c>
      <c r="J886" s="8">
        <v>0</v>
      </c>
      <c r="K886" s="8"/>
      <c r="L886" s="8">
        <v>356463.60006365512</v>
      </c>
      <c r="M886" s="8">
        <v>0</v>
      </c>
      <c r="N886" s="8">
        <v>0</v>
      </c>
      <c r="O886" s="8">
        <v>0</v>
      </c>
      <c r="P886" s="8">
        <v>0</v>
      </c>
      <c r="Q886" s="8">
        <v>0</v>
      </c>
      <c r="R886" s="8">
        <v>648152.23788812489</v>
      </c>
      <c r="S886" s="8">
        <v>84271.339888124799</v>
      </c>
      <c r="T886" s="8">
        <v>164666.80279617535</v>
      </c>
    </row>
    <row r="887" spans="1:20" hidden="1" x14ac:dyDescent="0.2">
      <c r="A887" s="6">
        <f t="shared" si="93"/>
        <v>820</v>
      </c>
      <c r="B887" s="6">
        <f t="shared" si="94"/>
        <v>31</v>
      </c>
      <c r="C887" s="7" t="s">
        <v>192</v>
      </c>
      <c r="D887" s="7" t="s">
        <v>920</v>
      </c>
      <c r="E887" s="8">
        <f t="shared" si="92"/>
        <v>92453721.613693133</v>
      </c>
      <c r="F887" s="8">
        <v>8466089.8720288798</v>
      </c>
      <c r="G887" s="8">
        <v>4896171.2235634802</v>
      </c>
      <c r="H887" s="8">
        <v>5175615.4993229406</v>
      </c>
      <c r="I887" s="8">
        <v>3946450.8196873199</v>
      </c>
      <c r="J887" s="8">
        <v>1576526.3159750998</v>
      </c>
      <c r="K887" s="8"/>
      <c r="L887" s="8">
        <v>420689.93048076553</v>
      </c>
      <c r="M887" s="8">
        <v>0</v>
      </c>
      <c r="N887" s="8">
        <v>15070928.968254598</v>
      </c>
      <c r="O887" s="8">
        <v>0</v>
      </c>
      <c r="P887" s="8">
        <v>29260294.073524084</v>
      </c>
      <c r="Q887" s="8">
        <v>11507698.378001699</v>
      </c>
      <c r="R887" s="8">
        <v>9452273.4218369313</v>
      </c>
      <c r="S887" s="8">
        <v>924537.21613693121</v>
      </c>
      <c r="T887" s="8">
        <v>1756445.8948803924</v>
      </c>
    </row>
    <row r="888" spans="1:20" hidden="1" x14ac:dyDescent="0.2">
      <c r="A888" s="6">
        <f t="shared" si="93"/>
        <v>821</v>
      </c>
      <c r="B888" s="6">
        <f t="shared" si="94"/>
        <v>32</v>
      </c>
      <c r="C888" s="7" t="s">
        <v>192</v>
      </c>
      <c r="D888" s="7" t="s">
        <v>921</v>
      </c>
      <c r="E888" s="8">
        <f t="shared" si="92"/>
        <v>53212699.715046406</v>
      </c>
      <c r="F888" s="8">
        <v>8041190.6725550387</v>
      </c>
      <c r="G888" s="8">
        <v>2865406.81792176</v>
      </c>
      <c r="H888" s="8">
        <v>2993712.5560910399</v>
      </c>
      <c r="I888" s="8">
        <v>1874253.34573344</v>
      </c>
      <c r="J888" s="8">
        <v>0</v>
      </c>
      <c r="K888" s="8"/>
      <c r="L888" s="8">
        <v>308546.884494639</v>
      </c>
      <c r="M888" s="8">
        <v>0</v>
      </c>
      <c r="N888" s="8">
        <v>14700520.0481328</v>
      </c>
      <c r="O888" s="8">
        <v>0</v>
      </c>
      <c r="P888" s="8">
        <v>7632578.0658825608</v>
      </c>
      <c r="Q888" s="8">
        <v>8232628.8614908801</v>
      </c>
      <c r="R888" s="8">
        <v>5011619.8747504642</v>
      </c>
      <c r="S888" s="8">
        <v>532126.99715046398</v>
      </c>
      <c r="T888" s="8">
        <v>1020115.590843313</v>
      </c>
    </row>
    <row r="889" spans="1:20" hidden="1" x14ac:dyDescent="0.2">
      <c r="A889" s="6">
        <f t="shared" si="93"/>
        <v>822</v>
      </c>
      <c r="B889" s="6">
        <f t="shared" si="94"/>
        <v>33</v>
      </c>
      <c r="C889" s="7" t="s">
        <v>192</v>
      </c>
      <c r="D889" s="7" t="s">
        <v>922</v>
      </c>
      <c r="E889" s="8">
        <f t="shared" si="92"/>
        <v>28802338.854281601</v>
      </c>
      <c r="F889" s="8">
        <v>2710568.0601526806</v>
      </c>
      <c r="G889" s="8">
        <v>1472107.2143433602</v>
      </c>
      <c r="H889" s="8">
        <v>1750986.7722387598</v>
      </c>
      <c r="I889" s="8">
        <v>843798.31366067997</v>
      </c>
      <c r="J889" s="8">
        <v>511075.65424482001</v>
      </c>
      <c r="K889" s="8"/>
      <c r="L889" s="8">
        <v>204005.05404409429</v>
      </c>
      <c r="M889" s="8">
        <v>0</v>
      </c>
      <c r="N889" s="8">
        <v>1526591.0721221999</v>
      </c>
      <c r="O889" s="8">
        <v>0</v>
      </c>
      <c r="P889" s="8">
        <v>12469718.239549201</v>
      </c>
      <c r="Q889" s="8">
        <v>3514359.3638924398</v>
      </c>
      <c r="R889" s="8">
        <v>2964336.1644428158</v>
      </c>
      <c r="S889" s="8">
        <v>288023.38854281598</v>
      </c>
      <c r="T889" s="8">
        <v>546769.5570477338</v>
      </c>
    </row>
    <row r="890" spans="1:20" hidden="1" x14ac:dyDescent="0.2">
      <c r="A890" s="6">
        <f t="shared" si="93"/>
        <v>823</v>
      </c>
      <c r="B890" s="6">
        <f t="shared" si="94"/>
        <v>34</v>
      </c>
      <c r="C890" s="7" t="s">
        <v>192</v>
      </c>
      <c r="D890" s="7" t="s">
        <v>923</v>
      </c>
      <c r="E890" s="8">
        <f t="shared" si="92"/>
        <v>28298922.659258243</v>
      </c>
      <c r="F890" s="8">
        <v>2591363.7458763598</v>
      </c>
      <c r="G890" s="8">
        <v>1498656.4964158202</v>
      </c>
      <c r="H890" s="8">
        <v>1584190.8855616201</v>
      </c>
      <c r="I890" s="8">
        <v>1207959.0152666401</v>
      </c>
      <c r="J890" s="8">
        <v>482554.89772559999</v>
      </c>
      <c r="K890" s="8"/>
      <c r="L890" s="8">
        <v>128767.90244567144</v>
      </c>
      <c r="M890" s="8">
        <v>0</v>
      </c>
      <c r="N890" s="8">
        <v>4613022.0144918002</v>
      </c>
      <c r="O890" s="8">
        <v>0</v>
      </c>
      <c r="P890" s="8">
        <v>8956208.4128978997</v>
      </c>
      <c r="Q890" s="8">
        <v>3522361.8982734</v>
      </c>
      <c r="R890" s="8">
        <v>2893222.1420925823</v>
      </c>
      <c r="S890" s="8">
        <v>282989.22659258242</v>
      </c>
      <c r="T890" s="8">
        <v>537626.02161826391</v>
      </c>
    </row>
    <row r="891" spans="1:20" hidden="1" x14ac:dyDescent="0.2">
      <c r="A891" s="6">
        <f t="shared" si="93"/>
        <v>824</v>
      </c>
      <c r="B891" s="6">
        <f t="shared" si="94"/>
        <v>35</v>
      </c>
      <c r="C891" s="7" t="s">
        <v>192</v>
      </c>
      <c r="D891" s="7" t="s">
        <v>924</v>
      </c>
      <c r="E891" s="8">
        <f t="shared" si="92"/>
        <v>60183660.808335684</v>
      </c>
      <c r="F891" s="8">
        <v>8168588.89466256</v>
      </c>
      <c r="G891" s="8">
        <v>4724118.2672518799</v>
      </c>
      <c r="H891" s="8">
        <v>0</v>
      </c>
      <c r="I891" s="8">
        <v>0</v>
      </c>
      <c r="J891" s="8">
        <v>0</v>
      </c>
      <c r="K891" s="8"/>
      <c r="L891" s="8">
        <v>405906.75807011058</v>
      </c>
      <c r="M891" s="8">
        <v>0</v>
      </c>
      <c r="N891" s="8">
        <v>0</v>
      </c>
      <c r="O891" s="8">
        <v>0</v>
      </c>
      <c r="P891" s="8">
        <v>28232078.424480002</v>
      </c>
      <c r="Q891" s="8">
        <v>11103314.348706298</v>
      </c>
      <c r="R891" s="8">
        <v>5796818.3825833565</v>
      </c>
      <c r="S891" s="8">
        <v>601836.60808335675</v>
      </c>
      <c r="T891" s="8">
        <v>1150999.1244981159</v>
      </c>
    </row>
    <row r="892" spans="1:20" hidden="1" x14ac:dyDescent="0.2">
      <c r="A892" s="6">
        <f t="shared" si="93"/>
        <v>825</v>
      </c>
      <c r="B892" s="6">
        <f t="shared" si="94"/>
        <v>36</v>
      </c>
      <c r="C892" s="7" t="s">
        <v>192</v>
      </c>
      <c r="D892" s="7" t="s">
        <v>925</v>
      </c>
      <c r="E892" s="8">
        <f t="shared" si="92"/>
        <v>2594022.9821529202</v>
      </c>
      <c r="F892" s="8">
        <v>0</v>
      </c>
      <c r="G892" s="8">
        <v>0</v>
      </c>
      <c r="H892" s="8">
        <v>0</v>
      </c>
      <c r="I892" s="8">
        <v>0</v>
      </c>
      <c r="J892" s="8">
        <v>0</v>
      </c>
      <c r="K892" s="8"/>
      <c r="L892" s="8">
        <v>0</v>
      </c>
      <c r="M892" s="8">
        <v>0</v>
      </c>
      <c r="N892" s="8">
        <v>0</v>
      </c>
      <c r="O892" s="8">
        <v>0</v>
      </c>
      <c r="P892" s="8">
        <v>2259274.6905229203</v>
      </c>
      <c r="Q892" s="8">
        <v>0</v>
      </c>
      <c r="R892" s="8">
        <v>259402.3</v>
      </c>
      <c r="S892" s="8">
        <v>25940.23</v>
      </c>
      <c r="T892" s="8">
        <v>49405.761630000008</v>
      </c>
    </row>
    <row r="893" spans="1:20" hidden="1" x14ac:dyDescent="0.2">
      <c r="A893" s="6">
        <f t="shared" si="93"/>
        <v>826</v>
      </c>
      <c r="B893" s="6">
        <f t="shared" si="94"/>
        <v>37</v>
      </c>
      <c r="C893" s="7" t="s">
        <v>192</v>
      </c>
      <c r="D893" s="7" t="s">
        <v>926</v>
      </c>
      <c r="E893" s="8">
        <f t="shared" si="92"/>
        <v>4927629.7207828797</v>
      </c>
      <c r="F893" s="8">
        <v>0</v>
      </c>
      <c r="G893" s="8">
        <v>0</v>
      </c>
      <c r="H893" s="8">
        <v>0</v>
      </c>
      <c r="I893" s="8">
        <v>0</v>
      </c>
      <c r="J893" s="8">
        <v>0</v>
      </c>
      <c r="K893" s="8"/>
      <c r="L893" s="8">
        <v>0</v>
      </c>
      <c r="M893" s="8">
        <v>0</v>
      </c>
      <c r="N893" s="8">
        <v>0</v>
      </c>
      <c r="O893" s="8">
        <v>0</v>
      </c>
      <c r="P893" s="8">
        <v>4291738.8151528798</v>
      </c>
      <c r="Q893" s="8">
        <v>0</v>
      </c>
      <c r="R893" s="8">
        <v>492762.97</v>
      </c>
      <c r="S893" s="8">
        <v>49276.3</v>
      </c>
      <c r="T893" s="8">
        <v>93851.635630000004</v>
      </c>
    </row>
    <row r="894" spans="1:20" hidden="1" x14ac:dyDescent="0.2">
      <c r="A894" s="6">
        <f t="shared" si="93"/>
        <v>827</v>
      </c>
      <c r="B894" s="6">
        <f t="shared" si="94"/>
        <v>38</v>
      </c>
      <c r="C894" s="7" t="s">
        <v>192</v>
      </c>
      <c r="D894" s="7" t="s">
        <v>927</v>
      </c>
      <c r="E894" s="8">
        <f t="shared" si="92"/>
        <v>18435906.860447999</v>
      </c>
      <c r="F894" s="8">
        <v>2150802.3046091404</v>
      </c>
      <c r="G894" s="8">
        <v>768987.88785629999</v>
      </c>
      <c r="H894" s="8">
        <v>296559.57571380003</v>
      </c>
      <c r="I894" s="8">
        <v>1148199.9343340399</v>
      </c>
      <c r="J894" s="8">
        <v>0</v>
      </c>
      <c r="K894" s="8"/>
      <c r="L894" s="8">
        <v>534932.30612512457</v>
      </c>
      <c r="M894" s="8">
        <v>0</v>
      </c>
      <c r="N894" s="8">
        <v>2621896.5986262006</v>
      </c>
      <c r="O894" s="8">
        <v>0</v>
      </c>
      <c r="P894" s="8">
        <v>4474391.2468063198</v>
      </c>
      <c r="Q894" s="8">
        <v>4146532.4846093394</v>
      </c>
      <c r="R894" s="8">
        <v>1756245.9947044801</v>
      </c>
      <c r="S894" s="8">
        <v>184359.06860447998</v>
      </c>
      <c r="T894" s="8">
        <v>352999.45845877542</v>
      </c>
    </row>
    <row r="895" spans="1:20" hidden="1" x14ac:dyDescent="0.2">
      <c r="A895" s="6">
        <f t="shared" si="93"/>
        <v>828</v>
      </c>
      <c r="B895" s="6">
        <f t="shared" si="94"/>
        <v>39</v>
      </c>
      <c r="C895" s="7" t="s">
        <v>192</v>
      </c>
      <c r="D895" s="7" t="s">
        <v>928</v>
      </c>
      <c r="E895" s="8">
        <f t="shared" si="92"/>
        <v>34161540.1924465</v>
      </c>
      <c r="F895" s="8">
        <v>0</v>
      </c>
      <c r="G895" s="8">
        <v>0</v>
      </c>
      <c r="H895" s="8">
        <v>0</v>
      </c>
      <c r="I895" s="8">
        <v>0</v>
      </c>
      <c r="J895" s="8">
        <v>0</v>
      </c>
      <c r="K895" s="8"/>
      <c r="L895" s="8">
        <v>0</v>
      </c>
      <c r="M895" s="8">
        <v>0</v>
      </c>
      <c r="N895" s="8">
        <v>10153284.634911599</v>
      </c>
      <c r="O895" s="8">
        <v>0</v>
      </c>
      <c r="P895" s="8">
        <v>19712659.713450901</v>
      </c>
      <c r="Q895" s="8">
        <v>0</v>
      </c>
      <c r="R895" s="8">
        <v>3300872.73</v>
      </c>
      <c r="S895" s="8">
        <v>341615.4</v>
      </c>
      <c r="T895" s="8">
        <v>653107.71408399998</v>
      </c>
    </row>
    <row r="896" spans="1:20" hidden="1" x14ac:dyDescent="0.2">
      <c r="A896" s="6">
        <f t="shared" si="93"/>
        <v>829</v>
      </c>
      <c r="B896" s="6">
        <f t="shared" si="94"/>
        <v>40</v>
      </c>
      <c r="C896" s="7" t="s">
        <v>192</v>
      </c>
      <c r="D896" s="7" t="s">
        <v>929</v>
      </c>
      <c r="E896" s="8">
        <f t="shared" si="92"/>
        <v>22396413.766263042</v>
      </c>
      <c r="F896" s="8">
        <v>0</v>
      </c>
      <c r="G896" s="8">
        <v>3286578.2242809604</v>
      </c>
      <c r="H896" s="8">
        <v>3474156.5278912797</v>
      </c>
      <c r="I896" s="8">
        <v>2649073.8873647996</v>
      </c>
      <c r="J896" s="8">
        <v>0</v>
      </c>
      <c r="K896" s="8"/>
      <c r="L896" s="8">
        <v>0</v>
      </c>
      <c r="M896" s="8">
        <v>0</v>
      </c>
      <c r="N896" s="8">
        <v>10116432.764676001</v>
      </c>
      <c r="O896" s="8">
        <v>0</v>
      </c>
      <c r="P896" s="8">
        <v>0</v>
      </c>
      <c r="Q896" s="8">
        <v>0</v>
      </c>
      <c r="R896" s="8">
        <v>2219208.87</v>
      </c>
      <c r="S896" s="8">
        <v>223964.14</v>
      </c>
      <c r="T896" s="8">
        <v>426999.35204999999</v>
      </c>
    </row>
    <row r="897" spans="1:20" hidden="1" x14ac:dyDescent="0.2">
      <c r="A897" s="6">
        <f t="shared" si="93"/>
        <v>830</v>
      </c>
      <c r="B897" s="6">
        <f t="shared" si="94"/>
        <v>41</v>
      </c>
      <c r="C897" s="7" t="s">
        <v>192</v>
      </c>
      <c r="D897" s="7" t="s">
        <v>930</v>
      </c>
      <c r="E897" s="8">
        <f t="shared" si="92"/>
        <v>35927880.622152925</v>
      </c>
      <c r="F897" s="8">
        <v>0</v>
      </c>
      <c r="G897" s="8">
        <v>0</v>
      </c>
      <c r="H897" s="8">
        <v>0</v>
      </c>
      <c r="I897" s="8">
        <v>0</v>
      </c>
      <c r="J897" s="8">
        <v>0</v>
      </c>
      <c r="K897" s="8"/>
      <c r="L897" s="8">
        <v>0</v>
      </c>
      <c r="M897" s="8">
        <v>0</v>
      </c>
      <c r="N897" s="8">
        <v>15130449.157269599</v>
      </c>
      <c r="O897" s="8">
        <v>0</v>
      </c>
      <c r="P897" s="8">
        <v>7855799.2474411801</v>
      </c>
      <c r="Q897" s="8">
        <v>8473399.0345481392</v>
      </c>
      <c r="R897" s="8">
        <v>3420995.6</v>
      </c>
      <c r="S897" s="8">
        <v>359278.81</v>
      </c>
      <c r="T897" s="8">
        <v>687958.77289400017</v>
      </c>
    </row>
    <row r="898" spans="1:20" hidden="1" x14ac:dyDescent="0.2">
      <c r="A898" s="6">
        <f t="shared" si="93"/>
        <v>831</v>
      </c>
      <c r="B898" s="6">
        <f t="shared" si="94"/>
        <v>42</v>
      </c>
      <c r="C898" s="7" t="s">
        <v>192</v>
      </c>
      <c r="D898" s="7" t="s">
        <v>931</v>
      </c>
      <c r="E898" s="8">
        <f t="shared" si="92"/>
        <v>42497482.078279033</v>
      </c>
      <c r="F898" s="8">
        <v>6421969.9106417401</v>
      </c>
      <c r="G898" s="8">
        <v>2288411.89047282</v>
      </c>
      <c r="H898" s="8">
        <v>2390881.2485472597</v>
      </c>
      <c r="I898" s="8">
        <v>1496842.8260142</v>
      </c>
      <c r="J898" s="8">
        <v>0</v>
      </c>
      <c r="K898" s="8"/>
      <c r="L898" s="8">
        <v>246416.09558007124</v>
      </c>
      <c r="M898" s="8">
        <v>0</v>
      </c>
      <c r="N898" s="8">
        <v>11740338.129315598</v>
      </c>
      <c r="O898" s="8">
        <v>0</v>
      </c>
      <c r="P898" s="8">
        <v>6095637.9067332</v>
      </c>
      <c r="Q898" s="8">
        <v>6574858.9981506597</v>
      </c>
      <c r="R898" s="8">
        <v>4002451.0491827908</v>
      </c>
      <c r="S898" s="8">
        <v>424974.82078279037</v>
      </c>
      <c r="T898" s="8">
        <v>814699.20285790798</v>
      </c>
    </row>
    <row r="899" spans="1:20" hidden="1" x14ac:dyDescent="0.2">
      <c r="A899" s="6">
        <f t="shared" si="93"/>
        <v>832</v>
      </c>
      <c r="B899" s="6">
        <f t="shared" si="94"/>
        <v>43</v>
      </c>
      <c r="C899" s="7" t="s">
        <v>192</v>
      </c>
      <c r="D899" s="7" t="s">
        <v>932</v>
      </c>
      <c r="E899" s="8">
        <f t="shared" si="92"/>
        <v>27355451.726231039</v>
      </c>
      <c r="F899" s="8">
        <v>2463643.9013986802</v>
      </c>
      <c r="G899" s="8">
        <v>1499089.4389396799</v>
      </c>
      <c r="H899" s="8">
        <v>706383.60111227992</v>
      </c>
      <c r="I899" s="8">
        <v>601987.72762799996</v>
      </c>
      <c r="J899" s="8">
        <v>0</v>
      </c>
      <c r="K899" s="8"/>
      <c r="L899" s="8">
        <v>251413.11860026186</v>
      </c>
      <c r="M899" s="8">
        <v>0</v>
      </c>
      <c r="N899" s="8">
        <v>7126917.2893296005</v>
      </c>
      <c r="O899" s="8">
        <v>0</v>
      </c>
      <c r="P899" s="8">
        <v>5827423.1979868803</v>
      </c>
      <c r="Q899" s="8">
        <v>5483905.2054423001</v>
      </c>
      <c r="R899" s="8">
        <v>2597160.3599623106</v>
      </c>
      <c r="S899" s="8">
        <v>273554.51726231037</v>
      </c>
      <c r="T899" s="8">
        <v>523973.36856873735</v>
      </c>
    </row>
    <row r="900" spans="1:20" hidden="1" x14ac:dyDescent="0.2">
      <c r="A900" s="6">
        <f t="shared" si="93"/>
        <v>833</v>
      </c>
      <c r="B900" s="6">
        <f t="shared" si="94"/>
        <v>44</v>
      </c>
      <c r="C900" s="7" t="s">
        <v>192</v>
      </c>
      <c r="D900" s="7" t="s">
        <v>933</v>
      </c>
      <c r="E900" s="8">
        <f t="shared" si="92"/>
        <v>2600748.6128379405</v>
      </c>
      <c r="F900" s="8">
        <v>0</v>
      </c>
      <c r="G900" s="8">
        <v>0</v>
      </c>
      <c r="H900" s="8">
        <v>0</v>
      </c>
      <c r="I900" s="8">
        <v>0</v>
      </c>
      <c r="J900" s="8">
        <v>0</v>
      </c>
      <c r="K900" s="8"/>
      <c r="L900" s="8">
        <v>0</v>
      </c>
      <c r="M900" s="8">
        <v>0</v>
      </c>
      <c r="N900" s="8">
        <v>0</v>
      </c>
      <c r="O900" s="8">
        <v>0</v>
      </c>
      <c r="P900" s="8">
        <v>2265132.4048739402</v>
      </c>
      <c r="Q900" s="8">
        <v>0</v>
      </c>
      <c r="R900" s="8">
        <v>260074.86</v>
      </c>
      <c r="S900" s="8">
        <v>26007.49</v>
      </c>
      <c r="T900" s="8">
        <v>49533.857963999995</v>
      </c>
    </row>
    <row r="901" spans="1:20" hidden="1" x14ac:dyDescent="0.2">
      <c r="A901" s="6">
        <f t="shared" si="93"/>
        <v>834</v>
      </c>
      <c r="B901" s="6">
        <f t="shared" si="94"/>
        <v>45</v>
      </c>
      <c r="C901" s="7" t="s">
        <v>192</v>
      </c>
      <c r="D901" s="7" t="s">
        <v>934</v>
      </c>
      <c r="E901" s="8">
        <f t="shared" si="92"/>
        <v>4450296.3059877399</v>
      </c>
      <c r="F901" s="8">
        <v>0</v>
      </c>
      <c r="G901" s="8">
        <v>0</v>
      </c>
      <c r="H901" s="8">
        <v>0</v>
      </c>
      <c r="I901" s="8">
        <v>0</v>
      </c>
      <c r="J901" s="8">
        <v>0</v>
      </c>
      <c r="K901" s="8"/>
      <c r="L901" s="8">
        <v>0</v>
      </c>
      <c r="M901" s="8">
        <v>0</v>
      </c>
      <c r="N901" s="8">
        <v>0</v>
      </c>
      <c r="O901" s="8">
        <v>0</v>
      </c>
      <c r="P901" s="8">
        <v>3876003.3723797398</v>
      </c>
      <c r="Q901" s="8">
        <v>0</v>
      </c>
      <c r="R901" s="8">
        <v>445029.63</v>
      </c>
      <c r="S901" s="8">
        <v>44502.96</v>
      </c>
      <c r="T901" s="8">
        <v>84760.343607999996</v>
      </c>
    </row>
    <row r="902" spans="1:20" hidden="1" x14ac:dyDescent="0.2">
      <c r="A902" s="6">
        <f t="shared" si="93"/>
        <v>835</v>
      </c>
      <c r="B902" s="6">
        <f t="shared" si="94"/>
        <v>46</v>
      </c>
      <c r="C902" s="7" t="s">
        <v>192</v>
      </c>
      <c r="D902" s="7" t="s">
        <v>935</v>
      </c>
      <c r="E902" s="8">
        <f t="shared" si="92"/>
        <v>67824569.231936008</v>
      </c>
      <c r="F902" s="8">
        <v>6382922.9904039605</v>
      </c>
      <c r="G902" s="8">
        <v>3466560.0583937401</v>
      </c>
      <c r="H902" s="8">
        <v>4123273.6057820995</v>
      </c>
      <c r="I902" s="8">
        <v>1987000.3459891202</v>
      </c>
      <c r="J902" s="8">
        <v>1203495.5344519799</v>
      </c>
      <c r="K902" s="8"/>
      <c r="L902" s="8">
        <v>480396.9213945982</v>
      </c>
      <c r="M902" s="8">
        <v>0</v>
      </c>
      <c r="N902" s="8">
        <v>3594860.2051361999</v>
      </c>
      <c r="O902" s="8">
        <v>0</v>
      </c>
      <c r="P902" s="8">
        <v>29364048.271648865</v>
      </c>
      <c r="Q902" s="8">
        <v>8275713.6842780393</v>
      </c>
      <c r="R902" s="8">
        <v>6980503.3705193605</v>
      </c>
      <c r="S902" s="8">
        <v>678245.6923193601</v>
      </c>
      <c r="T902" s="8">
        <v>1287548.5516186818</v>
      </c>
    </row>
    <row r="903" spans="1:20" hidden="1" x14ac:dyDescent="0.2">
      <c r="A903" s="6">
        <f t="shared" si="93"/>
        <v>836</v>
      </c>
      <c r="B903" s="6">
        <f t="shared" si="94"/>
        <v>47</v>
      </c>
      <c r="C903" s="7" t="s">
        <v>192</v>
      </c>
      <c r="D903" s="7" t="s">
        <v>936</v>
      </c>
      <c r="E903" s="8">
        <f t="shared" si="92"/>
        <v>13538692.3185321</v>
      </c>
      <c r="F903" s="8">
        <v>0</v>
      </c>
      <c r="G903" s="8">
        <v>0</v>
      </c>
      <c r="H903" s="8">
        <v>1813027.1685250199</v>
      </c>
      <c r="I903" s="8">
        <v>1135069.6396846802</v>
      </c>
      <c r="J903" s="8">
        <v>0</v>
      </c>
      <c r="K903" s="8"/>
      <c r="L903" s="8">
        <v>0</v>
      </c>
      <c r="M903" s="8">
        <v>0</v>
      </c>
      <c r="N903" s="8">
        <v>8902806.0371963996</v>
      </c>
      <c r="O903" s="8">
        <v>0</v>
      </c>
      <c r="P903" s="8">
        <v>0</v>
      </c>
      <c r="Q903" s="8">
        <v>0</v>
      </c>
      <c r="R903" s="8">
        <v>1293247.31</v>
      </c>
      <c r="S903" s="8">
        <v>135386.92000000001</v>
      </c>
      <c r="T903" s="8">
        <v>259155.24312600002</v>
      </c>
    </row>
    <row r="904" spans="1:20" hidden="1" x14ac:dyDescent="0.2">
      <c r="A904" s="6">
        <f t="shared" si="93"/>
        <v>837</v>
      </c>
      <c r="B904" s="6">
        <f t="shared" si="94"/>
        <v>48</v>
      </c>
      <c r="C904" s="7" t="s">
        <v>192</v>
      </c>
      <c r="D904" s="7" t="s">
        <v>937</v>
      </c>
      <c r="E904" s="8">
        <f t="shared" si="92"/>
        <v>63095747.250489302</v>
      </c>
      <c r="F904" s="8">
        <v>0</v>
      </c>
      <c r="G904" s="8">
        <v>0</v>
      </c>
      <c r="H904" s="8">
        <v>0</v>
      </c>
      <c r="I904" s="8">
        <v>0</v>
      </c>
      <c r="J904" s="8">
        <v>0</v>
      </c>
      <c r="K904" s="8"/>
      <c r="L904" s="8">
        <v>0</v>
      </c>
      <c r="M904" s="8">
        <v>0</v>
      </c>
      <c r="N904" s="8">
        <v>14876565.072012002</v>
      </c>
      <c r="O904" s="8">
        <v>0</v>
      </c>
      <c r="P904" s="8">
        <v>28882935.4681434</v>
      </c>
      <c r="Q904" s="8">
        <v>11359288.077687901</v>
      </c>
      <c r="R904" s="8">
        <v>6140664.8899999997</v>
      </c>
      <c r="S904" s="8">
        <v>630957.47</v>
      </c>
      <c r="T904" s="8">
        <v>1205336.2726460001</v>
      </c>
    </row>
    <row r="905" spans="1:20" hidden="1" x14ac:dyDescent="0.2">
      <c r="A905" s="6">
        <f t="shared" si="93"/>
        <v>838</v>
      </c>
      <c r="B905" s="6">
        <f t="shared" si="94"/>
        <v>49</v>
      </c>
      <c r="C905" s="7" t="s">
        <v>192</v>
      </c>
      <c r="D905" s="7" t="s">
        <v>664</v>
      </c>
      <c r="E905" s="8">
        <f t="shared" si="92"/>
        <v>6747943.8489974411</v>
      </c>
      <c r="F905" s="8">
        <v>5744172.9485322004</v>
      </c>
      <c r="G905" s="8">
        <v>0</v>
      </c>
      <c r="H905" s="8">
        <v>0</v>
      </c>
      <c r="I905" s="8">
        <v>0</v>
      </c>
      <c r="J905" s="8">
        <v>0</v>
      </c>
      <c r="K905" s="8"/>
      <c r="L905" s="8">
        <v>285434.68750471692</v>
      </c>
      <c r="M905" s="8">
        <v>0</v>
      </c>
      <c r="N905" s="8">
        <v>0</v>
      </c>
      <c r="O905" s="8">
        <v>0</v>
      </c>
      <c r="P905" s="8">
        <v>0</v>
      </c>
      <c r="Q905" s="8">
        <v>0</v>
      </c>
      <c r="R905" s="8">
        <v>519001.46748997446</v>
      </c>
      <c r="S905" s="8">
        <v>67479.438489974404</v>
      </c>
      <c r="T905" s="8">
        <v>131855.30698057433</v>
      </c>
    </row>
    <row r="906" spans="1:20" hidden="1" x14ac:dyDescent="0.2">
      <c r="A906" s="6">
        <f t="shared" si="93"/>
        <v>839</v>
      </c>
      <c r="B906" s="6">
        <f t="shared" si="94"/>
        <v>50</v>
      </c>
      <c r="C906" s="7" t="s">
        <v>192</v>
      </c>
      <c r="D906" s="7" t="s">
        <v>938</v>
      </c>
      <c r="E906" s="8">
        <f t="shared" si="92"/>
        <v>27946660.142544366</v>
      </c>
      <c r="F906" s="8">
        <v>0</v>
      </c>
      <c r="G906" s="8">
        <v>0</v>
      </c>
      <c r="H906" s="8">
        <v>0</v>
      </c>
      <c r="I906" s="8">
        <v>0</v>
      </c>
      <c r="J906" s="8">
        <v>1609278.6829442398</v>
      </c>
      <c r="K906" s="8"/>
      <c r="L906" s="8">
        <v>0</v>
      </c>
      <c r="M906" s="8">
        <v>0</v>
      </c>
      <c r="N906" s="8">
        <v>0</v>
      </c>
      <c r="O906" s="8">
        <v>0</v>
      </c>
      <c r="P906" s="8">
        <v>10711217.40748038</v>
      </c>
      <c r="Q906" s="8">
        <v>11553301.755889742</v>
      </c>
      <c r="R906" s="8">
        <v>3271324.09</v>
      </c>
      <c r="S906" s="8">
        <v>279466.59999999998</v>
      </c>
      <c r="T906" s="8">
        <v>522071.60623000003</v>
      </c>
    </row>
    <row r="907" spans="1:20" hidden="1" x14ac:dyDescent="0.2">
      <c r="A907" s="6">
        <f t="shared" si="93"/>
        <v>840</v>
      </c>
      <c r="B907" s="6">
        <f t="shared" si="94"/>
        <v>51</v>
      </c>
      <c r="C907" s="7" t="s">
        <v>192</v>
      </c>
      <c r="D907" s="7" t="s">
        <v>939</v>
      </c>
      <c r="E907" s="8">
        <f t="shared" si="92"/>
        <v>15852274.579115201</v>
      </c>
      <c r="F907" s="8">
        <v>1810096.1581848599</v>
      </c>
      <c r="G907" s="8">
        <v>647173.39597764018</v>
      </c>
      <c r="H907" s="8">
        <v>249581.91079962003</v>
      </c>
      <c r="I907" s="8">
        <v>966314.88850680017</v>
      </c>
      <c r="J907" s="8">
        <v>227404.45572516002</v>
      </c>
      <c r="K907" s="8"/>
      <c r="L907" s="8">
        <v>450194.2882464921</v>
      </c>
      <c r="M907" s="8">
        <v>0</v>
      </c>
      <c r="N907" s="8">
        <v>2206564.9447086002</v>
      </c>
      <c r="O907" s="8">
        <v>0</v>
      </c>
      <c r="P907" s="8">
        <v>3765608.0193618601</v>
      </c>
      <c r="Q907" s="8">
        <v>3489684.9932053201</v>
      </c>
      <c r="R907" s="8">
        <v>1579074.6876911521</v>
      </c>
      <c r="S907" s="8">
        <v>158522.745791152</v>
      </c>
      <c r="T907" s="8">
        <v>302054.09091654402</v>
      </c>
    </row>
    <row r="908" spans="1:20" hidden="1" x14ac:dyDescent="0.2">
      <c r="A908" s="6">
        <f t="shared" si="93"/>
        <v>841</v>
      </c>
      <c r="B908" s="6">
        <f t="shared" si="94"/>
        <v>52</v>
      </c>
      <c r="C908" s="7" t="s">
        <v>192</v>
      </c>
      <c r="D908" s="7" t="s">
        <v>260</v>
      </c>
      <c r="E908" s="8">
        <f t="shared" si="92"/>
        <v>2656105.7029358004</v>
      </c>
      <c r="F908" s="8">
        <v>0</v>
      </c>
      <c r="G908" s="8">
        <v>0</v>
      </c>
      <c r="H908" s="8">
        <v>0</v>
      </c>
      <c r="I908" s="8">
        <v>0</v>
      </c>
      <c r="J908" s="8">
        <v>0</v>
      </c>
      <c r="K908" s="8"/>
      <c r="L908" s="8">
        <v>0</v>
      </c>
      <c r="M908" s="8">
        <v>0</v>
      </c>
      <c r="N908" s="8">
        <v>0</v>
      </c>
      <c r="O908" s="8">
        <v>0</v>
      </c>
      <c r="P908" s="8">
        <v>2313345.8838378005</v>
      </c>
      <c r="Q908" s="8">
        <v>0</v>
      </c>
      <c r="R908" s="8">
        <v>265610.57</v>
      </c>
      <c r="S908" s="8">
        <v>26561.06</v>
      </c>
      <c r="T908" s="8">
        <v>50588.189098000003</v>
      </c>
    </row>
    <row r="909" spans="1:20" hidden="1" x14ac:dyDescent="0.2">
      <c r="A909" s="6">
        <f t="shared" si="93"/>
        <v>842</v>
      </c>
      <c r="B909" s="6">
        <f t="shared" si="94"/>
        <v>53</v>
      </c>
      <c r="C909" s="7" t="s">
        <v>192</v>
      </c>
      <c r="D909" s="7" t="s">
        <v>940</v>
      </c>
      <c r="E909" s="8">
        <f t="shared" si="92"/>
        <v>1472527.0306850199</v>
      </c>
      <c r="F909" s="8">
        <v>0</v>
      </c>
      <c r="G909" s="8">
        <v>0</v>
      </c>
      <c r="H909" s="8">
        <v>0</v>
      </c>
      <c r="I909" s="8">
        <v>0</v>
      </c>
      <c r="J909" s="8">
        <v>994300.31657502009</v>
      </c>
      <c r="K909" s="8"/>
      <c r="L909" s="8">
        <v>0</v>
      </c>
      <c r="M909" s="8">
        <v>0</v>
      </c>
      <c r="N909" s="8">
        <v>0</v>
      </c>
      <c r="O909" s="8">
        <v>0</v>
      </c>
      <c r="P909" s="8">
        <v>0</v>
      </c>
      <c r="Q909" s="8">
        <v>0</v>
      </c>
      <c r="R909" s="8">
        <v>441758.11</v>
      </c>
      <c r="S909" s="8">
        <v>14725.27</v>
      </c>
      <c r="T909" s="8">
        <v>21743.334110000003</v>
      </c>
    </row>
    <row r="910" spans="1:20" hidden="1" x14ac:dyDescent="0.2">
      <c r="A910" s="6">
        <f t="shared" si="93"/>
        <v>843</v>
      </c>
      <c r="B910" s="6">
        <f t="shared" si="94"/>
        <v>54</v>
      </c>
      <c r="C910" s="7" t="s">
        <v>192</v>
      </c>
      <c r="D910" s="7" t="s">
        <v>264</v>
      </c>
      <c r="E910" s="8">
        <f t="shared" si="92"/>
        <v>9676530.3682431988</v>
      </c>
      <c r="F910" s="8">
        <v>1128900.46797528</v>
      </c>
      <c r="G910" s="8">
        <v>403621.84003091999</v>
      </c>
      <c r="H910" s="8">
        <v>155656.44598392001</v>
      </c>
      <c r="I910" s="8">
        <v>602660.43214271998</v>
      </c>
      <c r="J910" s="8">
        <v>0</v>
      </c>
      <c r="K910" s="8"/>
      <c r="L910" s="8">
        <v>280772.1228120997</v>
      </c>
      <c r="M910" s="8">
        <v>0</v>
      </c>
      <c r="N910" s="8">
        <v>1376165.6651105997</v>
      </c>
      <c r="O910" s="8">
        <v>0</v>
      </c>
      <c r="P910" s="8">
        <v>2348492.1612343802</v>
      </c>
      <c r="Q910" s="8">
        <v>2176407.5805830397</v>
      </c>
      <c r="R910" s="8">
        <v>921808.06898243201</v>
      </c>
      <c r="S910" s="8">
        <v>96765.303682432015</v>
      </c>
      <c r="T910" s="8">
        <v>185280.27970537645</v>
      </c>
    </row>
    <row r="911" spans="1:20" hidden="1" x14ac:dyDescent="0.2">
      <c r="A911" s="6">
        <f t="shared" si="93"/>
        <v>844</v>
      </c>
      <c r="B911" s="6">
        <f t="shared" si="94"/>
        <v>55</v>
      </c>
      <c r="C911" s="7" t="s">
        <v>192</v>
      </c>
      <c r="D911" s="7" t="s">
        <v>941</v>
      </c>
      <c r="E911" s="8">
        <f t="shared" si="92"/>
        <v>31505773.301127683</v>
      </c>
      <c r="F911" s="8">
        <v>4760967.4320499199</v>
      </c>
      <c r="G911" s="8">
        <v>1696528.4224518</v>
      </c>
      <c r="H911" s="8">
        <v>1772494.7199825598</v>
      </c>
      <c r="I911" s="8">
        <v>1109693.7613490399</v>
      </c>
      <c r="J911" s="8">
        <v>0</v>
      </c>
      <c r="K911" s="8"/>
      <c r="L911" s="8">
        <v>182682.10877991674</v>
      </c>
      <c r="M911" s="8">
        <v>0</v>
      </c>
      <c r="N911" s="8">
        <v>8703772.8714216016</v>
      </c>
      <c r="O911" s="8">
        <v>0</v>
      </c>
      <c r="P911" s="8">
        <v>4519039.1707372796</v>
      </c>
      <c r="Q911" s="8">
        <v>4874312.7081251396</v>
      </c>
      <c r="R911" s="8">
        <v>2967242.039711277</v>
      </c>
      <c r="S911" s="8">
        <v>315057.73301127681</v>
      </c>
      <c r="T911" s="8">
        <v>603982.33350786974</v>
      </c>
    </row>
    <row r="912" spans="1:20" hidden="1" x14ac:dyDescent="0.2">
      <c r="A912" s="6">
        <f t="shared" si="93"/>
        <v>845</v>
      </c>
      <c r="B912" s="6">
        <f t="shared" si="94"/>
        <v>56</v>
      </c>
      <c r="C912" s="7" t="s">
        <v>192</v>
      </c>
      <c r="D912" s="7" t="s">
        <v>942</v>
      </c>
      <c r="E912" s="8">
        <f t="shared" si="92"/>
        <v>9282933.9680000003</v>
      </c>
      <c r="F912" s="8">
        <v>1082982.0264900001</v>
      </c>
      <c r="G912" s="8">
        <v>387204.37455000001</v>
      </c>
      <c r="H912" s="8">
        <v>149325.06330000001</v>
      </c>
      <c r="I912" s="8">
        <v>578146.99614000006</v>
      </c>
      <c r="J912" s="8">
        <v>0</v>
      </c>
      <c r="K912" s="8"/>
      <c r="L912" s="8">
        <v>269351.6143631041</v>
      </c>
      <c r="M912" s="8">
        <v>0</v>
      </c>
      <c r="N912" s="8">
        <v>1320189.6266999999</v>
      </c>
      <c r="O912" s="8">
        <v>0</v>
      </c>
      <c r="P912" s="8">
        <v>2252966.3881200003</v>
      </c>
      <c r="Q912" s="8">
        <v>2087881.4121899998</v>
      </c>
      <c r="R912" s="8">
        <v>884313.18968000007</v>
      </c>
      <c r="S912" s="8">
        <v>92829.339680000005</v>
      </c>
      <c r="T912" s="8">
        <v>177743.936786896</v>
      </c>
    </row>
    <row r="913" spans="1:20" hidden="1" x14ac:dyDescent="0.2">
      <c r="A913" s="6">
        <f t="shared" si="93"/>
        <v>846</v>
      </c>
      <c r="B913" s="6">
        <f t="shared" si="94"/>
        <v>57</v>
      </c>
      <c r="C913" s="7" t="s">
        <v>192</v>
      </c>
      <c r="D913" s="7" t="s">
        <v>943</v>
      </c>
      <c r="E913" s="8">
        <f t="shared" si="92"/>
        <v>8563944.4674704</v>
      </c>
      <c r="F913" s="8">
        <v>1784537.7859218</v>
      </c>
      <c r="G913" s="8">
        <v>638035.37273825996</v>
      </c>
      <c r="H913" s="8">
        <v>246057.83930574</v>
      </c>
      <c r="I913" s="8">
        <v>952670.62276427995</v>
      </c>
      <c r="J913" s="8">
        <v>0</v>
      </c>
      <c r="K913" s="8"/>
      <c r="L913" s="8">
        <v>443837.59014752286</v>
      </c>
      <c r="M913" s="8">
        <v>0</v>
      </c>
      <c r="N913" s="8">
        <v>0</v>
      </c>
      <c r="O913" s="8">
        <v>0</v>
      </c>
      <c r="P913" s="8">
        <v>0</v>
      </c>
      <c r="Q913" s="8">
        <v>3440410.9883938199</v>
      </c>
      <c r="R913" s="8">
        <v>808623.64197470411</v>
      </c>
      <c r="S913" s="8">
        <v>85639.444674704006</v>
      </c>
      <c r="T913" s="8">
        <v>164131.18154956921</v>
      </c>
    </row>
    <row r="914" spans="1:20" hidden="1" x14ac:dyDescent="0.2">
      <c r="A914" s="6">
        <f t="shared" si="93"/>
        <v>847</v>
      </c>
      <c r="B914" s="6">
        <f t="shared" si="94"/>
        <v>58</v>
      </c>
      <c r="C914" s="7" t="s">
        <v>192</v>
      </c>
      <c r="D914" s="7" t="s">
        <v>944</v>
      </c>
      <c r="E914" s="8">
        <f t="shared" si="92"/>
        <v>6996142.9099021396</v>
      </c>
      <c r="F914" s="8">
        <v>0</v>
      </c>
      <c r="G914" s="8">
        <v>0</v>
      </c>
      <c r="H914" s="8">
        <v>0</v>
      </c>
      <c r="I914" s="8">
        <v>0</v>
      </c>
      <c r="J914" s="8">
        <v>0</v>
      </c>
      <c r="K914" s="8"/>
      <c r="L914" s="8">
        <v>0</v>
      </c>
      <c r="M914" s="8">
        <v>0</v>
      </c>
      <c r="N914" s="8">
        <v>0</v>
      </c>
      <c r="O914" s="8">
        <v>0</v>
      </c>
      <c r="P914" s="8">
        <v>0</v>
      </c>
      <c r="Q914" s="8">
        <v>6093318.6520361397</v>
      </c>
      <c r="R914" s="8">
        <v>699614.29</v>
      </c>
      <c r="S914" s="8">
        <v>69961.429999999993</v>
      </c>
      <c r="T914" s="8">
        <v>133248.537866</v>
      </c>
    </row>
    <row r="915" spans="1:20" hidden="1" x14ac:dyDescent="0.2">
      <c r="A915" s="6">
        <f t="shared" si="93"/>
        <v>848</v>
      </c>
      <c r="B915" s="6">
        <f t="shared" si="94"/>
        <v>59</v>
      </c>
      <c r="C915" s="7" t="s">
        <v>192</v>
      </c>
      <c r="D915" s="7" t="s">
        <v>945</v>
      </c>
      <c r="E915" s="8">
        <f t="shared" si="92"/>
        <v>18394376.522740077</v>
      </c>
      <c r="F915" s="8">
        <v>0</v>
      </c>
      <c r="G915" s="8">
        <v>0</v>
      </c>
      <c r="H915" s="8">
        <v>0</v>
      </c>
      <c r="I915" s="8">
        <v>0</v>
      </c>
      <c r="J915" s="8">
        <v>0</v>
      </c>
      <c r="K915" s="8"/>
      <c r="L915" s="8">
        <v>0</v>
      </c>
      <c r="M915" s="8">
        <v>0</v>
      </c>
      <c r="N915" s="8">
        <v>0</v>
      </c>
      <c r="O915" s="8">
        <v>0</v>
      </c>
      <c r="P915" s="8">
        <v>7707362.8272169204</v>
      </c>
      <c r="Q915" s="8">
        <v>8313292.9803831587</v>
      </c>
      <c r="R915" s="8">
        <v>1839437.65</v>
      </c>
      <c r="S915" s="8">
        <v>183943.77</v>
      </c>
      <c r="T915" s="8">
        <v>350339.29514</v>
      </c>
    </row>
    <row r="916" spans="1:20" hidden="1" x14ac:dyDescent="0.2">
      <c r="A916" s="6">
        <f t="shared" si="93"/>
        <v>849</v>
      </c>
      <c r="B916" s="6">
        <f t="shared" si="94"/>
        <v>60</v>
      </c>
      <c r="C916" s="7" t="s">
        <v>192</v>
      </c>
      <c r="D916" s="7" t="s">
        <v>946</v>
      </c>
      <c r="E916" s="8">
        <f t="shared" si="92"/>
        <v>63156250.194911279</v>
      </c>
      <c r="F916" s="8">
        <v>0</v>
      </c>
      <c r="G916" s="8">
        <v>0</v>
      </c>
      <c r="H916" s="8">
        <v>0</v>
      </c>
      <c r="I916" s="8">
        <v>0</v>
      </c>
      <c r="J916" s="8">
        <v>0</v>
      </c>
      <c r="K916" s="8"/>
      <c r="L916" s="8">
        <v>0</v>
      </c>
      <c r="M916" s="8">
        <v>0</v>
      </c>
      <c r="N916" s="8">
        <v>14890830.312103199</v>
      </c>
      <c r="O916" s="8">
        <v>0</v>
      </c>
      <c r="P916" s="8">
        <v>28910631.517928578</v>
      </c>
      <c r="Q916" s="8">
        <v>11370180.576793499</v>
      </c>
      <c r="R916" s="8">
        <v>6146553.21</v>
      </c>
      <c r="S916" s="8">
        <v>631562.5</v>
      </c>
      <c r="T916" s="8">
        <v>1206492.0780860002</v>
      </c>
    </row>
    <row r="917" spans="1:20" hidden="1" x14ac:dyDescent="0.2">
      <c r="A917" s="6">
        <f t="shared" si="93"/>
        <v>850</v>
      </c>
      <c r="B917" s="6">
        <f t="shared" si="94"/>
        <v>61</v>
      </c>
      <c r="C917" s="7" t="s">
        <v>192</v>
      </c>
      <c r="D917" s="7" t="s">
        <v>947</v>
      </c>
      <c r="E917" s="8">
        <f t="shared" si="92"/>
        <v>7471415.4178470802</v>
      </c>
      <c r="F917" s="8">
        <v>0</v>
      </c>
      <c r="G917" s="8">
        <v>0</v>
      </c>
      <c r="H917" s="8">
        <v>0</v>
      </c>
      <c r="I917" s="8">
        <v>0</v>
      </c>
      <c r="J917" s="8">
        <v>356697.88391412003</v>
      </c>
      <c r="K917" s="8"/>
      <c r="L917" s="8">
        <v>0</v>
      </c>
      <c r="M917" s="8">
        <v>0</v>
      </c>
      <c r="N917" s="8">
        <v>0</v>
      </c>
      <c r="O917" s="8">
        <v>0</v>
      </c>
      <c r="P917" s="8">
        <v>0</v>
      </c>
      <c r="Q917" s="8">
        <v>6047170.5708069596</v>
      </c>
      <c r="R917" s="8">
        <v>852793.18</v>
      </c>
      <c r="S917" s="8">
        <v>74714.149999999994</v>
      </c>
      <c r="T917" s="8">
        <v>140039.633126</v>
      </c>
    </row>
    <row r="918" spans="1:20" hidden="1" x14ac:dyDescent="0.2">
      <c r="A918" s="6">
        <f t="shared" si="93"/>
        <v>851</v>
      </c>
      <c r="B918" s="6">
        <f t="shared" si="94"/>
        <v>62</v>
      </c>
      <c r="C918" s="7" t="s">
        <v>192</v>
      </c>
      <c r="D918" s="7" t="s">
        <v>948</v>
      </c>
      <c r="E918" s="8">
        <f t="shared" ref="E918:E979" si="95">SUM(F918:T918)</f>
        <v>2482791.4317797599</v>
      </c>
      <c r="F918" s="8">
        <v>0</v>
      </c>
      <c r="G918" s="8">
        <v>0</v>
      </c>
      <c r="H918" s="8">
        <v>0</v>
      </c>
      <c r="I918" s="8">
        <v>0</v>
      </c>
      <c r="J918" s="8">
        <v>0</v>
      </c>
      <c r="K918" s="8"/>
      <c r="L918" s="8">
        <v>0</v>
      </c>
      <c r="M918" s="8">
        <v>0</v>
      </c>
      <c r="N918" s="8">
        <v>0</v>
      </c>
      <c r="O918" s="8">
        <v>0</v>
      </c>
      <c r="P918" s="8">
        <v>2162397.1358337598</v>
      </c>
      <c r="Q918" s="8">
        <v>0</v>
      </c>
      <c r="R918" s="8">
        <v>248279.14</v>
      </c>
      <c r="S918" s="8">
        <v>24827.91</v>
      </c>
      <c r="T918" s="8">
        <v>47287.245945999995</v>
      </c>
    </row>
    <row r="919" spans="1:20" hidden="1" x14ac:dyDescent="0.2">
      <c r="A919" s="6">
        <f t="shared" si="93"/>
        <v>852</v>
      </c>
      <c r="B919" s="6">
        <f t="shared" si="94"/>
        <v>63</v>
      </c>
      <c r="C919" s="7" t="s">
        <v>192</v>
      </c>
      <c r="D919" s="7" t="s">
        <v>949</v>
      </c>
      <c r="E919" s="8">
        <f t="shared" si="95"/>
        <v>11197074.9572016</v>
      </c>
      <c r="F919" s="8">
        <v>1306292.9176806598</v>
      </c>
      <c r="G919" s="8">
        <v>467045.92093697999</v>
      </c>
      <c r="H919" s="8">
        <v>180115.89135245999</v>
      </c>
      <c r="I919" s="8">
        <v>697360.90421928</v>
      </c>
      <c r="J919" s="8">
        <v>0</v>
      </c>
      <c r="K919" s="8"/>
      <c r="L919" s="8">
        <v>324891.91724477615</v>
      </c>
      <c r="M919" s="8">
        <v>0</v>
      </c>
      <c r="N919" s="8">
        <v>1592412.7268448002</v>
      </c>
      <c r="O919" s="8">
        <v>0</v>
      </c>
      <c r="P919" s="8">
        <v>2717528.0608341601</v>
      </c>
      <c r="Q919" s="8">
        <v>2518402.5619964399</v>
      </c>
      <c r="R919" s="8">
        <v>1066658.5698720161</v>
      </c>
      <c r="S919" s="8">
        <v>111970.74957201601</v>
      </c>
      <c r="T919" s="8">
        <v>214394.73664801195</v>
      </c>
    </row>
    <row r="920" spans="1:20" hidden="1" x14ac:dyDescent="0.2">
      <c r="A920" s="6">
        <f t="shared" si="93"/>
        <v>853</v>
      </c>
      <c r="B920" s="6">
        <f t="shared" si="94"/>
        <v>64</v>
      </c>
      <c r="C920" s="7" t="s">
        <v>192</v>
      </c>
      <c r="D920" s="7" t="s">
        <v>950</v>
      </c>
      <c r="E920" s="8">
        <f t="shared" si="95"/>
        <v>43957909.77704592</v>
      </c>
      <c r="F920" s="8">
        <v>0</v>
      </c>
      <c r="G920" s="8">
        <v>0</v>
      </c>
      <c r="H920" s="8">
        <v>0</v>
      </c>
      <c r="I920" s="8">
        <v>0</v>
      </c>
      <c r="J920" s="8">
        <v>0</v>
      </c>
      <c r="K920" s="8"/>
      <c r="L920" s="8">
        <v>0</v>
      </c>
      <c r="M920" s="8">
        <v>0</v>
      </c>
      <c r="N920" s="8">
        <v>10364291.3112606</v>
      </c>
      <c r="O920" s="8">
        <v>0</v>
      </c>
      <c r="P920" s="8">
        <v>20122330.372559518</v>
      </c>
      <c r="Q920" s="8">
        <v>7913854.4543477986</v>
      </c>
      <c r="R920" s="8">
        <v>4278113.9000000004</v>
      </c>
      <c r="S920" s="8">
        <v>439579.1</v>
      </c>
      <c r="T920" s="8">
        <v>839740.63887799997</v>
      </c>
    </row>
    <row r="921" spans="1:20" hidden="1" x14ac:dyDescent="0.2">
      <c r="A921" s="6">
        <f t="shared" si="93"/>
        <v>854</v>
      </c>
      <c r="B921" s="6">
        <f t="shared" si="94"/>
        <v>65</v>
      </c>
      <c r="C921" s="7" t="s">
        <v>192</v>
      </c>
      <c r="D921" s="7" t="s">
        <v>951</v>
      </c>
      <c r="E921" s="8">
        <f t="shared" si="95"/>
        <v>43480188.624990866</v>
      </c>
      <c r="F921" s="8">
        <v>0</v>
      </c>
      <c r="G921" s="8">
        <v>0</v>
      </c>
      <c r="H921" s="8">
        <v>0</v>
      </c>
      <c r="I921" s="8">
        <v>0</v>
      </c>
      <c r="J921" s="8">
        <v>0</v>
      </c>
      <c r="K921" s="8"/>
      <c r="L921" s="8">
        <v>0</v>
      </c>
      <c r="M921" s="8">
        <v>0</v>
      </c>
      <c r="N921" s="8">
        <v>10251655.357444201</v>
      </c>
      <c r="O921" s="8">
        <v>0</v>
      </c>
      <c r="P921" s="8">
        <v>19903647.026822161</v>
      </c>
      <c r="Q921" s="8">
        <v>7827849.0968265003</v>
      </c>
      <c r="R921" s="8">
        <v>4231620.66</v>
      </c>
      <c r="S921" s="8">
        <v>434801.89</v>
      </c>
      <c r="T921" s="8">
        <v>830614.59389799985</v>
      </c>
    </row>
    <row r="922" spans="1:20" hidden="1" x14ac:dyDescent="0.2">
      <c r="A922" s="6">
        <f t="shared" ref="A922:A979" si="96">+A921+1</f>
        <v>855</v>
      </c>
      <c r="B922" s="6">
        <f t="shared" ref="B922:B979" si="97">+B921+1</f>
        <v>66</v>
      </c>
      <c r="C922" s="7" t="s">
        <v>192</v>
      </c>
      <c r="D922" s="7" t="s">
        <v>952</v>
      </c>
      <c r="E922" s="8">
        <f t="shared" si="95"/>
        <v>43894255.646654479</v>
      </c>
      <c r="F922" s="8">
        <v>0</v>
      </c>
      <c r="G922" s="8">
        <v>0</v>
      </c>
      <c r="H922" s="8">
        <v>0</v>
      </c>
      <c r="I922" s="8">
        <v>0</v>
      </c>
      <c r="J922" s="8">
        <v>0</v>
      </c>
      <c r="K922" s="8"/>
      <c r="L922" s="8">
        <v>0</v>
      </c>
      <c r="M922" s="8">
        <v>0</v>
      </c>
      <c r="N922" s="8">
        <v>10349283.087712798</v>
      </c>
      <c r="O922" s="8">
        <v>0</v>
      </c>
      <c r="P922" s="8">
        <v>20093191.831340458</v>
      </c>
      <c r="Q922" s="8">
        <v>7902394.64193522</v>
      </c>
      <c r="R922" s="8">
        <v>4271918.8899999997</v>
      </c>
      <c r="S922" s="8">
        <v>438942.56</v>
      </c>
      <c r="T922" s="8">
        <v>838524.63566599996</v>
      </c>
    </row>
    <row r="923" spans="1:20" hidden="1" x14ac:dyDescent="0.2">
      <c r="A923" s="6">
        <f t="shared" si="96"/>
        <v>856</v>
      </c>
      <c r="B923" s="6">
        <f t="shared" si="97"/>
        <v>67</v>
      </c>
      <c r="C923" s="7" t="s">
        <v>192</v>
      </c>
      <c r="D923" s="7" t="s">
        <v>953</v>
      </c>
      <c r="E923" s="8">
        <f t="shared" si="95"/>
        <v>13576466.909902137</v>
      </c>
      <c r="F923" s="8">
        <v>0</v>
      </c>
      <c r="G923" s="8">
        <v>0</v>
      </c>
      <c r="H923" s="8">
        <v>0</v>
      </c>
      <c r="I923" s="8">
        <v>0</v>
      </c>
      <c r="J923" s="8">
        <v>0</v>
      </c>
      <c r="K923" s="8"/>
      <c r="L923" s="8">
        <v>0</v>
      </c>
      <c r="M923" s="8">
        <v>0</v>
      </c>
      <c r="N923" s="8">
        <v>0</v>
      </c>
      <c r="O923" s="8">
        <v>0</v>
      </c>
      <c r="P923" s="8">
        <v>5688627.5156507995</v>
      </c>
      <c r="Q923" s="8">
        <v>6135850.6454813397</v>
      </c>
      <c r="R923" s="8">
        <v>1357646.69</v>
      </c>
      <c r="S923" s="8">
        <v>135764.67000000001</v>
      </c>
      <c r="T923" s="8">
        <v>258577.38877000005</v>
      </c>
    </row>
    <row r="924" spans="1:20" hidden="1" x14ac:dyDescent="0.2">
      <c r="A924" s="6">
        <f t="shared" si="96"/>
        <v>857</v>
      </c>
      <c r="B924" s="6">
        <f t="shared" si="97"/>
        <v>68</v>
      </c>
      <c r="C924" s="7" t="s">
        <v>192</v>
      </c>
      <c r="D924" s="7" t="s">
        <v>954</v>
      </c>
      <c r="E924" s="8">
        <f t="shared" si="95"/>
        <v>24774846.63479514</v>
      </c>
      <c r="F924" s="8">
        <v>0</v>
      </c>
      <c r="G924" s="8">
        <v>0</v>
      </c>
      <c r="H924" s="8">
        <v>0</v>
      </c>
      <c r="I924" s="8">
        <v>0</v>
      </c>
      <c r="J924" s="8">
        <v>0</v>
      </c>
      <c r="K924" s="8"/>
      <c r="L924" s="8">
        <v>0</v>
      </c>
      <c r="M924" s="8">
        <v>0</v>
      </c>
      <c r="N924" s="8">
        <v>10433528.2467108</v>
      </c>
      <c r="O924" s="8">
        <v>0</v>
      </c>
      <c r="P924" s="8">
        <v>5417136.1647324609</v>
      </c>
      <c r="Q924" s="8">
        <v>5843015.4519718802</v>
      </c>
      <c r="R924" s="8">
        <v>2359021.46</v>
      </c>
      <c r="S924" s="8">
        <v>247748.47</v>
      </c>
      <c r="T924" s="8">
        <v>474396.84138000006</v>
      </c>
    </row>
    <row r="925" spans="1:20" hidden="1" x14ac:dyDescent="0.2">
      <c r="A925" s="6">
        <f t="shared" si="96"/>
        <v>858</v>
      </c>
      <c r="B925" s="6">
        <f t="shared" si="97"/>
        <v>69</v>
      </c>
      <c r="C925" s="7" t="s">
        <v>192</v>
      </c>
      <c r="D925" s="7" t="s">
        <v>955</v>
      </c>
      <c r="E925" s="8">
        <f t="shared" si="95"/>
        <v>3524733.5949908597</v>
      </c>
      <c r="F925" s="8">
        <v>0</v>
      </c>
      <c r="G925" s="8">
        <v>0</v>
      </c>
      <c r="H925" s="8">
        <v>0</v>
      </c>
      <c r="I925" s="8">
        <v>0</v>
      </c>
      <c r="J925" s="8">
        <v>0</v>
      </c>
      <c r="K925" s="8"/>
      <c r="L925" s="8">
        <v>0</v>
      </c>
      <c r="M925" s="8">
        <v>0</v>
      </c>
      <c r="N925" s="8">
        <v>0</v>
      </c>
      <c r="O925" s="8">
        <v>0</v>
      </c>
      <c r="P925" s="8">
        <v>0</v>
      </c>
      <c r="Q925" s="8">
        <v>3069880.8191448599</v>
      </c>
      <c r="R925" s="8">
        <v>352473.36</v>
      </c>
      <c r="S925" s="8">
        <v>35247.339999999997</v>
      </c>
      <c r="T925" s="8">
        <v>67132.075846000007</v>
      </c>
    </row>
    <row r="926" spans="1:20" hidden="1" x14ac:dyDescent="0.2">
      <c r="A926" s="6">
        <f t="shared" si="96"/>
        <v>859</v>
      </c>
      <c r="B926" s="6">
        <f t="shared" si="97"/>
        <v>70</v>
      </c>
      <c r="C926" s="7" t="s">
        <v>192</v>
      </c>
      <c r="D926" s="7" t="s">
        <v>956</v>
      </c>
      <c r="E926" s="8">
        <f t="shared" si="95"/>
        <v>29935448.304886401</v>
      </c>
      <c r="F926" s="8">
        <v>2695999.5178661998</v>
      </c>
      <c r="G926" s="8">
        <v>1640474.2584887999</v>
      </c>
      <c r="H926" s="8">
        <v>773005.31995301996</v>
      </c>
      <c r="I926" s="8">
        <v>658763.47697999992</v>
      </c>
      <c r="J926" s="8">
        <v>0</v>
      </c>
      <c r="K926" s="8"/>
      <c r="L926" s="8">
        <v>275124.84485371446</v>
      </c>
      <c r="M926" s="8">
        <v>0</v>
      </c>
      <c r="N926" s="8">
        <v>7799083.9390674001</v>
      </c>
      <c r="O926" s="8">
        <v>0</v>
      </c>
      <c r="P926" s="8">
        <v>6377029.6182175791</v>
      </c>
      <c r="Q926" s="8">
        <v>6001113.1384701002</v>
      </c>
      <c r="R926" s="8">
        <v>2842108.4203488636</v>
      </c>
      <c r="S926" s="8">
        <v>299354.483048864</v>
      </c>
      <c r="T926" s="8">
        <v>573391.2875918576</v>
      </c>
    </row>
    <row r="927" spans="1:20" hidden="1" x14ac:dyDescent="0.2">
      <c r="A927" s="6">
        <f t="shared" si="96"/>
        <v>860</v>
      </c>
      <c r="B927" s="6">
        <f t="shared" si="97"/>
        <v>71</v>
      </c>
      <c r="C927" s="7" t="s">
        <v>192</v>
      </c>
      <c r="D927" s="7" t="s">
        <v>957</v>
      </c>
      <c r="E927" s="8">
        <f t="shared" si="95"/>
        <v>4460577.3517670399</v>
      </c>
      <c r="F927" s="8">
        <v>1750943.6276241001</v>
      </c>
      <c r="G927" s="8">
        <v>1065422.2813516799</v>
      </c>
      <c r="H927" s="8">
        <v>502035.97531458002</v>
      </c>
      <c r="I927" s="8">
        <v>427840.47532800003</v>
      </c>
      <c r="J927" s="8">
        <v>0</v>
      </c>
      <c r="K927" s="8"/>
      <c r="L927" s="8">
        <v>178682.55984132088</v>
      </c>
      <c r="M927" s="8">
        <v>0</v>
      </c>
      <c r="N927" s="8">
        <v>0</v>
      </c>
      <c r="O927" s="8">
        <v>0</v>
      </c>
      <c r="P927" s="8">
        <v>0</v>
      </c>
      <c r="Q927" s="8">
        <v>0</v>
      </c>
      <c r="R927" s="8">
        <v>405216.50011767034</v>
      </c>
      <c r="S927" s="8">
        <v>44605.773517670401</v>
      </c>
      <c r="T927" s="8">
        <v>85830.15867201837</v>
      </c>
    </row>
    <row r="928" spans="1:20" hidden="1" x14ac:dyDescent="0.2">
      <c r="A928" s="6">
        <f t="shared" si="96"/>
        <v>861</v>
      </c>
      <c r="B928" s="6">
        <f t="shared" si="97"/>
        <v>72</v>
      </c>
      <c r="C928" s="7" t="s">
        <v>192</v>
      </c>
      <c r="D928" s="7" t="s">
        <v>958</v>
      </c>
      <c r="E928" s="8">
        <f t="shared" si="95"/>
        <v>39976758.624089599</v>
      </c>
      <c r="F928" s="8">
        <v>5854216.0122045595</v>
      </c>
      <c r="G928" s="8">
        <v>2086097.83775064</v>
      </c>
      <c r="H928" s="8">
        <v>2179508.0723085604</v>
      </c>
      <c r="I928" s="8">
        <v>1364509.85859216</v>
      </c>
      <c r="J928" s="8">
        <v>834856.94077632017</v>
      </c>
      <c r="K928" s="8"/>
      <c r="L928" s="8">
        <v>224630.92659764094</v>
      </c>
      <c r="M928" s="8">
        <v>0</v>
      </c>
      <c r="N928" s="8">
        <v>10702397.612239201</v>
      </c>
      <c r="O928" s="8">
        <v>0</v>
      </c>
      <c r="P928" s="8">
        <v>5556734.3876318401</v>
      </c>
      <c r="Q928" s="8">
        <v>5993588.4704203205</v>
      </c>
      <c r="R928" s="8">
        <v>4019521.0618408956</v>
      </c>
      <c r="S928" s="8">
        <v>399767.58624089602</v>
      </c>
      <c r="T928" s="8">
        <v>760929.85748656723</v>
      </c>
    </row>
    <row r="929" spans="1:20" hidden="1" x14ac:dyDescent="0.2">
      <c r="A929" s="6">
        <f t="shared" si="96"/>
        <v>862</v>
      </c>
      <c r="B929" s="6">
        <f t="shared" si="97"/>
        <v>73</v>
      </c>
      <c r="C929" s="7" t="s">
        <v>192</v>
      </c>
      <c r="D929" s="7" t="s">
        <v>959</v>
      </c>
      <c r="E929" s="8">
        <f t="shared" si="95"/>
        <v>9693652.7614207994</v>
      </c>
      <c r="F929" s="8">
        <v>4258154.2694472605</v>
      </c>
      <c r="G929" s="8">
        <v>1517355.4258997398</v>
      </c>
      <c r="H929" s="8">
        <v>1585298.8000163999</v>
      </c>
      <c r="I929" s="8">
        <v>992497.28512115998</v>
      </c>
      <c r="J929" s="8">
        <v>0</v>
      </c>
      <c r="K929" s="8"/>
      <c r="L929" s="8">
        <v>163388.76736822701</v>
      </c>
      <c r="M929" s="8">
        <v>0</v>
      </c>
      <c r="N929" s="8">
        <v>0</v>
      </c>
      <c r="O929" s="8">
        <v>0</v>
      </c>
      <c r="P929" s="8">
        <v>0</v>
      </c>
      <c r="Q929" s="8">
        <v>0</v>
      </c>
      <c r="R929" s="8">
        <v>893778.825414208</v>
      </c>
      <c r="S929" s="8">
        <v>96936.527614207997</v>
      </c>
      <c r="T929" s="8">
        <v>186242.86053959702</v>
      </c>
    </row>
    <row r="930" spans="1:20" hidden="1" x14ac:dyDescent="0.2">
      <c r="A930" s="6">
        <f t="shared" si="96"/>
        <v>863</v>
      </c>
      <c r="B930" s="6">
        <f t="shared" si="97"/>
        <v>74</v>
      </c>
      <c r="C930" s="7" t="s">
        <v>192</v>
      </c>
      <c r="D930" s="7" t="s">
        <v>960</v>
      </c>
      <c r="E930" s="8">
        <f t="shared" si="95"/>
        <v>11423902.291761478</v>
      </c>
      <c r="F930" s="8">
        <v>0</v>
      </c>
      <c r="G930" s="8">
        <v>3441348.64005114</v>
      </c>
      <c r="H930" s="8">
        <v>3637760.3159011798</v>
      </c>
      <c r="I930" s="8">
        <v>2773823.1659031594</v>
      </c>
      <c r="J930" s="8">
        <v>0</v>
      </c>
      <c r="K930" s="8"/>
      <c r="L930" s="8">
        <v>0</v>
      </c>
      <c r="M930" s="8">
        <v>0</v>
      </c>
      <c r="N930" s="8">
        <v>0</v>
      </c>
      <c r="O930" s="8">
        <v>0</v>
      </c>
      <c r="P930" s="8">
        <v>0</v>
      </c>
      <c r="Q930" s="8">
        <v>0</v>
      </c>
      <c r="R930" s="8">
        <v>1241267.48</v>
      </c>
      <c r="S930" s="8">
        <v>114239.02</v>
      </c>
      <c r="T930" s="8">
        <v>215463.66990600002</v>
      </c>
    </row>
    <row r="931" spans="1:20" hidden="1" x14ac:dyDescent="0.2">
      <c r="A931" s="6">
        <f t="shared" si="96"/>
        <v>864</v>
      </c>
      <c r="B931" s="6">
        <f t="shared" si="97"/>
        <v>75</v>
      </c>
      <c r="C931" s="7" t="s">
        <v>192</v>
      </c>
      <c r="D931" s="7" t="s">
        <v>961</v>
      </c>
      <c r="E931" s="8">
        <f t="shared" si="95"/>
        <v>17810827.875991996</v>
      </c>
      <c r="F931" s="8">
        <v>5755525.4006959805</v>
      </c>
      <c r="G931" s="8">
        <v>3328577.6816123999</v>
      </c>
      <c r="H931" s="8">
        <v>3518553.06836922</v>
      </c>
      <c r="I931" s="8">
        <v>2682926.6235869997</v>
      </c>
      <c r="J931" s="8">
        <v>0</v>
      </c>
      <c r="K931" s="8"/>
      <c r="L931" s="8">
        <v>285998.80407257582</v>
      </c>
      <c r="M931" s="8">
        <v>0</v>
      </c>
      <c r="N931" s="8">
        <v>0</v>
      </c>
      <c r="O931" s="8">
        <v>0</v>
      </c>
      <c r="P931" s="8">
        <v>0</v>
      </c>
      <c r="Q931" s="8">
        <v>0</v>
      </c>
      <c r="R931" s="8">
        <v>1720619.06755992</v>
      </c>
      <c r="S931" s="8">
        <v>178108.27875991998</v>
      </c>
      <c r="T931" s="8">
        <v>340518.95133498416</v>
      </c>
    </row>
    <row r="932" spans="1:20" hidden="1" x14ac:dyDescent="0.2">
      <c r="A932" s="6">
        <f t="shared" si="96"/>
        <v>865</v>
      </c>
      <c r="B932" s="6">
        <f t="shared" si="97"/>
        <v>76</v>
      </c>
      <c r="C932" s="7" t="s">
        <v>192</v>
      </c>
      <c r="D932" s="7" t="s">
        <v>962</v>
      </c>
      <c r="E932" s="8">
        <f t="shared" si="95"/>
        <v>17906921.092477117</v>
      </c>
      <c r="F932" s="8">
        <v>5786577.6861055791</v>
      </c>
      <c r="G932" s="8">
        <v>3346536.0737482798</v>
      </c>
      <c r="H932" s="8">
        <v>3537536.4078818397</v>
      </c>
      <c r="I932" s="8">
        <v>2697401.5866613202</v>
      </c>
      <c r="J932" s="8">
        <v>0</v>
      </c>
      <c r="K932" s="8"/>
      <c r="L932" s="8">
        <v>287541.82880230749</v>
      </c>
      <c r="M932" s="8">
        <v>0</v>
      </c>
      <c r="N932" s="8">
        <v>0</v>
      </c>
      <c r="O932" s="8">
        <v>0</v>
      </c>
      <c r="P932" s="8">
        <v>0</v>
      </c>
      <c r="Q932" s="8">
        <v>0</v>
      </c>
      <c r="R932" s="8">
        <v>1729902.1746247711</v>
      </c>
      <c r="S932" s="8">
        <v>179069.21092477121</v>
      </c>
      <c r="T932" s="8">
        <v>342356.12372825021</v>
      </c>
    </row>
    <row r="933" spans="1:20" hidden="1" x14ac:dyDescent="0.2">
      <c r="A933" s="6">
        <f t="shared" si="96"/>
        <v>866</v>
      </c>
      <c r="B933" s="6">
        <f t="shared" si="97"/>
        <v>77</v>
      </c>
      <c r="C933" s="7" t="s">
        <v>192</v>
      </c>
      <c r="D933" s="7" t="s">
        <v>963</v>
      </c>
      <c r="E933" s="8">
        <f t="shared" si="95"/>
        <v>18134755.032691844</v>
      </c>
      <c r="F933" s="8">
        <v>5860201.664903041</v>
      </c>
      <c r="G933" s="8">
        <v>3389114.8287137402</v>
      </c>
      <c r="H933" s="8">
        <v>3582545.31611718</v>
      </c>
      <c r="I933" s="8">
        <v>2731721.25717624</v>
      </c>
      <c r="J933" s="8">
        <v>0</v>
      </c>
      <c r="K933" s="8"/>
      <c r="L933" s="8">
        <v>291200.29066151002</v>
      </c>
      <c r="M933" s="8">
        <v>0</v>
      </c>
      <c r="N933" s="8">
        <v>0</v>
      </c>
      <c r="O933" s="8">
        <v>0</v>
      </c>
      <c r="P933" s="8">
        <v>0</v>
      </c>
      <c r="Q933" s="8">
        <v>0</v>
      </c>
      <c r="R933" s="8">
        <v>1751912.1241269181</v>
      </c>
      <c r="S933" s="8">
        <v>181347.5503269184</v>
      </c>
      <c r="T933" s="8">
        <v>346712.00066629326</v>
      </c>
    </row>
    <row r="934" spans="1:20" hidden="1" x14ac:dyDescent="0.2">
      <c r="A934" s="6">
        <f t="shared" si="96"/>
        <v>867</v>
      </c>
      <c r="B934" s="6">
        <f t="shared" si="97"/>
        <v>78</v>
      </c>
      <c r="C934" s="7" t="s">
        <v>192</v>
      </c>
      <c r="D934" s="7" t="s">
        <v>964</v>
      </c>
      <c r="E934" s="8">
        <f t="shared" si="95"/>
        <v>18148187.419189759</v>
      </c>
      <c r="F934" s="8">
        <v>5864542.3112585396</v>
      </c>
      <c r="G934" s="8">
        <v>3391625.1445897799</v>
      </c>
      <c r="H934" s="8">
        <v>3585198.8952166801</v>
      </c>
      <c r="I934" s="8">
        <v>2733744.6391113601</v>
      </c>
      <c r="J934" s="8">
        <v>0</v>
      </c>
      <c r="K934" s="8"/>
      <c r="L934" s="8">
        <v>291415.98229039728</v>
      </c>
      <c r="M934" s="8">
        <v>0</v>
      </c>
      <c r="N934" s="8">
        <v>0</v>
      </c>
      <c r="O934" s="8">
        <v>0</v>
      </c>
      <c r="P934" s="8">
        <v>0</v>
      </c>
      <c r="Q934" s="8">
        <v>0</v>
      </c>
      <c r="R934" s="8">
        <v>1753209.7627918976</v>
      </c>
      <c r="S934" s="8">
        <v>181481.8741918976</v>
      </c>
      <c r="T934" s="8">
        <v>346968.80973920762</v>
      </c>
    </row>
    <row r="935" spans="1:20" hidden="1" x14ac:dyDescent="0.2">
      <c r="A935" s="6">
        <f t="shared" si="96"/>
        <v>868</v>
      </c>
      <c r="B935" s="6">
        <f t="shared" si="97"/>
        <v>79</v>
      </c>
      <c r="C935" s="7" t="s">
        <v>192</v>
      </c>
      <c r="D935" s="7" t="s">
        <v>965</v>
      </c>
      <c r="E935" s="8">
        <f t="shared" si="95"/>
        <v>17825810.133239679</v>
      </c>
      <c r="F935" s="8">
        <v>5760366.8788738791</v>
      </c>
      <c r="G935" s="8">
        <v>3331377.6419506799</v>
      </c>
      <c r="H935" s="8">
        <v>3521512.8313474199</v>
      </c>
      <c r="I935" s="8">
        <v>2685183.4726684797</v>
      </c>
      <c r="J935" s="8">
        <v>0</v>
      </c>
      <c r="K935" s="8"/>
      <c r="L935" s="8">
        <v>286239.38319710392</v>
      </c>
      <c r="M935" s="8">
        <v>0</v>
      </c>
      <c r="N935" s="8">
        <v>0</v>
      </c>
      <c r="O935" s="8">
        <v>0</v>
      </c>
      <c r="P935" s="8">
        <v>0</v>
      </c>
      <c r="Q935" s="8">
        <v>0</v>
      </c>
      <c r="R935" s="8">
        <v>1722066.432032397</v>
      </c>
      <c r="S935" s="8">
        <v>178258.10133239679</v>
      </c>
      <c r="T935" s="8">
        <v>340805.39183732256</v>
      </c>
    </row>
    <row r="936" spans="1:20" hidden="1" x14ac:dyDescent="0.2">
      <c r="A936" s="6">
        <f t="shared" si="96"/>
        <v>869</v>
      </c>
      <c r="B936" s="6">
        <f t="shared" si="97"/>
        <v>80</v>
      </c>
      <c r="C936" s="7" t="s">
        <v>192</v>
      </c>
      <c r="D936" s="7" t="s">
        <v>966</v>
      </c>
      <c r="E936" s="8">
        <f t="shared" si="95"/>
        <v>64027907.777040452</v>
      </c>
      <c r="F936" s="8">
        <v>5863106.5607150402</v>
      </c>
      <c r="G936" s="8">
        <v>3390794.8118843394</v>
      </c>
      <c r="H936" s="8">
        <v>3584321.1739041</v>
      </c>
      <c r="I936" s="8">
        <v>2733075.3683083197</v>
      </c>
      <c r="J936" s="8">
        <v>1091807.6646582</v>
      </c>
      <c r="K936" s="8"/>
      <c r="L936" s="8">
        <v>291344.63813622686</v>
      </c>
      <c r="M936" s="8">
        <v>0</v>
      </c>
      <c r="N936" s="8">
        <v>10437222.352107601</v>
      </c>
      <c r="O936" s="8">
        <v>0</v>
      </c>
      <c r="P936" s="8">
        <v>20263926.398453642</v>
      </c>
      <c r="Q936" s="8">
        <v>7969542.3560251798</v>
      </c>
      <c r="R936" s="8">
        <v>6546078.194270405</v>
      </c>
      <c r="S936" s="8">
        <v>640279.07777040452</v>
      </c>
      <c r="T936" s="8">
        <v>1216409.1808069926</v>
      </c>
    </row>
    <row r="937" spans="1:20" hidden="1" x14ac:dyDescent="0.2">
      <c r="A937" s="6">
        <f t="shared" si="96"/>
        <v>870</v>
      </c>
      <c r="B937" s="6">
        <f t="shared" si="97"/>
        <v>81</v>
      </c>
      <c r="C937" s="7" t="s">
        <v>192</v>
      </c>
      <c r="D937" s="7" t="s">
        <v>967</v>
      </c>
      <c r="E937" s="8">
        <f t="shared" si="95"/>
        <v>15668283.352008002</v>
      </c>
      <c r="F937" s="8">
        <v>1928790.9936313196</v>
      </c>
      <c r="G937" s="8">
        <v>689610.9954283199</v>
      </c>
      <c r="H937" s="8">
        <v>265947.9377373</v>
      </c>
      <c r="I937" s="8">
        <v>0</v>
      </c>
      <c r="J937" s="8">
        <v>242316.22884840003</v>
      </c>
      <c r="K937" s="8"/>
      <c r="L937" s="8">
        <v>479715.22518068831</v>
      </c>
      <c r="M937" s="8">
        <v>0</v>
      </c>
      <c r="N937" s="8">
        <v>2351257.7295563994</v>
      </c>
      <c r="O937" s="8">
        <v>0</v>
      </c>
      <c r="P937" s="8">
        <v>4012533.1372417198</v>
      </c>
      <c r="Q937" s="8">
        <v>3718516.7994651599</v>
      </c>
      <c r="R937" s="8">
        <v>1523567.56622008</v>
      </c>
      <c r="S937" s="8">
        <v>156682.83352007999</v>
      </c>
      <c r="T937" s="8">
        <v>299343.90517853177</v>
      </c>
    </row>
    <row r="938" spans="1:20" hidden="1" x14ac:dyDescent="0.2">
      <c r="A938" s="6">
        <f t="shared" si="96"/>
        <v>871</v>
      </c>
      <c r="B938" s="6">
        <f t="shared" si="97"/>
        <v>82</v>
      </c>
      <c r="C938" s="7" t="s">
        <v>192</v>
      </c>
      <c r="D938" s="7" t="s">
        <v>968</v>
      </c>
      <c r="E938" s="8">
        <f t="shared" si="95"/>
        <v>9184552.3825920001</v>
      </c>
      <c r="F938" s="8">
        <v>1130633.2356555602</v>
      </c>
      <c r="G938" s="8">
        <v>404241.36703019997</v>
      </c>
      <c r="H938" s="8">
        <v>155895.36608519999</v>
      </c>
      <c r="I938" s="8">
        <v>0</v>
      </c>
      <c r="J938" s="8">
        <v>142042.75092252</v>
      </c>
      <c r="K938" s="8"/>
      <c r="L938" s="8">
        <v>281203.08539508068</v>
      </c>
      <c r="M938" s="8">
        <v>0</v>
      </c>
      <c r="N938" s="8">
        <v>1378277.9702748</v>
      </c>
      <c r="O938" s="8">
        <v>0</v>
      </c>
      <c r="P938" s="8">
        <v>2352096.9091972797</v>
      </c>
      <c r="Q938" s="8">
        <v>2179748.1943263598</v>
      </c>
      <c r="R938" s="8">
        <v>893096.31422592001</v>
      </c>
      <c r="S938" s="8">
        <v>91845.523825919998</v>
      </c>
      <c r="T938" s="8">
        <v>175471.66565315943</v>
      </c>
    </row>
    <row r="939" spans="1:20" hidden="1" x14ac:dyDescent="0.2">
      <c r="A939" s="6">
        <f t="shared" si="96"/>
        <v>872</v>
      </c>
      <c r="B939" s="6">
        <f t="shared" si="97"/>
        <v>83</v>
      </c>
      <c r="C939" s="7" t="s">
        <v>192</v>
      </c>
      <c r="D939" s="7" t="s">
        <v>969</v>
      </c>
      <c r="E939" s="8">
        <f t="shared" si="95"/>
        <v>9223261.2220512014</v>
      </c>
      <c r="F939" s="8">
        <v>1135398.3601342198</v>
      </c>
      <c r="G939" s="8">
        <v>405945.06627821998</v>
      </c>
      <c r="H939" s="8">
        <v>156552.39636371998</v>
      </c>
      <c r="I939" s="8">
        <v>0</v>
      </c>
      <c r="J939" s="8">
        <v>142641.39988224002</v>
      </c>
      <c r="K939" s="8"/>
      <c r="L939" s="8">
        <v>282388.23249827832</v>
      </c>
      <c r="M939" s="8">
        <v>0</v>
      </c>
      <c r="N939" s="8">
        <v>1384086.8028708</v>
      </c>
      <c r="O939" s="8">
        <v>0</v>
      </c>
      <c r="P939" s="8">
        <v>2362009.9595630998</v>
      </c>
      <c r="Q939" s="8">
        <v>2188934.8690561801</v>
      </c>
      <c r="R939" s="8">
        <v>896860.32182051195</v>
      </c>
      <c r="S939" s="8">
        <v>92232.61222051199</v>
      </c>
      <c r="T939" s="8">
        <v>176211.20136341776</v>
      </c>
    </row>
    <row r="940" spans="1:20" hidden="1" x14ac:dyDescent="0.2">
      <c r="A940" s="6">
        <f t="shared" si="96"/>
        <v>873</v>
      </c>
      <c r="B940" s="6">
        <f t="shared" si="97"/>
        <v>84</v>
      </c>
      <c r="C940" s="7" t="s">
        <v>192</v>
      </c>
      <c r="D940" s="7" t="s">
        <v>970</v>
      </c>
      <c r="E940" s="8">
        <f t="shared" si="95"/>
        <v>8864324.6961567979</v>
      </c>
      <c r="F940" s="8">
        <v>1091212.68632922</v>
      </c>
      <c r="G940" s="8">
        <v>390147.12779658003</v>
      </c>
      <c r="H940" s="8">
        <v>150459.93378107998</v>
      </c>
      <c r="I940" s="8">
        <v>0</v>
      </c>
      <c r="J940" s="8">
        <v>137090.30116824</v>
      </c>
      <c r="K940" s="8"/>
      <c r="L940" s="8">
        <v>271398.68663226371</v>
      </c>
      <c r="M940" s="8">
        <v>0</v>
      </c>
      <c r="N940" s="8">
        <v>1330223.0696243998</v>
      </c>
      <c r="O940" s="8">
        <v>0</v>
      </c>
      <c r="P940" s="8">
        <v>2270088.9344116198</v>
      </c>
      <c r="Q940" s="8">
        <v>2103749.3144064597</v>
      </c>
      <c r="R940" s="8">
        <v>861957.70696156798</v>
      </c>
      <c r="S940" s="8">
        <v>88643.246961568002</v>
      </c>
      <c r="T940" s="8">
        <v>169353.6880838004</v>
      </c>
    </row>
    <row r="941" spans="1:20" hidden="1" x14ac:dyDescent="0.2">
      <c r="A941" s="6">
        <f t="shared" si="96"/>
        <v>874</v>
      </c>
      <c r="B941" s="6">
        <f t="shared" si="97"/>
        <v>85</v>
      </c>
      <c r="C941" s="7" t="s">
        <v>192</v>
      </c>
      <c r="D941" s="7" t="s">
        <v>971</v>
      </c>
      <c r="E941" s="8">
        <f t="shared" si="95"/>
        <v>9526160.4574592002</v>
      </c>
      <c r="F941" s="8">
        <v>1087747.1509686599</v>
      </c>
      <c r="G941" s="8">
        <v>388908.07379801996</v>
      </c>
      <c r="H941" s="8">
        <v>149982.09357852</v>
      </c>
      <c r="I941" s="8">
        <v>580690.84628940001</v>
      </c>
      <c r="J941" s="8">
        <v>136654.92378971999</v>
      </c>
      <c r="K941" s="8"/>
      <c r="L941" s="8">
        <v>270536.76146630169</v>
      </c>
      <c r="M941" s="8">
        <v>0</v>
      </c>
      <c r="N941" s="8">
        <v>1325998.459296</v>
      </c>
      <c r="O941" s="8">
        <v>0</v>
      </c>
      <c r="P941" s="8">
        <v>2262879.4384858198</v>
      </c>
      <c r="Q941" s="8">
        <v>2097068.0869198202</v>
      </c>
      <c r="R941" s="8">
        <v>948918.64177459199</v>
      </c>
      <c r="S941" s="8">
        <v>95261.604574591998</v>
      </c>
      <c r="T941" s="8">
        <v>181514.37651775434</v>
      </c>
    </row>
    <row r="942" spans="1:20" hidden="1" x14ac:dyDescent="0.2">
      <c r="A942" s="6">
        <f t="shared" si="96"/>
        <v>875</v>
      </c>
      <c r="B942" s="6">
        <f t="shared" si="97"/>
        <v>86</v>
      </c>
      <c r="C942" s="7" t="s">
        <v>192</v>
      </c>
      <c r="D942" s="7" t="s">
        <v>972</v>
      </c>
      <c r="E942" s="8">
        <f t="shared" si="95"/>
        <v>2904436.5860673208</v>
      </c>
      <c r="F942" s="8">
        <v>0</v>
      </c>
      <c r="G942" s="8">
        <v>0</v>
      </c>
      <c r="H942" s="8">
        <v>0</v>
      </c>
      <c r="I942" s="8">
        <v>0</v>
      </c>
      <c r="J942" s="8">
        <v>0</v>
      </c>
      <c r="K942" s="8"/>
      <c r="L942" s="8">
        <v>0</v>
      </c>
      <c r="M942" s="8">
        <v>0</v>
      </c>
      <c r="N942" s="8">
        <v>0</v>
      </c>
      <c r="O942" s="8">
        <v>0</v>
      </c>
      <c r="P942" s="8">
        <v>2529630.6570973205</v>
      </c>
      <c r="Q942" s="8">
        <v>0</v>
      </c>
      <c r="R942" s="8">
        <v>290443.65999999997</v>
      </c>
      <c r="S942" s="8">
        <v>29044.37</v>
      </c>
      <c r="T942" s="8">
        <v>55317.898970000002</v>
      </c>
    </row>
    <row r="943" spans="1:20" hidden="1" x14ac:dyDescent="0.2">
      <c r="A943" s="6">
        <f t="shared" si="96"/>
        <v>876</v>
      </c>
      <c r="B943" s="6">
        <f t="shared" si="97"/>
        <v>87</v>
      </c>
      <c r="C943" s="7" t="s">
        <v>192</v>
      </c>
      <c r="D943" s="7" t="s">
        <v>973</v>
      </c>
      <c r="E943" s="8">
        <f t="shared" si="95"/>
        <v>2672143.7386299605</v>
      </c>
      <c r="F943" s="8">
        <v>0</v>
      </c>
      <c r="G943" s="8">
        <v>0</v>
      </c>
      <c r="H943" s="8">
        <v>0</v>
      </c>
      <c r="I943" s="8">
        <v>0</v>
      </c>
      <c r="J943" s="8">
        <v>0</v>
      </c>
      <c r="K943" s="8"/>
      <c r="L943" s="8">
        <v>0</v>
      </c>
      <c r="M943" s="8">
        <v>0</v>
      </c>
      <c r="N943" s="8">
        <v>0</v>
      </c>
      <c r="O943" s="8">
        <v>0</v>
      </c>
      <c r="P943" s="8">
        <v>2327314.2789279604</v>
      </c>
      <c r="Q943" s="8">
        <v>0</v>
      </c>
      <c r="R943" s="8">
        <v>267214.37</v>
      </c>
      <c r="S943" s="8">
        <v>26721.439999999999</v>
      </c>
      <c r="T943" s="8">
        <v>50893.649702000002</v>
      </c>
    </row>
    <row r="944" spans="1:20" hidden="1" x14ac:dyDescent="0.2">
      <c r="A944" s="6">
        <f t="shared" si="96"/>
        <v>877</v>
      </c>
      <c r="B944" s="6">
        <f t="shared" si="97"/>
        <v>88</v>
      </c>
      <c r="C944" s="7" t="s">
        <v>192</v>
      </c>
      <c r="D944" s="7" t="s">
        <v>974</v>
      </c>
      <c r="E944" s="8">
        <f t="shared" si="95"/>
        <v>62592360.050253436</v>
      </c>
      <c r="F944" s="8">
        <v>5731651.8590986198</v>
      </c>
      <c r="G944" s="8">
        <v>3314770.9617132596</v>
      </c>
      <c r="H944" s="8">
        <v>3503958.3441290399</v>
      </c>
      <c r="I944" s="8">
        <v>2671798.0229438399</v>
      </c>
      <c r="J944" s="8">
        <v>1067328.61577874</v>
      </c>
      <c r="K944" s="8"/>
      <c r="L944" s="8">
        <v>284812.50011369609</v>
      </c>
      <c r="M944" s="8">
        <v>0</v>
      </c>
      <c r="N944" s="8">
        <v>10203212.9752308</v>
      </c>
      <c r="O944" s="8">
        <v>0</v>
      </c>
      <c r="P944" s="8">
        <v>19809595.87463472</v>
      </c>
      <c r="Q944" s="8">
        <v>7790859.9852804001</v>
      </c>
      <c r="R944" s="8">
        <v>6399310.8224025331</v>
      </c>
      <c r="S944" s="8">
        <v>625923.60050253442</v>
      </c>
      <c r="T944" s="8">
        <v>1189136.4884252555</v>
      </c>
    </row>
    <row r="945" spans="1:20" hidden="1" x14ac:dyDescent="0.2">
      <c r="A945" s="6">
        <f t="shared" si="96"/>
        <v>878</v>
      </c>
      <c r="B945" s="6">
        <f t="shared" si="97"/>
        <v>89</v>
      </c>
      <c r="C945" s="7" t="s">
        <v>192</v>
      </c>
      <c r="D945" s="7" t="s">
        <v>975</v>
      </c>
      <c r="E945" s="8">
        <f t="shared" si="95"/>
        <v>8252515.6576330801</v>
      </c>
      <c r="F945" s="8">
        <v>0</v>
      </c>
      <c r="G945" s="8">
        <v>0</v>
      </c>
      <c r="H945" s="8">
        <v>1105131.4780447197</v>
      </c>
      <c r="I945" s="8">
        <v>691882.1815869601</v>
      </c>
      <c r="J945" s="8">
        <v>0</v>
      </c>
      <c r="K945" s="8"/>
      <c r="L945" s="8">
        <v>0</v>
      </c>
      <c r="M945" s="8">
        <v>0</v>
      </c>
      <c r="N945" s="8">
        <v>5426709.1997453999</v>
      </c>
      <c r="O945" s="8">
        <v>0</v>
      </c>
      <c r="P945" s="8">
        <v>0</v>
      </c>
      <c r="Q945" s="8">
        <v>0</v>
      </c>
      <c r="R945" s="8">
        <v>788299.45</v>
      </c>
      <c r="S945" s="8">
        <v>82525.16</v>
      </c>
      <c r="T945" s="8">
        <v>157968.18825599999</v>
      </c>
    </row>
    <row r="946" spans="1:20" hidden="1" x14ac:dyDescent="0.2">
      <c r="A946" s="6">
        <f t="shared" si="96"/>
        <v>879</v>
      </c>
      <c r="B946" s="6">
        <f t="shared" si="97"/>
        <v>90</v>
      </c>
      <c r="C946" s="7" t="s">
        <v>192</v>
      </c>
      <c r="D946" s="7" t="s">
        <v>976</v>
      </c>
      <c r="E946" s="8">
        <f t="shared" si="95"/>
        <v>16976294.239608556</v>
      </c>
      <c r="F946" s="8">
        <v>0</v>
      </c>
      <c r="G946" s="8">
        <v>2096349.66309384</v>
      </c>
      <c r="H946" s="8">
        <v>0</v>
      </c>
      <c r="I946" s="8">
        <v>0</v>
      </c>
      <c r="J946" s="8">
        <v>838959.72333138017</v>
      </c>
      <c r="K946" s="8"/>
      <c r="L946" s="8">
        <v>0</v>
      </c>
      <c r="M946" s="8">
        <v>0</v>
      </c>
      <c r="N946" s="8">
        <v>0</v>
      </c>
      <c r="O946" s="8">
        <v>0</v>
      </c>
      <c r="P946" s="8">
        <v>5584042.1574142799</v>
      </c>
      <c r="Q946" s="8">
        <v>6023043.0982650602</v>
      </c>
      <c r="R946" s="8">
        <v>1946123.94</v>
      </c>
      <c r="S946" s="8">
        <v>169762.94</v>
      </c>
      <c r="T946" s="8">
        <v>318012.71750400006</v>
      </c>
    </row>
    <row r="947" spans="1:20" hidden="1" x14ac:dyDescent="0.2">
      <c r="A947" s="6">
        <f t="shared" si="96"/>
        <v>880</v>
      </c>
      <c r="B947" s="6">
        <f t="shared" si="97"/>
        <v>91</v>
      </c>
      <c r="C947" s="7" t="s">
        <v>192</v>
      </c>
      <c r="D947" s="7" t="s">
        <v>977</v>
      </c>
      <c r="E947" s="8">
        <f t="shared" si="95"/>
        <v>8533049.3336134404</v>
      </c>
      <c r="F947" s="8">
        <v>768490.14253830002</v>
      </c>
      <c r="G947" s="8">
        <v>467614.43616048002</v>
      </c>
      <c r="H947" s="8">
        <v>220343.87179560002</v>
      </c>
      <c r="I947" s="8">
        <v>187779.42430799999</v>
      </c>
      <c r="J947" s="8">
        <v>0</v>
      </c>
      <c r="K947" s="8"/>
      <c r="L947" s="8">
        <v>78423.875616630132</v>
      </c>
      <c r="M947" s="8">
        <v>0</v>
      </c>
      <c r="N947" s="8">
        <v>2223115.7931738002</v>
      </c>
      <c r="O947" s="8">
        <v>0</v>
      </c>
      <c r="P947" s="8">
        <v>1817761.59608316</v>
      </c>
      <c r="Q947" s="8">
        <v>1710607.2370900798</v>
      </c>
      <c r="R947" s="8">
        <v>810138.23863613443</v>
      </c>
      <c r="S947" s="8">
        <v>85330.493336134401</v>
      </c>
      <c r="T947" s="8">
        <v>163444.22487512109</v>
      </c>
    </row>
    <row r="948" spans="1:20" hidden="1" x14ac:dyDescent="0.2">
      <c r="A948" s="6">
        <f t="shared" si="96"/>
        <v>881</v>
      </c>
      <c r="B948" s="6">
        <f t="shared" si="97"/>
        <v>92</v>
      </c>
      <c r="C948" s="7" t="s">
        <v>192</v>
      </c>
      <c r="D948" s="7" t="s">
        <v>978</v>
      </c>
      <c r="E948" s="8">
        <f t="shared" si="95"/>
        <v>3011529.2792171203</v>
      </c>
      <c r="F948" s="8">
        <v>0</v>
      </c>
      <c r="G948" s="8">
        <v>0</v>
      </c>
      <c r="H948" s="8">
        <v>0</v>
      </c>
      <c r="I948" s="8">
        <v>0</v>
      </c>
      <c r="J948" s="8">
        <v>0</v>
      </c>
      <c r="K948" s="8"/>
      <c r="L948" s="8">
        <v>0</v>
      </c>
      <c r="M948" s="8">
        <v>0</v>
      </c>
      <c r="N948" s="8">
        <v>0</v>
      </c>
      <c r="O948" s="8">
        <v>0</v>
      </c>
      <c r="P948" s="8">
        <v>2622903.4725331198</v>
      </c>
      <c r="Q948" s="8">
        <v>0</v>
      </c>
      <c r="R948" s="8">
        <v>301152.93</v>
      </c>
      <c r="S948" s="8">
        <v>30115.29</v>
      </c>
      <c r="T948" s="8">
        <v>57357.586684000002</v>
      </c>
    </row>
    <row r="949" spans="1:20" hidden="1" x14ac:dyDescent="0.2">
      <c r="A949" s="6">
        <f t="shared" si="96"/>
        <v>882</v>
      </c>
      <c r="B949" s="6">
        <f t="shared" si="97"/>
        <v>93</v>
      </c>
      <c r="C949" s="7" t="s">
        <v>192</v>
      </c>
      <c r="D949" s="7" t="s">
        <v>979</v>
      </c>
      <c r="E949" s="8">
        <f t="shared" si="95"/>
        <v>10536467.757595519</v>
      </c>
      <c r="F949" s="8">
        <v>7317531.265235099</v>
      </c>
      <c r="G949" s="8">
        <v>0</v>
      </c>
      <c r="H949" s="8">
        <v>0</v>
      </c>
      <c r="I949" s="8">
        <v>1705581.67691268</v>
      </c>
      <c r="J949" s="8">
        <v>0</v>
      </c>
      <c r="K949" s="8"/>
      <c r="L949" s="8">
        <v>280779.49711627641</v>
      </c>
      <c r="M949" s="8">
        <v>0</v>
      </c>
      <c r="N949" s="8">
        <v>0</v>
      </c>
      <c r="O949" s="8">
        <v>0</v>
      </c>
      <c r="P949" s="8">
        <v>0</v>
      </c>
      <c r="Q949" s="8">
        <v>0</v>
      </c>
      <c r="R949" s="8">
        <v>923753.35667595523</v>
      </c>
      <c r="S949" s="8">
        <v>105364.67757595521</v>
      </c>
      <c r="T949" s="8">
        <v>203457.2840795533</v>
      </c>
    </row>
    <row r="950" spans="1:20" hidden="1" x14ac:dyDescent="0.2">
      <c r="A950" s="6">
        <f t="shared" si="96"/>
        <v>883</v>
      </c>
      <c r="B950" s="6">
        <f t="shared" si="97"/>
        <v>94</v>
      </c>
      <c r="C950" s="7" t="s">
        <v>192</v>
      </c>
      <c r="D950" s="7" t="s">
        <v>980</v>
      </c>
      <c r="E950" s="8">
        <f t="shared" si="95"/>
        <v>62232553.811948478</v>
      </c>
      <c r="F950" s="8">
        <v>5846345.0001957007</v>
      </c>
      <c r="G950" s="8">
        <v>3381101.1374120396</v>
      </c>
      <c r="H950" s="8">
        <v>3574074.25203192</v>
      </c>
      <c r="I950" s="8">
        <v>2725261.9994602799</v>
      </c>
      <c r="J950" s="8">
        <v>0</v>
      </c>
      <c r="K950" s="8"/>
      <c r="L950" s="8">
        <v>290511.73661544692</v>
      </c>
      <c r="M950" s="8">
        <v>0</v>
      </c>
      <c r="N950" s="8">
        <v>10407384.228439799</v>
      </c>
      <c r="O950" s="8">
        <v>0</v>
      </c>
      <c r="P950" s="8">
        <v>20205995.511520982</v>
      </c>
      <c r="Q950" s="8">
        <v>7946758.8787292996</v>
      </c>
      <c r="R950" s="8">
        <v>6043671.2082194854</v>
      </c>
      <c r="S950" s="8">
        <v>622325.53811948479</v>
      </c>
      <c r="T950" s="8">
        <v>1189124.3212040435</v>
      </c>
    </row>
    <row r="951" spans="1:20" hidden="1" x14ac:dyDescent="0.2">
      <c r="A951" s="6">
        <f t="shared" si="96"/>
        <v>884</v>
      </c>
      <c r="B951" s="6">
        <f t="shared" si="97"/>
        <v>95</v>
      </c>
      <c r="C951" s="7" t="s">
        <v>192</v>
      </c>
      <c r="D951" s="7" t="s">
        <v>981</v>
      </c>
      <c r="E951" s="8">
        <f t="shared" si="95"/>
        <v>18701580.440703299</v>
      </c>
      <c r="F951" s="8">
        <v>0</v>
      </c>
      <c r="G951" s="8">
        <v>0</v>
      </c>
      <c r="H951" s="8">
        <v>0</v>
      </c>
      <c r="I951" s="8">
        <v>0</v>
      </c>
      <c r="J951" s="8">
        <v>0</v>
      </c>
      <c r="K951" s="8"/>
      <c r="L951" s="8">
        <v>0</v>
      </c>
      <c r="M951" s="8">
        <v>0</v>
      </c>
      <c r="N951" s="8">
        <v>0</v>
      </c>
      <c r="O951" s="8">
        <v>0</v>
      </c>
      <c r="P951" s="8">
        <v>7836083.2614237592</v>
      </c>
      <c r="Q951" s="8">
        <v>8452133.0378255378</v>
      </c>
      <c r="R951" s="8">
        <v>1870158.04</v>
      </c>
      <c r="S951" s="8">
        <v>187015.8</v>
      </c>
      <c r="T951" s="8">
        <v>356190.301454</v>
      </c>
    </row>
    <row r="952" spans="1:20" hidden="1" x14ac:dyDescent="0.2">
      <c r="A952" s="6">
        <f t="shared" si="96"/>
        <v>885</v>
      </c>
      <c r="B952" s="6">
        <f t="shared" si="97"/>
        <v>96</v>
      </c>
      <c r="C952" s="7" t="s">
        <v>192</v>
      </c>
      <c r="D952" s="7" t="s">
        <v>982</v>
      </c>
      <c r="E952" s="8">
        <f t="shared" si="95"/>
        <v>22660974.219927039</v>
      </c>
      <c r="F952" s="8">
        <v>6445845.1798595395</v>
      </c>
      <c r="G952" s="8">
        <v>0</v>
      </c>
      <c r="H952" s="8">
        <v>0</v>
      </c>
      <c r="I952" s="8">
        <v>1502407.7112449999</v>
      </c>
      <c r="J952" s="8">
        <v>0</v>
      </c>
      <c r="K952" s="8"/>
      <c r="L952" s="8">
        <v>247332.20865754937</v>
      </c>
      <c r="M952" s="8">
        <v>0</v>
      </c>
      <c r="N952" s="8">
        <v>11783985.7541616</v>
      </c>
      <c r="O952" s="8">
        <v>0</v>
      </c>
      <c r="P952" s="8">
        <v>0</v>
      </c>
      <c r="Q952" s="8">
        <v>0</v>
      </c>
      <c r="R952" s="8">
        <v>2017880.8746992704</v>
      </c>
      <c r="S952" s="8">
        <v>226609.7421992704</v>
      </c>
      <c r="T952" s="8">
        <v>436912.74910480989</v>
      </c>
    </row>
    <row r="953" spans="1:20" hidden="1" x14ac:dyDescent="0.2">
      <c r="A953" s="6">
        <f t="shared" si="96"/>
        <v>886</v>
      </c>
      <c r="B953" s="6">
        <f t="shared" si="97"/>
        <v>97</v>
      </c>
      <c r="C953" s="7" t="s">
        <v>192</v>
      </c>
      <c r="D953" s="7" t="s">
        <v>983</v>
      </c>
      <c r="E953" s="8">
        <f t="shared" si="95"/>
        <v>20103502.454791676</v>
      </c>
      <c r="F953" s="8">
        <v>5936824.4454792012</v>
      </c>
      <c r="G953" s="8">
        <v>2115534.61974792</v>
      </c>
      <c r="H953" s="8">
        <v>2210262.9560894393</v>
      </c>
      <c r="I953" s="8">
        <v>0</v>
      </c>
      <c r="J953" s="8">
        <v>846637.54580412002</v>
      </c>
      <c r="K953" s="8"/>
      <c r="L953" s="8">
        <v>227800.67784571531</v>
      </c>
      <c r="M953" s="8">
        <v>0</v>
      </c>
      <c r="N953" s="8">
        <v>0</v>
      </c>
      <c r="O953" s="8">
        <v>0</v>
      </c>
      <c r="P953" s="8">
        <v>0</v>
      </c>
      <c r="Q953" s="8">
        <v>6078163.5734114395</v>
      </c>
      <c r="R953" s="8">
        <v>2106407.9387479164</v>
      </c>
      <c r="S953" s="8">
        <v>201035.02454791681</v>
      </c>
      <c r="T953" s="8">
        <v>380835.67311801115</v>
      </c>
    </row>
    <row r="954" spans="1:20" hidden="1" x14ac:dyDescent="0.2">
      <c r="A954" s="6">
        <f t="shared" si="96"/>
        <v>887</v>
      </c>
      <c r="B954" s="6">
        <f t="shared" si="97"/>
        <v>98</v>
      </c>
      <c r="C954" s="7" t="s">
        <v>192</v>
      </c>
      <c r="D954" s="7" t="s">
        <v>984</v>
      </c>
      <c r="E954" s="8">
        <f t="shared" si="95"/>
        <v>13574573.91882568</v>
      </c>
      <c r="F954" s="8">
        <v>0</v>
      </c>
      <c r="G954" s="8">
        <v>0</v>
      </c>
      <c r="H954" s="8">
        <v>0</v>
      </c>
      <c r="I954" s="8">
        <v>0</v>
      </c>
      <c r="J954" s="8">
        <v>0</v>
      </c>
      <c r="K954" s="8"/>
      <c r="L954" s="8">
        <v>0</v>
      </c>
      <c r="M954" s="8">
        <v>0</v>
      </c>
      <c r="N954" s="8">
        <v>0</v>
      </c>
      <c r="O954" s="8">
        <v>0</v>
      </c>
      <c r="P954" s="8">
        <v>5687834.337843</v>
      </c>
      <c r="Q954" s="8">
        <v>6134995.1160766799</v>
      </c>
      <c r="R954" s="8">
        <v>1357457.39</v>
      </c>
      <c r="S954" s="8">
        <v>135745.74</v>
      </c>
      <c r="T954" s="8">
        <v>258541.334906</v>
      </c>
    </row>
    <row r="955" spans="1:20" hidden="1" x14ac:dyDescent="0.2">
      <c r="A955" s="6">
        <f t="shared" si="96"/>
        <v>888</v>
      </c>
      <c r="B955" s="6">
        <f t="shared" si="97"/>
        <v>99</v>
      </c>
      <c r="C955" s="7" t="s">
        <v>192</v>
      </c>
      <c r="D955" s="7" t="s">
        <v>985</v>
      </c>
      <c r="E955" s="8">
        <f t="shared" si="95"/>
        <v>2473479.03569416</v>
      </c>
      <c r="F955" s="8">
        <v>0</v>
      </c>
      <c r="G955" s="8">
        <v>0</v>
      </c>
      <c r="H955" s="8">
        <v>0</v>
      </c>
      <c r="I955" s="8">
        <v>0</v>
      </c>
      <c r="J955" s="8">
        <v>0</v>
      </c>
      <c r="K955" s="8"/>
      <c r="L955" s="8">
        <v>0</v>
      </c>
      <c r="M955" s="8">
        <v>0</v>
      </c>
      <c r="N955" s="8">
        <v>0</v>
      </c>
      <c r="O955" s="8">
        <v>0</v>
      </c>
      <c r="P955" s="8">
        <v>2154286.4638041602</v>
      </c>
      <c r="Q955" s="8">
        <v>0</v>
      </c>
      <c r="R955" s="8">
        <v>247347.9</v>
      </c>
      <c r="S955" s="8">
        <v>24734.79</v>
      </c>
      <c r="T955" s="8">
        <v>47109.881890000004</v>
      </c>
    </row>
    <row r="956" spans="1:20" hidden="1" x14ac:dyDescent="0.2">
      <c r="A956" s="6">
        <f t="shared" si="96"/>
        <v>889</v>
      </c>
      <c r="B956" s="6">
        <f t="shared" si="97"/>
        <v>100</v>
      </c>
      <c r="C956" s="7" t="s">
        <v>192</v>
      </c>
      <c r="D956" s="7" t="s">
        <v>986</v>
      </c>
      <c r="E956" s="8">
        <f t="shared" si="95"/>
        <v>53597154.272256002</v>
      </c>
      <c r="F956" s="8">
        <v>5726309.5312877996</v>
      </c>
      <c r="G956" s="8">
        <v>3311681.3482031999</v>
      </c>
      <c r="H956" s="8">
        <v>3500692.3885626001</v>
      </c>
      <c r="I956" s="8">
        <v>2669307.7067160001</v>
      </c>
      <c r="J956" s="8">
        <v>1066333.7867742002</v>
      </c>
      <c r="K956" s="8"/>
      <c r="L956" s="8">
        <v>284547.03349352721</v>
      </c>
      <c r="M956" s="8">
        <v>0</v>
      </c>
      <c r="N956" s="8">
        <v>10193702.815169999</v>
      </c>
      <c r="O956" s="8">
        <v>0</v>
      </c>
      <c r="P956" s="8">
        <v>19791131.8414446</v>
      </c>
      <c r="Q956" s="8">
        <v>0</v>
      </c>
      <c r="R956" s="8">
        <v>5499659.6847225595</v>
      </c>
      <c r="S956" s="8">
        <v>535971.54272256</v>
      </c>
      <c r="T956" s="8">
        <v>1017816.593158953</v>
      </c>
    </row>
    <row r="957" spans="1:20" hidden="1" x14ac:dyDescent="0.2">
      <c r="A957" s="6">
        <f t="shared" si="96"/>
        <v>890</v>
      </c>
      <c r="B957" s="6">
        <f t="shared" si="97"/>
        <v>101</v>
      </c>
      <c r="C957" s="7" t="s">
        <v>192</v>
      </c>
      <c r="D957" s="7" t="s">
        <v>987</v>
      </c>
      <c r="E957" s="8">
        <f t="shared" si="95"/>
        <v>36283962.634262398</v>
      </c>
      <c r="F957" s="8">
        <v>5313441.1688740188</v>
      </c>
      <c r="G957" s="8">
        <v>1893397.53205218</v>
      </c>
      <c r="H957" s="8">
        <v>1978179.12952716</v>
      </c>
      <c r="I957" s="8">
        <v>1238465.2123225201</v>
      </c>
      <c r="J957" s="8">
        <v>757738.22255208006</v>
      </c>
      <c r="K957" s="8"/>
      <c r="L957" s="8">
        <v>203880.96539276099</v>
      </c>
      <c r="M957" s="8">
        <v>0</v>
      </c>
      <c r="N957" s="8">
        <v>9713778.9138810001</v>
      </c>
      <c r="O957" s="8">
        <v>0</v>
      </c>
      <c r="P957" s="8">
        <v>5043438.9802914606</v>
      </c>
      <c r="Q957" s="8">
        <v>5439939.2907505799</v>
      </c>
      <c r="R957" s="8">
        <v>3648223.5437426241</v>
      </c>
      <c r="S957" s="8">
        <v>362839.62634262396</v>
      </c>
      <c r="T957" s="8">
        <v>690640.04853339109</v>
      </c>
    </row>
    <row r="958" spans="1:20" hidden="1" x14ac:dyDescent="0.2">
      <c r="A958" s="6">
        <f t="shared" si="96"/>
        <v>891</v>
      </c>
      <c r="B958" s="6">
        <f t="shared" si="97"/>
        <v>102</v>
      </c>
      <c r="C958" s="7" t="s">
        <v>192</v>
      </c>
      <c r="D958" s="7" t="s">
        <v>988</v>
      </c>
      <c r="E958" s="8">
        <f t="shared" si="95"/>
        <v>13170626.703798402</v>
      </c>
      <c r="F958" s="8">
        <v>1536534.8974029599</v>
      </c>
      <c r="G958" s="8">
        <v>549365.56661154004</v>
      </c>
      <c r="H958" s="8">
        <v>211862.39981003999</v>
      </c>
      <c r="I958" s="8">
        <v>820274.95644023991</v>
      </c>
      <c r="J958" s="8">
        <v>0</v>
      </c>
      <c r="K958" s="8"/>
      <c r="L958" s="8">
        <v>382156.07045837207</v>
      </c>
      <c r="M958" s="8">
        <v>0</v>
      </c>
      <c r="N958" s="8">
        <v>1873085.038839</v>
      </c>
      <c r="O958" s="8">
        <v>0</v>
      </c>
      <c r="P958" s="8">
        <v>3196508.70798084</v>
      </c>
      <c r="Q958" s="8">
        <v>2962286.14935708</v>
      </c>
      <c r="R958" s="8">
        <v>1254663.5525379842</v>
      </c>
      <c r="S958" s="8">
        <v>131706.26703798398</v>
      </c>
      <c r="T958" s="8">
        <v>252183.09732236003</v>
      </c>
    </row>
    <row r="959" spans="1:20" hidden="1" x14ac:dyDescent="0.2">
      <c r="A959" s="6">
        <f t="shared" si="96"/>
        <v>892</v>
      </c>
      <c r="B959" s="6">
        <f t="shared" si="97"/>
        <v>103</v>
      </c>
      <c r="C959" s="7" t="s">
        <v>192</v>
      </c>
      <c r="D959" s="7" t="s">
        <v>989</v>
      </c>
      <c r="E959" s="8">
        <f t="shared" si="95"/>
        <v>9043434.2766255997</v>
      </c>
      <c r="F959" s="8">
        <v>1055041.0875349799</v>
      </c>
      <c r="G959" s="8">
        <v>377214.50604137999</v>
      </c>
      <c r="H959" s="8">
        <v>145472.47666685999</v>
      </c>
      <c r="I959" s="8">
        <v>563230.80111480015</v>
      </c>
      <c r="J959" s="8">
        <v>0</v>
      </c>
      <c r="K959" s="8"/>
      <c r="L959" s="8">
        <v>262402.34271253599</v>
      </c>
      <c r="M959" s="8">
        <v>0</v>
      </c>
      <c r="N959" s="8">
        <v>1286128.7334503999</v>
      </c>
      <c r="O959" s="8">
        <v>0</v>
      </c>
      <c r="P959" s="8">
        <v>2194839.8587903199</v>
      </c>
      <c r="Q959" s="8">
        <v>2034014.0743683598</v>
      </c>
      <c r="R959" s="8">
        <v>861497.90986625594</v>
      </c>
      <c r="S959" s="8">
        <v>90434.342766255999</v>
      </c>
      <c r="T959" s="8">
        <v>173158.14331345208</v>
      </c>
    </row>
    <row r="960" spans="1:20" hidden="1" x14ac:dyDescent="0.2">
      <c r="A960" s="6">
        <f t="shared" si="96"/>
        <v>893</v>
      </c>
      <c r="B960" s="6">
        <f t="shared" si="97"/>
        <v>104</v>
      </c>
      <c r="C960" s="7" t="s">
        <v>192</v>
      </c>
      <c r="D960" s="7" t="s">
        <v>990</v>
      </c>
      <c r="E960" s="8">
        <f t="shared" si="95"/>
        <v>9019298.6433087997</v>
      </c>
      <c r="F960" s="8">
        <v>1052225.3333755801</v>
      </c>
      <c r="G960" s="8">
        <v>376207.77031277999</v>
      </c>
      <c r="H960" s="8">
        <v>145084.23150228002</v>
      </c>
      <c r="I960" s="8">
        <v>561727.61808324</v>
      </c>
      <c r="J960" s="8">
        <v>0</v>
      </c>
      <c r="K960" s="8"/>
      <c r="L960" s="8">
        <v>261702.02851519187</v>
      </c>
      <c r="M960" s="8">
        <v>0</v>
      </c>
      <c r="N960" s="8">
        <v>1282696.2430632</v>
      </c>
      <c r="O960" s="8">
        <v>0</v>
      </c>
      <c r="P960" s="8">
        <v>2188982.1444393001</v>
      </c>
      <c r="Q960" s="8">
        <v>2028585.5835676196</v>
      </c>
      <c r="R960" s="8">
        <v>859198.69503308798</v>
      </c>
      <c r="S960" s="8">
        <v>90192.986433087994</v>
      </c>
      <c r="T960" s="8">
        <v>172696.00898343217</v>
      </c>
    </row>
    <row r="961" spans="1:20" hidden="1" x14ac:dyDescent="0.2">
      <c r="A961" s="6">
        <f t="shared" si="96"/>
        <v>894</v>
      </c>
      <c r="B961" s="6">
        <f t="shared" si="97"/>
        <v>105</v>
      </c>
      <c r="C961" s="7" t="s">
        <v>192</v>
      </c>
      <c r="D961" s="7" t="s">
        <v>991</v>
      </c>
      <c r="E961" s="8">
        <f t="shared" si="95"/>
        <v>79113738.535028487</v>
      </c>
      <c r="F961" s="8">
        <v>7244532.8186158203</v>
      </c>
      <c r="G961" s="8">
        <v>4189711.3791380404</v>
      </c>
      <c r="H961" s="8">
        <v>4428835.1443013996</v>
      </c>
      <c r="I961" s="8">
        <v>3377024.44971528</v>
      </c>
      <c r="J961" s="8">
        <v>1349052.1355870999</v>
      </c>
      <c r="K961" s="8"/>
      <c r="L961" s="8">
        <v>359989.3286127731</v>
      </c>
      <c r="M961" s="8">
        <v>0</v>
      </c>
      <c r="N961" s="8">
        <v>12896371.427448601</v>
      </c>
      <c r="O961" s="8">
        <v>0</v>
      </c>
      <c r="P961" s="8">
        <v>25038378.281862956</v>
      </c>
      <c r="Q961" s="8">
        <v>9847273.0455917995</v>
      </c>
      <c r="R961" s="8">
        <v>8088421.6985502848</v>
      </c>
      <c r="S961" s="8">
        <v>791137.38535028475</v>
      </c>
      <c r="T961" s="8">
        <v>1503011.4402541372</v>
      </c>
    </row>
    <row r="962" spans="1:20" hidden="1" x14ac:dyDescent="0.2">
      <c r="A962" s="6">
        <f t="shared" si="96"/>
        <v>895</v>
      </c>
      <c r="B962" s="6">
        <f t="shared" si="97"/>
        <v>106</v>
      </c>
      <c r="C962" s="7" t="s">
        <v>192</v>
      </c>
      <c r="D962" s="7" t="s">
        <v>992</v>
      </c>
      <c r="E962" s="8">
        <f t="shared" si="95"/>
        <v>5593092.5316636199</v>
      </c>
      <c r="F962" s="8">
        <v>0</v>
      </c>
      <c r="G962" s="8">
        <v>0</v>
      </c>
      <c r="H962" s="8">
        <v>1511217.2643607201</v>
      </c>
      <c r="I962" s="8">
        <v>0</v>
      </c>
      <c r="J962" s="8">
        <v>0</v>
      </c>
      <c r="K962" s="8"/>
      <c r="L962" s="8">
        <v>0</v>
      </c>
      <c r="M962" s="8">
        <v>0</v>
      </c>
      <c r="N962" s="8">
        <v>0</v>
      </c>
      <c r="O962" s="8">
        <v>0</v>
      </c>
      <c r="P962" s="8">
        <v>0</v>
      </c>
      <c r="Q962" s="8">
        <v>3360109.0470129</v>
      </c>
      <c r="R962" s="8">
        <v>559309.25</v>
      </c>
      <c r="S962" s="8">
        <v>55930.93</v>
      </c>
      <c r="T962" s="8">
        <v>106526.04029</v>
      </c>
    </row>
    <row r="963" spans="1:20" hidden="1" x14ac:dyDescent="0.2">
      <c r="A963" s="6">
        <f t="shared" si="96"/>
        <v>896</v>
      </c>
      <c r="B963" s="6">
        <f t="shared" si="97"/>
        <v>107</v>
      </c>
      <c r="C963" s="7" t="s">
        <v>192</v>
      </c>
      <c r="D963" s="7" t="s">
        <v>993</v>
      </c>
      <c r="E963" s="8">
        <f t="shared" si="95"/>
        <v>12464221.742510721</v>
      </c>
      <c r="F963" s="8">
        <v>1883519.9912638199</v>
      </c>
      <c r="G963" s="8">
        <v>671175.60791526001</v>
      </c>
      <c r="H963" s="8">
        <v>701229.16469718004</v>
      </c>
      <c r="I963" s="8">
        <v>439013.79838260001</v>
      </c>
      <c r="J963" s="8">
        <v>0</v>
      </c>
      <c r="K963" s="8"/>
      <c r="L963" s="8">
        <v>72272.160682250775</v>
      </c>
      <c r="M963" s="8">
        <v>0</v>
      </c>
      <c r="N963" s="8">
        <v>3443361.1232201997</v>
      </c>
      <c r="O963" s="8">
        <v>0</v>
      </c>
      <c r="P963" s="8">
        <v>1787809.03512708</v>
      </c>
      <c r="Q963" s="8">
        <v>1928361.3184571399</v>
      </c>
      <c r="R963" s="8">
        <v>1173891.6038251072</v>
      </c>
      <c r="S963" s="8">
        <v>124642.2174251072</v>
      </c>
      <c r="T963" s="8">
        <v>238945.72151497481</v>
      </c>
    </row>
    <row r="964" spans="1:20" hidden="1" x14ac:dyDescent="0.2">
      <c r="A964" s="6">
        <f t="shared" si="96"/>
        <v>897</v>
      </c>
      <c r="B964" s="6">
        <f t="shared" si="97"/>
        <v>108</v>
      </c>
      <c r="C964" s="7" t="s">
        <v>192</v>
      </c>
      <c r="D964" s="7" t="s">
        <v>316</v>
      </c>
      <c r="E964" s="8">
        <f t="shared" si="95"/>
        <v>23090594.422856223</v>
      </c>
      <c r="F964" s="8">
        <v>0</v>
      </c>
      <c r="G964" s="8">
        <v>0</v>
      </c>
      <c r="H964" s="8">
        <v>0</v>
      </c>
      <c r="I964" s="8">
        <v>0</v>
      </c>
      <c r="J964" s="8">
        <v>0</v>
      </c>
      <c r="K964" s="8"/>
      <c r="L964" s="8">
        <v>0</v>
      </c>
      <c r="M964" s="8">
        <v>0</v>
      </c>
      <c r="N964" s="8">
        <v>0</v>
      </c>
      <c r="O964" s="8">
        <v>0</v>
      </c>
      <c r="P964" s="8">
        <v>9675108.5287823398</v>
      </c>
      <c r="Q964" s="8">
        <v>10435737.052403882</v>
      </c>
      <c r="R964" s="8">
        <v>2309059.44</v>
      </c>
      <c r="S964" s="8">
        <v>230905.94</v>
      </c>
      <c r="T964" s="8">
        <v>439783.46166999993</v>
      </c>
    </row>
    <row r="965" spans="1:20" hidden="1" x14ac:dyDescent="0.2">
      <c r="A965" s="6">
        <f t="shared" si="96"/>
        <v>898</v>
      </c>
      <c r="B965" s="6">
        <f t="shared" si="97"/>
        <v>109</v>
      </c>
      <c r="C965" s="7" t="s">
        <v>192</v>
      </c>
      <c r="D965" s="7" t="s">
        <v>994</v>
      </c>
      <c r="E965" s="8">
        <f t="shared" si="95"/>
        <v>6748443.0079664001</v>
      </c>
      <c r="F965" s="8">
        <v>1700065.1878555801</v>
      </c>
      <c r="G965" s="8">
        <v>607833.43152336008</v>
      </c>
      <c r="H965" s="8">
        <v>234410.48436834</v>
      </c>
      <c r="I965" s="8">
        <v>907575.15706535988</v>
      </c>
      <c r="J965" s="8">
        <v>0</v>
      </c>
      <c r="K965" s="8"/>
      <c r="L965" s="8">
        <v>422828.16422720079</v>
      </c>
      <c r="M965" s="8">
        <v>0</v>
      </c>
      <c r="N965" s="8">
        <v>2072433.6768743999</v>
      </c>
      <c r="O965" s="8">
        <v>0</v>
      </c>
      <c r="P965" s="8">
        <v>0</v>
      </c>
      <c r="Q965" s="8">
        <v>0</v>
      </c>
      <c r="R965" s="8">
        <v>605804.17167966394</v>
      </c>
      <c r="S965" s="8">
        <v>67484.430079664016</v>
      </c>
      <c r="T965" s="8">
        <v>130008.30429283137</v>
      </c>
    </row>
    <row r="966" spans="1:20" hidden="1" x14ac:dyDescent="0.2">
      <c r="A966" s="6">
        <f t="shared" si="96"/>
        <v>899</v>
      </c>
      <c r="B966" s="6">
        <f t="shared" si="97"/>
        <v>110</v>
      </c>
      <c r="C966" s="7" t="s">
        <v>192</v>
      </c>
      <c r="D966" s="7" t="s">
        <v>995</v>
      </c>
      <c r="E966" s="8">
        <f t="shared" si="95"/>
        <v>16566987.894826882</v>
      </c>
      <c r="F966" s="8">
        <v>7277420.8076060405</v>
      </c>
      <c r="G966" s="8">
        <v>2593244.2140460797</v>
      </c>
      <c r="H966" s="8">
        <v>2709363.1980466801</v>
      </c>
      <c r="I966" s="8">
        <v>1696232.6646753601</v>
      </c>
      <c r="J966" s="8">
        <v>0</v>
      </c>
      <c r="K966" s="8"/>
      <c r="L966" s="8">
        <v>279240.42714611319</v>
      </c>
      <c r="M966" s="8">
        <v>0</v>
      </c>
      <c r="N966" s="8">
        <v>0</v>
      </c>
      <c r="O966" s="8">
        <v>0</v>
      </c>
      <c r="P966" s="8">
        <v>0</v>
      </c>
      <c r="Q966" s="8">
        <v>0</v>
      </c>
      <c r="R966" s="8">
        <v>1527517.3705482685</v>
      </c>
      <c r="S966" s="8">
        <v>165669.87894826883</v>
      </c>
      <c r="T966" s="8">
        <v>318299.33381006937</v>
      </c>
    </row>
    <row r="967" spans="1:20" hidden="1" x14ac:dyDescent="0.2">
      <c r="A967" s="6">
        <f t="shared" si="96"/>
        <v>900</v>
      </c>
      <c r="B967" s="6">
        <f t="shared" si="97"/>
        <v>111</v>
      </c>
      <c r="C967" s="7" t="s">
        <v>192</v>
      </c>
      <c r="D967" s="7" t="s">
        <v>996</v>
      </c>
      <c r="E967" s="8">
        <f t="shared" si="95"/>
        <v>9086020.7821504008</v>
      </c>
      <c r="F967" s="8">
        <v>1118503.8351778202</v>
      </c>
      <c r="G967" s="8">
        <v>399904.67803524004</v>
      </c>
      <c r="H967" s="8">
        <v>154222.92537624002</v>
      </c>
      <c r="I967" s="8">
        <v>0</v>
      </c>
      <c r="J967" s="8">
        <v>140518.92334536</v>
      </c>
      <c r="K967" s="8"/>
      <c r="L967" s="8">
        <v>278186.34731421387</v>
      </c>
      <c r="M967" s="8">
        <v>0</v>
      </c>
      <c r="N967" s="8">
        <v>1363491.8429328001</v>
      </c>
      <c r="O967" s="8">
        <v>0</v>
      </c>
      <c r="P967" s="8">
        <v>2326863.68216652</v>
      </c>
      <c r="Q967" s="8">
        <v>2156363.9242517403</v>
      </c>
      <c r="R967" s="8">
        <v>883515.20482150395</v>
      </c>
      <c r="S967" s="8">
        <v>90860.207821504009</v>
      </c>
      <c r="T967" s="8">
        <v>173589.21090745821</v>
      </c>
    </row>
    <row r="968" spans="1:20" hidden="1" x14ac:dyDescent="0.2">
      <c r="A968" s="6">
        <f t="shared" si="96"/>
        <v>901</v>
      </c>
      <c r="B968" s="6">
        <f t="shared" si="97"/>
        <v>112</v>
      </c>
      <c r="C968" s="7" t="s">
        <v>192</v>
      </c>
      <c r="D968" s="7" t="s">
        <v>997</v>
      </c>
      <c r="E968" s="8">
        <f t="shared" si="95"/>
        <v>31625413.872386556</v>
      </c>
      <c r="F968" s="8">
        <v>8075093.5584064191</v>
      </c>
      <c r="G968" s="8">
        <v>0</v>
      </c>
      <c r="H968" s="8">
        <v>0</v>
      </c>
      <c r="I968" s="8">
        <v>1882155.4861275598</v>
      </c>
      <c r="J968" s="8">
        <v>1151571.43083402</v>
      </c>
      <c r="K968" s="8"/>
      <c r="L968" s="8">
        <v>309847.76506465784</v>
      </c>
      <c r="M968" s="8">
        <v>0</v>
      </c>
      <c r="N968" s="8">
        <v>0</v>
      </c>
      <c r="O968" s="8">
        <v>0</v>
      </c>
      <c r="P968" s="8">
        <v>7664758.1787890391</v>
      </c>
      <c r="Q968" s="8">
        <v>8267338.8780288585</v>
      </c>
      <c r="R968" s="8">
        <v>3360288.5940238656</v>
      </c>
      <c r="S968" s="8">
        <v>316254.13872386556</v>
      </c>
      <c r="T968" s="8">
        <v>598105.84238827089</v>
      </c>
    </row>
    <row r="969" spans="1:20" hidden="1" x14ac:dyDescent="0.2">
      <c r="A969" s="6">
        <f t="shared" si="96"/>
        <v>902</v>
      </c>
      <c r="B969" s="6">
        <f t="shared" si="97"/>
        <v>113</v>
      </c>
      <c r="C969" s="7" t="s">
        <v>192</v>
      </c>
      <c r="D969" s="7" t="s">
        <v>998</v>
      </c>
      <c r="E969" s="8">
        <f t="shared" si="95"/>
        <v>43389434.198140658</v>
      </c>
      <c r="F969" s="8">
        <v>0</v>
      </c>
      <c r="G969" s="8">
        <v>0</v>
      </c>
      <c r="H969" s="8">
        <v>0</v>
      </c>
      <c r="I969" s="8">
        <v>0</v>
      </c>
      <c r="J969" s="8">
        <v>0</v>
      </c>
      <c r="K969" s="8"/>
      <c r="L969" s="8">
        <v>0</v>
      </c>
      <c r="M969" s="8">
        <v>0</v>
      </c>
      <c r="N969" s="8">
        <v>10230257.497307399</v>
      </c>
      <c r="O969" s="8">
        <v>0</v>
      </c>
      <c r="P969" s="8">
        <v>19862102.956499159</v>
      </c>
      <c r="Q969" s="8">
        <v>7811510.3481680993</v>
      </c>
      <c r="R969" s="8">
        <v>4222788.17</v>
      </c>
      <c r="S969" s="8">
        <v>433894.34</v>
      </c>
      <c r="T969" s="8">
        <v>828880.88616599981</v>
      </c>
    </row>
    <row r="970" spans="1:20" hidden="1" x14ac:dyDescent="0.2">
      <c r="A970" s="6">
        <f t="shared" si="96"/>
        <v>903</v>
      </c>
      <c r="B970" s="6">
        <f t="shared" si="97"/>
        <v>114</v>
      </c>
      <c r="C970" s="7" t="s">
        <v>192</v>
      </c>
      <c r="D970" s="7" t="s">
        <v>999</v>
      </c>
      <c r="E970" s="8">
        <f t="shared" si="95"/>
        <v>9709178.6025395226</v>
      </c>
      <c r="F970" s="8">
        <v>8264917.7777875802</v>
      </c>
      <c r="G970" s="8">
        <v>0</v>
      </c>
      <c r="H970" s="8">
        <v>0</v>
      </c>
      <c r="I970" s="8">
        <v>0</v>
      </c>
      <c r="J970" s="8">
        <v>0</v>
      </c>
      <c r="K970" s="8"/>
      <c r="L970" s="8">
        <v>410693.45306503086</v>
      </c>
      <c r="M970" s="8">
        <v>0</v>
      </c>
      <c r="N970" s="8">
        <v>0</v>
      </c>
      <c r="O970" s="8">
        <v>0</v>
      </c>
      <c r="P970" s="8">
        <v>0</v>
      </c>
      <c r="Q970" s="8">
        <v>0</v>
      </c>
      <c r="R970" s="8">
        <v>746757.53912539512</v>
      </c>
      <c r="S970" s="8">
        <v>97091.786025395209</v>
      </c>
      <c r="T970" s="8">
        <v>189718.04653611881</v>
      </c>
    </row>
    <row r="971" spans="1:20" hidden="1" x14ac:dyDescent="0.2">
      <c r="A971" s="6">
        <f t="shared" si="96"/>
        <v>904</v>
      </c>
      <c r="B971" s="6">
        <f t="shared" si="97"/>
        <v>115</v>
      </c>
      <c r="C971" s="7" t="s">
        <v>192</v>
      </c>
      <c r="D971" s="7" t="s">
        <v>684</v>
      </c>
      <c r="E971" s="8">
        <f t="shared" si="95"/>
        <v>9303891.138506243</v>
      </c>
      <c r="F971" s="8">
        <v>5918201.7301461603</v>
      </c>
      <c r="G971" s="8">
        <v>2108898.5773548</v>
      </c>
      <c r="H971" s="8">
        <v>0</v>
      </c>
      <c r="I971" s="8">
        <v>0</v>
      </c>
      <c r="J971" s="8">
        <v>0</v>
      </c>
      <c r="K971" s="8"/>
      <c r="L971" s="8">
        <v>227086.10964528241</v>
      </c>
      <c r="M971" s="8">
        <v>0</v>
      </c>
      <c r="N971" s="8">
        <v>0</v>
      </c>
      <c r="O971" s="8">
        <v>0</v>
      </c>
      <c r="P971" s="8">
        <v>0</v>
      </c>
      <c r="Q971" s="8">
        <v>0</v>
      </c>
      <c r="R971" s="8">
        <v>776163.4705850624</v>
      </c>
      <c r="S971" s="8">
        <v>93038.911385062398</v>
      </c>
      <c r="T971" s="8">
        <v>180502.33938987285</v>
      </c>
    </row>
    <row r="972" spans="1:20" hidden="1" x14ac:dyDescent="0.2">
      <c r="A972" s="6">
        <f t="shared" si="96"/>
        <v>905</v>
      </c>
      <c r="B972" s="6">
        <f t="shared" si="97"/>
        <v>116</v>
      </c>
      <c r="C972" s="7" t="s">
        <v>192</v>
      </c>
      <c r="D972" s="7" t="s">
        <v>1000</v>
      </c>
      <c r="E972" s="8">
        <f t="shared" si="95"/>
        <v>2588013.3960855994</v>
      </c>
      <c r="F972" s="8">
        <v>0</v>
      </c>
      <c r="G972" s="8">
        <v>2254040.6227835999</v>
      </c>
      <c r="H972" s="8">
        <v>0</v>
      </c>
      <c r="I972" s="8">
        <v>0</v>
      </c>
      <c r="J972" s="8">
        <v>0</v>
      </c>
      <c r="K972" s="8"/>
      <c r="L972" s="8">
        <v>0</v>
      </c>
      <c r="M972" s="8">
        <v>0</v>
      </c>
      <c r="N972" s="8">
        <v>0</v>
      </c>
      <c r="O972" s="8">
        <v>0</v>
      </c>
      <c r="P972" s="8">
        <v>0</v>
      </c>
      <c r="Q972" s="8">
        <v>0</v>
      </c>
      <c r="R972" s="8">
        <v>258801.34</v>
      </c>
      <c r="S972" s="8">
        <v>25880.13</v>
      </c>
      <c r="T972" s="8">
        <v>49291.303302000008</v>
      </c>
    </row>
    <row r="973" spans="1:20" hidden="1" x14ac:dyDescent="0.2">
      <c r="A973" s="6">
        <f t="shared" si="96"/>
        <v>906</v>
      </c>
      <c r="B973" s="6">
        <f t="shared" si="97"/>
        <v>117</v>
      </c>
      <c r="C973" s="7" t="s">
        <v>192</v>
      </c>
      <c r="D973" s="7" t="s">
        <v>1001</v>
      </c>
      <c r="E973" s="8">
        <f t="shared" si="95"/>
        <v>2210132.3703552</v>
      </c>
      <c r="F973" s="8">
        <v>1604741.9583232799</v>
      </c>
      <c r="G973" s="8"/>
      <c r="H973" s="8"/>
      <c r="I973" s="8">
        <v>0</v>
      </c>
      <c r="J973" s="8">
        <v>0</v>
      </c>
      <c r="K973" s="8"/>
      <c r="L973" s="8">
        <v>389985.38797064289</v>
      </c>
      <c r="M973" s="8"/>
      <c r="N973" s="8"/>
      <c r="O973" s="8"/>
      <c r="P973" s="8"/>
      <c r="Q973" s="8"/>
      <c r="R973" s="8">
        <v>147784.37700355201</v>
      </c>
      <c r="S973" s="8">
        <v>24000</v>
      </c>
      <c r="T973" s="8">
        <v>43620.647057725277</v>
      </c>
    </row>
    <row r="974" spans="1:20" hidden="1" x14ac:dyDescent="0.2">
      <c r="A974" s="6">
        <f t="shared" si="96"/>
        <v>907</v>
      </c>
      <c r="B974" s="6">
        <f t="shared" si="97"/>
        <v>118</v>
      </c>
      <c r="C974" s="7" t="s">
        <v>192</v>
      </c>
      <c r="D974" s="7" t="s">
        <v>1002</v>
      </c>
      <c r="E974" s="8">
        <f t="shared" si="95"/>
        <v>1632826.1069648</v>
      </c>
      <c r="F974" s="8">
        <v>694494.95864447998</v>
      </c>
      <c r="G974" s="8"/>
      <c r="H974" s="8">
        <v>91733.154697799997</v>
      </c>
      <c r="I974" s="8">
        <v>368800.4701647</v>
      </c>
      <c r="J974" s="8">
        <v>83447.469844200008</v>
      </c>
      <c r="K974" s="8"/>
      <c r="L974" s="8">
        <v>169065.84400301578</v>
      </c>
      <c r="M974" s="8"/>
      <c r="N974" s="8"/>
      <c r="O974" s="8"/>
      <c r="P974" s="8"/>
      <c r="Q974" s="8"/>
      <c r="R974" s="8">
        <v>170504.11906964798</v>
      </c>
      <c r="S974" s="8">
        <v>24000</v>
      </c>
      <c r="T974" s="8">
        <v>30780.090540956251</v>
      </c>
    </row>
    <row r="975" spans="1:20" hidden="1" x14ac:dyDescent="0.2">
      <c r="A975" s="6">
        <f t="shared" si="96"/>
        <v>908</v>
      </c>
      <c r="B975" s="6">
        <f t="shared" si="97"/>
        <v>119</v>
      </c>
      <c r="C975" s="7" t="s">
        <v>192</v>
      </c>
      <c r="D975" s="7" t="s">
        <v>1003</v>
      </c>
      <c r="E975" s="8">
        <f t="shared" si="95"/>
        <v>2207703.4307744</v>
      </c>
      <c r="F975" s="8">
        <v>175445.40082104001</v>
      </c>
      <c r="G975" s="8"/>
      <c r="H975" s="8"/>
      <c r="I975" s="8"/>
      <c r="J975" s="8"/>
      <c r="K975" s="8"/>
      <c r="L975" s="8">
        <v>49940.420124969576</v>
      </c>
      <c r="M975" s="8"/>
      <c r="N975" s="8">
        <v>601904.84451384004</v>
      </c>
      <c r="O975" s="8"/>
      <c r="P975" s="8">
        <v>349991.20617299998</v>
      </c>
      <c r="Q975" s="8">
        <v>759193.6142826</v>
      </c>
      <c r="R975" s="8">
        <v>204881.14800774399</v>
      </c>
      <c r="S975" s="8">
        <v>24000</v>
      </c>
      <c r="T975" s="8">
        <v>42346.79685120644</v>
      </c>
    </row>
    <row r="976" spans="1:20" hidden="1" x14ac:dyDescent="0.2">
      <c r="A976" s="6">
        <f t="shared" si="96"/>
        <v>909</v>
      </c>
      <c r="B976" s="6">
        <f t="shared" si="97"/>
        <v>120</v>
      </c>
      <c r="C976" s="7" t="s">
        <v>192</v>
      </c>
      <c r="D976" s="7" t="s">
        <v>1004</v>
      </c>
      <c r="E976" s="8">
        <f t="shared" si="95"/>
        <v>15799553.613536</v>
      </c>
      <c r="F976" s="8">
        <v>1843235.4090859799</v>
      </c>
      <c r="G976" s="8">
        <v>659021.84548409993</v>
      </c>
      <c r="H976" s="8">
        <v>254151.25773660003</v>
      </c>
      <c r="I976" s="8">
        <v>984006.18743027991</v>
      </c>
      <c r="J976" s="8">
        <v>0</v>
      </c>
      <c r="K976" s="8"/>
      <c r="L976" s="8">
        <v>458436.4476460031</v>
      </c>
      <c r="M976" s="8">
        <v>0</v>
      </c>
      <c r="N976" s="8">
        <v>2246962.7446434004</v>
      </c>
      <c r="O976" s="8">
        <v>0</v>
      </c>
      <c r="P976" s="8">
        <v>3834548.7925802395</v>
      </c>
      <c r="Q976" s="8">
        <v>3553574.1635473804</v>
      </c>
      <c r="R976" s="8">
        <v>1505101.0488353602</v>
      </c>
      <c r="S976" s="8">
        <v>157995.53613536002</v>
      </c>
      <c r="T976" s="8">
        <v>302520.18041129701</v>
      </c>
    </row>
    <row r="977" spans="1:20" hidden="1" x14ac:dyDescent="0.2">
      <c r="A977" s="6">
        <f t="shared" si="96"/>
        <v>910</v>
      </c>
      <c r="B977" s="6">
        <f t="shared" si="97"/>
        <v>121</v>
      </c>
      <c r="C977" s="7" t="s">
        <v>192</v>
      </c>
      <c r="D977" s="7" t="s">
        <v>1005</v>
      </c>
      <c r="E977" s="8">
        <f t="shared" si="95"/>
        <v>15712294.039236801</v>
      </c>
      <c r="F977" s="8">
        <v>1833055.3789275002</v>
      </c>
      <c r="G977" s="8">
        <v>655382.12871810002</v>
      </c>
      <c r="H977" s="8">
        <v>252747.60214158002</v>
      </c>
      <c r="I977" s="8">
        <v>978571.60650815989</v>
      </c>
      <c r="J977" s="8">
        <v>0</v>
      </c>
      <c r="K977" s="8"/>
      <c r="L977" s="8">
        <v>455904.54247098992</v>
      </c>
      <c r="M977" s="8">
        <v>0</v>
      </c>
      <c r="N977" s="8">
        <v>2234552.9595102002</v>
      </c>
      <c r="O977" s="8">
        <v>0</v>
      </c>
      <c r="P977" s="8">
        <v>3813370.9102738202</v>
      </c>
      <c r="Q977" s="8">
        <v>3533948.0774018397</v>
      </c>
      <c r="R977" s="8">
        <v>1496788.5053923682</v>
      </c>
      <c r="S977" s="8">
        <v>157122.94039236798</v>
      </c>
      <c r="T977" s="8">
        <v>300849.38749987417</v>
      </c>
    </row>
    <row r="978" spans="1:20" hidden="1" x14ac:dyDescent="0.2">
      <c r="A978" s="6">
        <f t="shared" si="96"/>
        <v>911</v>
      </c>
      <c r="B978" s="6">
        <f t="shared" si="97"/>
        <v>122</v>
      </c>
      <c r="C978" s="7" t="s">
        <v>192</v>
      </c>
      <c r="D978" s="7" t="s">
        <v>1006</v>
      </c>
      <c r="E978" s="8">
        <f t="shared" si="95"/>
        <v>22507960.809774082</v>
      </c>
      <c r="F978" s="8">
        <v>3401270.8545488399</v>
      </c>
      <c r="G978" s="8">
        <v>1212012.6361870798</v>
      </c>
      <c r="H978" s="8">
        <v>1266283.5218350801</v>
      </c>
      <c r="I978" s="8">
        <v>792773.55166295997</v>
      </c>
      <c r="J978" s="8">
        <v>0</v>
      </c>
      <c r="K978" s="8"/>
      <c r="L978" s="8">
        <v>130509.46901753638</v>
      </c>
      <c r="M978" s="8">
        <v>0</v>
      </c>
      <c r="N978" s="8">
        <v>6218040.6320382003</v>
      </c>
      <c r="O978" s="8">
        <v>0</v>
      </c>
      <c r="P978" s="8">
        <v>3228435.4864973403</v>
      </c>
      <c r="Q978" s="8">
        <v>3482245.5654235198</v>
      </c>
      <c r="R978" s="8">
        <v>2119819.9741977407</v>
      </c>
      <c r="S978" s="8">
        <v>225079.6080977408</v>
      </c>
      <c r="T978" s="8">
        <v>431489.51026804204</v>
      </c>
    </row>
    <row r="979" spans="1:20" hidden="1" x14ac:dyDescent="0.2">
      <c r="A979" s="6">
        <f t="shared" si="96"/>
        <v>912</v>
      </c>
      <c r="B979" s="6">
        <f t="shared" si="97"/>
        <v>123</v>
      </c>
      <c r="C979" s="7" t="s">
        <v>192</v>
      </c>
      <c r="D979" s="7" t="s">
        <v>1007</v>
      </c>
      <c r="E979" s="8">
        <f t="shared" si="95"/>
        <v>4491325.3648240007</v>
      </c>
      <c r="F979" s="8">
        <v>750506.54881019995</v>
      </c>
      <c r="G979" s="8">
        <v>0</v>
      </c>
      <c r="H979" s="8">
        <v>0</v>
      </c>
      <c r="I979" s="8">
        <v>0</v>
      </c>
      <c r="J979" s="8">
        <v>0</v>
      </c>
      <c r="K979" s="8"/>
      <c r="L979" s="8">
        <v>186660.66875363112</v>
      </c>
      <c r="M979" s="8">
        <v>0</v>
      </c>
      <c r="N979" s="8">
        <v>0</v>
      </c>
      <c r="O979" s="8">
        <v>0</v>
      </c>
      <c r="P979" s="8">
        <v>1561305.7069671599</v>
      </c>
      <c r="Q979" s="8">
        <v>1446901.8230024402</v>
      </c>
      <c r="R979" s="8">
        <v>414760.00864824001</v>
      </c>
      <c r="S979" s="8">
        <v>44913.253648239996</v>
      </c>
      <c r="T979" s="8">
        <v>86277.354994088935</v>
      </c>
    </row>
    <row r="980" spans="1:20" s="14" customFormat="1" hidden="1" x14ac:dyDescent="0.2">
      <c r="A980" s="40" t="s">
        <v>335</v>
      </c>
      <c r="B980" s="40"/>
      <c r="C980" s="40"/>
      <c r="D980" s="40"/>
      <c r="E980" s="13">
        <f t="shared" ref="E980:E985" si="98">SUM(F980:T980)</f>
        <v>2337945073.3538637</v>
      </c>
      <c r="F980" s="13">
        <f>SUM(F857:F979)</f>
        <v>267031909.87858477</v>
      </c>
      <c r="G980" s="13">
        <f t="shared" ref="G980:T980" si="99">SUM(G857:G979)</f>
        <v>114560483.87009138</v>
      </c>
      <c r="H980" s="13">
        <f t="shared" si="99"/>
        <v>101208695.10050587</v>
      </c>
      <c r="I980" s="13">
        <f t="shared" si="99"/>
        <v>81635431.380307138</v>
      </c>
      <c r="J980" s="13">
        <f t="shared" si="99"/>
        <v>18440562.840236463</v>
      </c>
      <c r="K980" s="13">
        <f t="shared" si="99"/>
        <v>0</v>
      </c>
      <c r="L980" s="13">
        <f t="shared" si="99"/>
        <v>20779826.443093758</v>
      </c>
      <c r="M980" s="13">
        <f t="shared" si="99"/>
        <v>23617472.90112</v>
      </c>
      <c r="N980" s="13">
        <f t="shared" si="99"/>
        <v>381584356.87028056</v>
      </c>
      <c r="O980" s="13">
        <f t="shared" si="99"/>
        <v>0</v>
      </c>
      <c r="P980" s="13">
        <f t="shared" si="99"/>
        <v>661006884.52282047</v>
      </c>
      <c r="Q980" s="13">
        <f t="shared" si="99"/>
        <v>371866479.02507573</v>
      </c>
      <c r="R980" s="13">
        <f t="shared" si="99"/>
        <v>228125672.75158402</v>
      </c>
      <c r="S980" s="13">
        <f t="shared" si="99"/>
        <v>23423472.825788688</v>
      </c>
      <c r="T980" s="13">
        <f t="shared" si="99"/>
        <v>44663824.944375113</v>
      </c>
    </row>
    <row r="981" spans="1:20" hidden="1" x14ac:dyDescent="0.2">
      <c r="A981" s="6">
        <f>+A979+1</f>
        <v>913</v>
      </c>
      <c r="B981" s="6">
        <v>1</v>
      </c>
      <c r="C981" s="7" t="s">
        <v>336</v>
      </c>
      <c r="D981" s="7" t="s">
        <v>1008</v>
      </c>
      <c r="E981" s="8">
        <f t="shared" si="98"/>
        <v>15966780.11604864</v>
      </c>
      <c r="F981" s="8">
        <v>8635207.3671317995</v>
      </c>
      <c r="G981" s="8">
        <v>3077079.3845979604</v>
      </c>
      <c r="H981" s="8">
        <v>0</v>
      </c>
      <c r="I981" s="8">
        <v>2012707.6869093599</v>
      </c>
      <c r="J981" s="8">
        <v>0</v>
      </c>
      <c r="K981" s="8"/>
      <c r="L981" s="8">
        <v>331339.77786229516</v>
      </c>
      <c r="M981" s="8">
        <v>0</v>
      </c>
      <c r="N981" s="8">
        <v>0</v>
      </c>
      <c r="O981" s="8">
        <v>0</v>
      </c>
      <c r="P981" s="8">
        <v>0</v>
      </c>
      <c r="Q981" s="8">
        <v>0</v>
      </c>
      <c r="R981" s="8">
        <v>1443394.5379604865</v>
      </c>
      <c r="S981" s="8">
        <v>159667.80116048642</v>
      </c>
      <c r="T981" s="8">
        <v>307383.56042625214</v>
      </c>
    </row>
    <row r="982" spans="1:20" hidden="1" x14ac:dyDescent="0.2">
      <c r="A982" s="6">
        <f>+A981+1</f>
        <v>914</v>
      </c>
      <c r="B982" s="6">
        <f>+B981+1</f>
        <v>2</v>
      </c>
      <c r="C982" s="7" t="s">
        <v>336</v>
      </c>
      <c r="D982" s="7" t="s">
        <v>1009</v>
      </c>
      <c r="E982" s="8">
        <f t="shared" si="98"/>
        <v>36118704.231971838</v>
      </c>
      <c r="F982" s="8">
        <v>5642442.3751332005</v>
      </c>
      <c r="G982" s="8">
        <v>2010634.1851923598</v>
      </c>
      <c r="H982" s="8">
        <v>0</v>
      </c>
      <c r="I982" s="8">
        <v>1315149.3274365603</v>
      </c>
      <c r="J982" s="8">
        <v>804656.36412126001</v>
      </c>
      <c r="K982" s="8"/>
      <c r="L982" s="8">
        <v>216505.00360040978</v>
      </c>
      <c r="M982" s="8">
        <v>0</v>
      </c>
      <c r="N982" s="8">
        <v>10315243.182497401</v>
      </c>
      <c r="O982" s="8">
        <v>0</v>
      </c>
      <c r="P982" s="8">
        <v>5355722.0105008204</v>
      </c>
      <c r="Q982" s="8">
        <v>5776773.0945649203</v>
      </c>
      <c r="R982" s="8">
        <v>3632925.3819197183</v>
      </c>
      <c r="S982" s="8">
        <v>361187.04231971846</v>
      </c>
      <c r="T982" s="8">
        <v>687466.26468547364</v>
      </c>
    </row>
    <row r="983" spans="1:20" s="14" customFormat="1" hidden="1" x14ac:dyDescent="0.2">
      <c r="A983" s="40" t="s">
        <v>339</v>
      </c>
      <c r="B983" s="40"/>
      <c r="C983" s="40"/>
      <c r="D983" s="40"/>
      <c r="E983" s="13">
        <f t="shared" si="98"/>
        <v>52085484.348020479</v>
      </c>
      <c r="F983" s="13">
        <v>14277649.742265001</v>
      </c>
      <c r="G983" s="13">
        <v>5087713.5697903205</v>
      </c>
      <c r="H983" s="13">
        <v>0</v>
      </c>
      <c r="I983" s="13">
        <v>3327857.0143459202</v>
      </c>
      <c r="J983" s="13">
        <v>804656.36412126001</v>
      </c>
      <c r="K983" s="13">
        <v>0</v>
      </c>
      <c r="L983" s="13">
        <v>547844.781462705</v>
      </c>
      <c r="M983" s="13">
        <v>0</v>
      </c>
      <c r="N983" s="13">
        <v>10315243.182497401</v>
      </c>
      <c r="O983" s="13">
        <v>0</v>
      </c>
      <c r="P983" s="13">
        <v>5355722.0105008204</v>
      </c>
      <c r="Q983" s="13">
        <v>5776773.0945649203</v>
      </c>
      <c r="R983" s="13">
        <v>5076319.9198802048</v>
      </c>
      <c r="S983" s="13">
        <v>520854.84348020487</v>
      </c>
      <c r="T983" s="13">
        <v>994849.82511172583</v>
      </c>
    </row>
    <row r="984" spans="1:20" ht="25.5" hidden="1" x14ac:dyDescent="0.2">
      <c r="A984" s="6">
        <f>+A982+1</f>
        <v>915</v>
      </c>
      <c r="B984" s="6">
        <v>1</v>
      </c>
      <c r="C984" s="7" t="s">
        <v>1010</v>
      </c>
      <c r="D984" s="7" t="s">
        <v>1011</v>
      </c>
      <c r="E984" s="8">
        <f t="shared" si="98"/>
        <v>14351814.570847999</v>
      </c>
      <c r="F984" s="8">
        <v>1682511.3263540398</v>
      </c>
      <c r="G984" s="8">
        <v>601552.65126683982</v>
      </c>
      <c r="H984" s="8">
        <v>231997.42792547998</v>
      </c>
      <c r="I984" s="8">
        <v>898197.37066080002</v>
      </c>
      <c r="J984" s="8">
        <v>0</v>
      </c>
      <c r="K984" s="8"/>
      <c r="L984" s="8">
        <v>351286.67296897573</v>
      </c>
      <c r="M984" s="8">
        <v>0</v>
      </c>
      <c r="N984" s="8">
        <v>2051032.7693771999</v>
      </c>
      <c r="O984" s="8">
        <v>0</v>
      </c>
      <c r="P984" s="8">
        <v>3500186.2597741196</v>
      </c>
      <c r="Q984" s="8">
        <v>3243701.9078814001</v>
      </c>
      <c r="R984" s="8">
        <v>1373158.0783084799</v>
      </c>
      <c r="S984" s="8">
        <v>143518.14570848001</v>
      </c>
      <c r="T984" s="8">
        <v>274671.96062218421</v>
      </c>
    </row>
    <row r="985" spans="1:20" s="14" customFormat="1" hidden="1" x14ac:dyDescent="0.2">
      <c r="A985" s="40" t="s">
        <v>1012</v>
      </c>
      <c r="B985" s="40"/>
      <c r="C985" s="40"/>
      <c r="D985" s="40"/>
      <c r="E985" s="13">
        <f t="shared" si="98"/>
        <v>14351814.570847999</v>
      </c>
      <c r="F985" s="13">
        <v>1682511.3263540398</v>
      </c>
      <c r="G985" s="13">
        <v>601552.65126683982</v>
      </c>
      <c r="H985" s="13">
        <v>231997.42792547998</v>
      </c>
      <c r="I985" s="13">
        <v>898197.37066080002</v>
      </c>
      <c r="J985" s="13">
        <v>0</v>
      </c>
      <c r="K985" s="13">
        <v>0</v>
      </c>
      <c r="L985" s="13">
        <v>351286.67296897573</v>
      </c>
      <c r="M985" s="13">
        <v>0</v>
      </c>
      <c r="N985" s="13">
        <v>2051032.7693771999</v>
      </c>
      <c r="O985" s="13">
        <v>0</v>
      </c>
      <c r="P985" s="13">
        <v>3500186.2597741196</v>
      </c>
      <c r="Q985" s="13">
        <v>3243701.9078814001</v>
      </c>
      <c r="R985" s="13">
        <v>1373158.0783084799</v>
      </c>
      <c r="S985" s="13">
        <v>143518.14570848001</v>
      </c>
      <c r="T985" s="13">
        <v>274671.96062218421</v>
      </c>
    </row>
    <row r="986" spans="1:20" hidden="1" x14ac:dyDescent="0.2">
      <c r="A986" s="6">
        <f>+A984+1</f>
        <v>916</v>
      </c>
      <c r="B986" s="6">
        <v>1</v>
      </c>
      <c r="C986" s="7" t="s">
        <v>340</v>
      </c>
      <c r="D986" s="7" t="s">
        <v>1013</v>
      </c>
      <c r="E986" s="8">
        <f t="shared" ref="E986:E999" si="100">SUM(F986:T986)</f>
        <v>53669481.590896636</v>
      </c>
      <c r="F986" s="8">
        <v>8030964.6022023587</v>
      </c>
      <c r="G986" s="8">
        <v>2897273.8838320198</v>
      </c>
      <c r="H986" s="8">
        <v>3026940.7924601999</v>
      </c>
      <c r="I986" s="8">
        <v>1895123.4284925598</v>
      </c>
      <c r="J986" s="8">
        <v>0</v>
      </c>
      <c r="K986" s="8"/>
      <c r="L986" s="8">
        <v>289766.69552434294</v>
      </c>
      <c r="M986" s="8">
        <v>0</v>
      </c>
      <c r="N986" s="8">
        <v>14864079.367090801</v>
      </c>
      <c r="O986" s="8">
        <v>0</v>
      </c>
      <c r="P986" s="8">
        <v>7717549.9232588401</v>
      </c>
      <c r="Q986" s="8">
        <v>8324114.4009328196</v>
      </c>
      <c r="R986" s="8">
        <v>5058177.0327089662</v>
      </c>
      <c r="S986" s="8">
        <v>536694.81590896647</v>
      </c>
      <c r="T986" s="8">
        <v>1028796.6484847644</v>
      </c>
    </row>
    <row r="987" spans="1:20" hidden="1" x14ac:dyDescent="0.2">
      <c r="A987" s="6">
        <f>+A986+1</f>
        <v>917</v>
      </c>
      <c r="B987" s="6">
        <f>+B986+1</f>
        <v>2</v>
      </c>
      <c r="C987" s="7" t="s">
        <v>340</v>
      </c>
      <c r="D987" s="7" t="s">
        <v>1014</v>
      </c>
      <c r="E987" s="8">
        <f t="shared" si="100"/>
        <v>9361662.1786329597</v>
      </c>
      <c r="F987" s="8">
        <v>1092592.29811368</v>
      </c>
      <c r="G987" s="8">
        <v>390636.4123347</v>
      </c>
      <c r="H987" s="8">
        <v>150653.00686379999</v>
      </c>
      <c r="I987" s="8">
        <v>583275.67374803987</v>
      </c>
      <c r="J987" s="8">
        <v>0</v>
      </c>
      <c r="K987" s="8"/>
      <c r="L987" s="8">
        <v>268260.97955769039</v>
      </c>
      <c r="M987" s="8">
        <v>0</v>
      </c>
      <c r="N987" s="8">
        <v>1331902.9842929998</v>
      </c>
      <c r="O987" s="8">
        <v>0</v>
      </c>
      <c r="P987" s="8">
        <v>2272956.9946431597</v>
      </c>
      <c r="Q987" s="8">
        <v>2106400.0977436197</v>
      </c>
      <c r="R987" s="8">
        <v>892122.3529863297</v>
      </c>
      <c r="S987" s="8">
        <v>93616.621786329604</v>
      </c>
      <c r="T987" s="8">
        <v>179244.75656261042</v>
      </c>
    </row>
    <row r="988" spans="1:20" hidden="1" x14ac:dyDescent="0.2">
      <c r="A988" s="6">
        <f t="shared" ref="A988:A999" si="101">+A987+1</f>
        <v>918</v>
      </c>
      <c r="B988" s="6">
        <f t="shared" ref="B988:B999" si="102">+B987+1</f>
        <v>3</v>
      </c>
      <c r="C988" s="7" t="s">
        <v>340</v>
      </c>
      <c r="D988" s="7" t="s">
        <v>1015</v>
      </c>
      <c r="E988" s="8">
        <f t="shared" si="100"/>
        <v>12197728.466835201</v>
      </c>
      <c r="F988" s="8">
        <v>1423587.3831816001</v>
      </c>
      <c r="G988" s="8">
        <v>508977.66159491998</v>
      </c>
      <c r="H988" s="8">
        <v>196292.54676191998</v>
      </c>
      <c r="I988" s="8">
        <v>759975.96642576007</v>
      </c>
      <c r="J988" s="8">
        <v>0</v>
      </c>
      <c r="K988" s="8"/>
      <c r="L988" s="8">
        <v>349529.23113002826</v>
      </c>
      <c r="M988" s="8">
        <v>0</v>
      </c>
      <c r="N988" s="8">
        <v>1735395.9865452</v>
      </c>
      <c r="O988" s="8">
        <v>0</v>
      </c>
      <c r="P988" s="8">
        <v>2961537.3553651199</v>
      </c>
      <c r="Q988" s="8">
        <v>2744522.9142634799</v>
      </c>
      <c r="R988" s="8">
        <v>1162386.1246683521</v>
      </c>
      <c r="S988" s="8">
        <v>121977.284668352</v>
      </c>
      <c r="T988" s="8">
        <v>233546.01223046784</v>
      </c>
    </row>
    <row r="989" spans="1:20" hidden="1" x14ac:dyDescent="0.2">
      <c r="A989" s="6">
        <f t="shared" si="101"/>
        <v>919</v>
      </c>
      <c r="B989" s="6">
        <f t="shared" si="102"/>
        <v>4</v>
      </c>
      <c r="C989" s="7" t="s">
        <v>340</v>
      </c>
      <c r="D989" s="7" t="s">
        <v>1016</v>
      </c>
      <c r="E989" s="8">
        <f t="shared" si="100"/>
        <v>12127865.311173759</v>
      </c>
      <c r="F989" s="8">
        <v>1415433.7093150802</v>
      </c>
      <c r="G989" s="8">
        <v>506062.4653329</v>
      </c>
      <c r="H989" s="8">
        <v>195168.26708147998</v>
      </c>
      <c r="I989" s="8">
        <v>755623.16458608001</v>
      </c>
      <c r="J989" s="8">
        <v>0</v>
      </c>
      <c r="K989" s="8"/>
      <c r="L989" s="8">
        <v>347527.28352138872</v>
      </c>
      <c r="M989" s="8">
        <v>0</v>
      </c>
      <c r="N989" s="8">
        <v>1725456.4128899998</v>
      </c>
      <c r="O989" s="8">
        <v>0</v>
      </c>
      <c r="P989" s="8">
        <v>2944574.9862236399</v>
      </c>
      <c r="Q989" s="8">
        <v>2728803.5097040203</v>
      </c>
      <c r="R989" s="8">
        <v>1155728.4947117376</v>
      </c>
      <c r="S989" s="8">
        <v>121278.6531117376</v>
      </c>
      <c r="T989" s="8">
        <v>232208.36469569607</v>
      </c>
    </row>
    <row r="990" spans="1:20" hidden="1" x14ac:dyDescent="0.2">
      <c r="A990" s="6">
        <f t="shared" si="101"/>
        <v>920</v>
      </c>
      <c r="B990" s="6">
        <f t="shared" si="102"/>
        <v>5</v>
      </c>
      <c r="C990" s="7" t="s">
        <v>340</v>
      </c>
      <c r="D990" s="7" t="s">
        <v>1017</v>
      </c>
      <c r="E990" s="8">
        <f t="shared" si="100"/>
        <v>11950375.14462848</v>
      </c>
      <c r="F990" s="8">
        <v>1394718.97030284</v>
      </c>
      <c r="G990" s="8">
        <v>498656.29057481996</v>
      </c>
      <c r="H990" s="8">
        <v>192311.99956709999</v>
      </c>
      <c r="I990" s="8">
        <v>744564.68572163989</v>
      </c>
      <c r="J990" s="8">
        <v>0</v>
      </c>
      <c r="K990" s="8"/>
      <c r="L990" s="8">
        <v>342441.25446160196</v>
      </c>
      <c r="M990" s="8">
        <v>0</v>
      </c>
      <c r="N990" s="8">
        <v>1700204.5225872002</v>
      </c>
      <c r="O990" s="8">
        <v>0</v>
      </c>
      <c r="P990" s="8">
        <v>2901481.41034878</v>
      </c>
      <c r="Q990" s="8">
        <v>2688867.7256183401</v>
      </c>
      <c r="R990" s="8">
        <v>1138814.5168462847</v>
      </c>
      <c r="S990" s="8">
        <v>119503.7514462848</v>
      </c>
      <c r="T990" s="8">
        <v>228810.01715358853</v>
      </c>
    </row>
    <row r="991" spans="1:20" hidden="1" x14ac:dyDescent="0.2">
      <c r="A991" s="6">
        <f t="shared" si="101"/>
        <v>921</v>
      </c>
      <c r="B991" s="6">
        <f t="shared" si="102"/>
        <v>6</v>
      </c>
      <c r="C991" s="7" t="s">
        <v>340</v>
      </c>
      <c r="D991" s="7" t="s">
        <v>1018</v>
      </c>
      <c r="E991" s="8">
        <f t="shared" si="100"/>
        <v>12076884.108123522</v>
      </c>
      <c r="F991" s="8">
        <v>1409483.7310881598</v>
      </c>
      <c r="G991" s="8">
        <v>503935.16018789995</v>
      </c>
      <c r="H991" s="8">
        <v>194347.85454209999</v>
      </c>
      <c r="I991" s="8">
        <v>752446.79613096011</v>
      </c>
      <c r="J991" s="8">
        <v>0</v>
      </c>
      <c r="K991" s="8"/>
      <c r="L991" s="8">
        <v>346066.40283400321</v>
      </c>
      <c r="M991" s="8">
        <v>0</v>
      </c>
      <c r="N991" s="8">
        <v>1718203.2107309999</v>
      </c>
      <c r="O991" s="8">
        <v>0</v>
      </c>
      <c r="P991" s="8">
        <v>2932197.0489424202</v>
      </c>
      <c r="Q991" s="8">
        <v>2717332.5926279398</v>
      </c>
      <c r="R991" s="8">
        <v>1150870.2260812353</v>
      </c>
      <c r="S991" s="8">
        <v>120768.84108123521</v>
      </c>
      <c r="T991" s="8">
        <v>231232.24387656647</v>
      </c>
    </row>
    <row r="992" spans="1:20" hidden="1" x14ac:dyDescent="0.2">
      <c r="A992" s="6">
        <f t="shared" si="101"/>
        <v>922</v>
      </c>
      <c r="B992" s="6">
        <f t="shared" si="102"/>
        <v>7</v>
      </c>
      <c r="C992" s="7" t="s">
        <v>340</v>
      </c>
      <c r="D992" s="7" t="s">
        <v>1019</v>
      </c>
      <c r="E992" s="8">
        <f t="shared" si="100"/>
        <v>12375218.623380478</v>
      </c>
      <c r="F992" s="8">
        <v>1444302.1221938401</v>
      </c>
      <c r="G992" s="8">
        <v>516383.83635300008</v>
      </c>
      <c r="H992" s="8">
        <v>199148.81427630002</v>
      </c>
      <c r="I992" s="8">
        <v>771034.43687423994</v>
      </c>
      <c r="J992" s="8">
        <v>0</v>
      </c>
      <c r="K992" s="8"/>
      <c r="L992" s="8">
        <v>354615.26018981508</v>
      </c>
      <c r="M992" s="8">
        <v>0</v>
      </c>
      <c r="N992" s="8">
        <v>1760647.8768479999</v>
      </c>
      <c r="O992" s="8">
        <v>0</v>
      </c>
      <c r="P992" s="8">
        <v>3004630.9312399798</v>
      </c>
      <c r="Q992" s="8">
        <v>2784458.6983491597</v>
      </c>
      <c r="R992" s="8">
        <v>1179300.1012338048</v>
      </c>
      <c r="S992" s="8">
        <v>123752.18623380479</v>
      </c>
      <c r="T992" s="8">
        <v>236944.35958853539</v>
      </c>
    </row>
    <row r="993" spans="1:20" hidden="1" x14ac:dyDescent="0.2">
      <c r="A993" s="6">
        <f t="shared" si="101"/>
        <v>923</v>
      </c>
      <c r="B993" s="6">
        <f t="shared" si="102"/>
        <v>8</v>
      </c>
      <c r="C993" s="7" t="s">
        <v>340</v>
      </c>
      <c r="D993" s="7" t="s">
        <v>1020</v>
      </c>
      <c r="E993" s="8">
        <f t="shared" si="100"/>
        <v>5414605.0876384005</v>
      </c>
      <c r="F993" s="8">
        <v>1365189.4487321998</v>
      </c>
      <c r="G993" s="8">
        <v>488098.55134865997</v>
      </c>
      <c r="H993" s="8">
        <v>188240.29832664001</v>
      </c>
      <c r="I993" s="8">
        <v>728800.48173492006</v>
      </c>
      <c r="J993" s="8">
        <v>0</v>
      </c>
      <c r="K993" s="8"/>
      <c r="L993" s="8">
        <v>335190.95771679957</v>
      </c>
      <c r="M993" s="8">
        <v>0</v>
      </c>
      <c r="N993" s="8">
        <v>1664207.1462996001</v>
      </c>
      <c r="O993" s="8">
        <v>0</v>
      </c>
      <c r="P993" s="8">
        <v>0</v>
      </c>
      <c r="Q993" s="8">
        <v>0</v>
      </c>
      <c r="R993" s="8">
        <v>486427.88597638399</v>
      </c>
      <c r="S993" s="8">
        <v>54146.050876384004</v>
      </c>
      <c r="T993" s="8">
        <v>104304.26662681253</v>
      </c>
    </row>
    <row r="994" spans="1:20" hidden="1" x14ac:dyDescent="0.2">
      <c r="A994" s="6">
        <f t="shared" si="101"/>
        <v>924</v>
      </c>
      <c r="B994" s="6">
        <f t="shared" si="102"/>
        <v>9</v>
      </c>
      <c r="C994" s="7" t="s">
        <v>340</v>
      </c>
      <c r="D994" s="7" t="s">
        <v>1021</v>
      </c>
      <c r="E994" s="8">
        <f t="shared" si="100"/>
        <v>3822395.3960855999</v>
      </c>
      <c r="F994" s="8">
        <v>0</v>
      </c>
      <c r="G994" s="8">
        <v>0</v>
      </c>
      <c r="H994" s="8">
        <v>222211.66748676001</v>
      </c>
      <c r="I994" s="8">
        <v>0</v>
      </c>
      <c r="J994" s="8">
        <v>0</v>
      </c>
      <c r="K994" s="8"/>
      <c r="L994" s="8">
        <v>0</v>
      </c>
      <c r="M994" s="8">
        <v>0</v>
      </c>
      <c r="N994" s="8">
        <v>0</v>
      </c>
      <c r="O994" s="8">
        <v>0</v>
      </c>
      <c r="P994" s="8">
        <v>0</v>
      </c>
      <c r="Q994" s="8">
        <v>3106918.89572484</v>
      </c>
      <c r="R994" s="8">
        <v>382239.54</v>
      </c>
      <c r="S994" s="8">
        <v>38223.949999999997</v>
      </c>
      <c r="T994" s="8">
        <v>72801.342873999994</v>
      </c>
    </row>
    <row r="995" spans="1:20" hidden="1" x14ac:dyDescent="0.2">
      <c r="A995" s="6">
        <f t="shared" si="101"/>
        <v>925</v>
      </c>
      <c r="B995" s="6">
        <f t="shared" si="102"/>
        <v>10</v>
      </c>
      <c r="C995" s="7" t="s">
        <v>340</v>
      </c>
      <c r="D995" s="7" t="s">
        <v>704</v>
      </c>
      <c r="E995" s="8">
        <f t="shared" si="100"/>
        <v>1233897.1280427999</v>
      </c>
      <c r="F995" s="8"/>
      <c r="G995" s="8"/>
      <c r="H995" s="8">
        <v>205314.14253419999</v>
      </c>
      <c r="I995" s="8">
        <v>828952.50855060003</v>
      </c>
      <c r="J995" s="8"/>
      <c r="K995" s="8"/>
      <c r="L995" s="8"/>
      <c r="M995" s="8"/>
      <c r="N995" s="8"/>
      <c r="O995" s="8"/>
      <c r="P995" s="8"/>
      <c r="Q995" s="8"/>
      <c r="R995" s="8">
        <v>153013.16</v>
      </c>
      <c r="S995" s="8">
        <v>24000</v>
      </c>
      <c r="T995" s="8">
        <v>22617.316958000007</v>
      </c>
    </row>
    <row r="996" spans="1:20" hidden="1" x14ac:dyDescent="0.2">
      <c r="A996" s="6">
        <f t="shared" si="101"/>
        <v>926</v>
      </c>
      <c r="B996" s="6">
        <f t="shared" si="102"/>
        <v>11</v>
      </c>
      <c r="C996" s="7" t="s">
        <v>340</v>
      </c>
      <c r="D996" s="7" t="s">
        <v>350</v>
      </c>
      <c r="E996" s="8">
        <f t="shared" si="100"/>
        <v>2637103.6850887202</v>
      </c>
      <c r="F996" s="8">
        <v>0</v>
      </c>
      <c r="G996" s="8">
        <v>0</v>
      </c>
      <c r="H996" s="8">
        <v>0</v>
      </c>
      <c r="I996" s="8">
        <v>0</v>
      </c>
      <c r="J996" s="8">
        <v>0</v>
      </c>
      <c r="K996" s="8"/>
      <c r="L996" s="8">
        <v>0</v>
      </c>
      <c r="M996" s="8">
        <v>0</v>
      </c>
      <c r="N996" s="8">
        <v>0</v>
      </c>
      <c r="O996" s="8">
        <v>0</v>
      </c>
      <c r="P996" s="8">
        <v>2296795.9985107202</v>
      </c>
      <c r="Q996" s="8">
        <v>0</v>
      </c>
      <c r="R996" s="8">
        <v>263710.37</v>
      </c>
      <c r="S996" s="8">
        <v>26371.040000000001</v>
      </c>
      <c r="T996" s="8">
        <v>50226.276578000005</v>
      </c>
    </row>
    <row r="997" spans="1:20" hidden="1" x14ac:dyDescent="0.2">
      <c r="A997" s="6">
        <f t="shared" si="101"/>
        <v>927</v>
      </c>
      <c r="B997" s="6">
        <f t="shared" si="102"/>
        <v>12</v>
      </c>
      <c r="C997" s="7" t="s">
        <v>340</v>
      </c>
      <c r="D997" s="7" t="s">
        <v>1022</v>
      </c>
      <c r="E997" s="8">
        <f t="shared" si="100"/>
        <v>3722474.5048929998</v>
      </c>
      <c r="F997" s="8">
        <v>0</v>
      </c>
      <c r="G997" s="8">
        <v>0</v>
      </c>
      <c r="H997" s="8">
        <v>0</v>
      </c>
      <c r="I997" s="8">
        <v>0</v>
      </c>
      <c r="J997" s="8">
        <v>0</v>
      </c>
      <c r="K997" s="8"/>
      <c r="L997" s="8">
        <v>0</v>
      </c>
      <c r="M997" s="8">
        <v>0</v>
      </c>
      <c r="N997" s="8">
        <v>0</v>
      </c>
      <c r="O997" s="8">
        <v>0</v>
      </c>
      <c r="P997" s="8">
        <v>3242104.0556729995</v>
      </c>
      <c r="Q997" s="8">
        <v>0</v>
      </c>
      <c r="R997" s="8">
        <v>372247.45</v>
      </c>
      <c r="S997" s="8">
        <v>37224.75</v>
      </c>
      <c r="T997" s="8">
        <v>70898.249219999998</v>
      </c>
    </row>
    <row r="998" spans="1:20" hidden="1" x14ac:dyDescent="0.2">
      <c r="A998" s="6">
        <f t="shared" si="101"/>
        <v>928</v>
      </c>
      <c r="B998" s="6">
        <f t="shared" si="102"/>
        <v>13</v>
      </c>
      <c r="C998" s="7" t="s">
        <v>340</v>
      </c>
      <c r="D998" s="7" t="s">
        <v>1023</v>
      </c>
      <c r="E998" s="8">
        <f t="shared" si="100"/>
        <v>6594508.5093887998</v>
      </c>
      <c r="F998" s="8">
        <v>1375106.0791104001</v>
      </c>
      <c r="G998" s="8">
        <v>491644.05702047999</v>
      </c>
      <c r="H998" s="8">
        <v>189607.66126848001</v>
      </c>
      <c r="I998" s="8">
        <v>734094.43196544005</v>
      </c>
      <c r="J998" s="8">
        <v>0</v>
      </c>
      <c r="K998" s="8"/>
      <c r="L998" s="8">
        <v>337625.75886244216</v>
      </c>
      <c r="M998" s="8">
        <v>0</v>
      </c>
      <c r="N998" s="8">
        <v>0</v>
      </c>
      <c r="O998" s="8">
        <v>0</v>
      </c>
      <c r="P998" s="8">
        <v>0</v>
      </c>
      <c r="Q998" s="8">
        <v>2651056.1896291194</v>
      </c>
      <c r="R998" s="8">
        <v>623051.28669388802</v>
      </c>
      <c r="S998" s="8">
        <v>65945.085093888003</v>
      </c>
      <c r="T998" s="8">
        <v>126377.95974466193</v>
      </c>
    </row>
    <row r="999" spans="1:20" hidden="1" x14ac:dyDescent="0.2">
      <c r="A999" s="6">
        <f t="shared" si="101"/>
        <v>929</v>
      </c>
      <c r="B999" s="6">
        <f t="shared" si="102"/>
        <v>14</v>
      </c>
      <c r="C999" s="7" t="s">
        <v>340</v>
      </c>
      <c r="D999" s="7" t="s">
        <v>1024</v>
      </c>
      <c r="E999" s="8">
        <f t="shared" si="100"/>
        <v>2713427.0356941605</v>
      </c>
      <c r="F999" s="8">
        <v>0</v>
      </c>
      <c r="G999" s="8">
        <v>0</v>
      </c>
      <c r="H999" s="8">
        <v>0</v>
      </c>
      <c r="I999" s="8">
        <v>0</v>
      </c>
      <c r="J999" s="8">
        <v>0</v>
      </c>
      <c r="K999" s="8"/>
      <c r="L999" s="8">
        <v>0</v>
      </c>
      <c r="M999" s="8">
        <v>0</v>
      </c>
      <c r="N999" s="8">
        <v>0</v>
      </c>
      <c r="O999" s="8">
        <v>0</v>
      </c>
      <c r="P999" s="8">
        <v>2363270.1341961604</v>
      </c>
      <c r="Q999" s="8">
        <v>0</v>
      </c>
      <c r="R999" s="8">
        <v>271342.7</v>
      </c>
      <c r="S999" s="8">
        <v>27134.27</v>
      </c>
      <c r="T999" s="8">
        <v>51679.931497999998</v>
      </c>
    </row>
    <row r="1000" spans="1:20" s="14" customFormat="1" hidden="1" x14ac:dyDescent="0.2">
      <c r="A1000" s="40" t="s">
        <v>351</v>
      </c>
      <c r="B1000" s="40"/>
      <c r="C1000" s="40"/>
      <c r="D1000" s="40"/>
      <c r="E1000" s="13">
        <f>SUM(F1000:T1000)</f>
        <v>149897626.77050251</v>
      </c>
      <c r="F1000" s="13">
        <f>SUM(F986:F999)</f>
        <v>18951378.344240159</v>
      </c>
      <c r="G1000" s="13">
        <f t="shared" ref="G1000:T1000" si="103">SUM(G986:G999)</f>
        <v>6801668.3185794</v>
      </c>
      <c r="H1000" s="13">
        <f t="shared" si="103"/>
        <v>4960237.0511689801</v>
      </c>
      <c r="I1000" s="13">
        <f t="shared" si="103"/>
        <v>8553891.5742302388</v>
      </c>
      <c r="J1000" s="13">
        <f t="shared" si="103"/>
        <v>0</v>
      </c>
      <c r="K1000" s="13">
        <f t="shared" si="103"/>
        <v>0</v>
      </c>
      <c r="L1000" s="13">
        <f t="shared" si="103"/>
        <v>2971023.8237981126</v>
      </c>
      <c r="M1000" s="13">
        <f t="shared" si="103"/>
        <v>0</v>
      </c>
      <c r="N1000" s="13">
        <f t="shared" si="103"/>
        <v>26500097.507284801</v>
      </c>
      <c r="O1000" s="13">
        <f t="shared" si="103"/>
        <v>0</v>
      </c>
      <c r="P1000" s="13">
        <f t="shared" si="103"/>
        <v>32637098.838401817</v>
      </c>
      <c r="Q1000" s="13">
        <f t="shared" si="103"/>
        <v>29852475.024593335</v>
      </c>
      <c r="R1000" s="13">
        <f t="shared" si="103"/>
        <v>14289431.241906978</v>
      </c>
      <c r="S1000" s="13">
        <f t="shared" si="103"/>
        <v>1510637.3002069823</v>
      </c>
      <c r="T1000" s="13">
        <f t="shared" si="103"/>
        <v>2869687.7460917034</v>
      </c>
    </row>
    <row r="1001" spans="1:20" hidden="1" x14ac:dyDescent="0.2">
      <c r="A1001" s="6">
        <f>+A999+1</f>
        <v>930</v>
      </c>
      <c r="B1001" s="6">
        <v>1</v>
      </c>
      <c r="C1001" s="7" t="s">
        <v>355</v>
      </c>
      <c r="D1001" s="7" t="s">
        <v>1025</v>
      </c>
      <c r="E1001" s="8">
        <f t="shared" ref="E1001:E1034" si="104">SUM(F1001:T1001)</f>
        <v>2170794.3631635201</v>
      </c>
      <c r="F1001" s="8">
        <v>1235801.1736526401</v>
      </c>
      <c r="G1001" s="8">
        <v>436918.00220040005</v>
      </c>
      <c r="H1001" s="8"/>
      <c r="I1001" s="8"/>
      <c r="J1001" s="8"/>
      <c r="K1001" s="8"/>
      <c r="L1001" s="8">
        <v>267791.69434638252</v>
      </c>
      <c r="M1001" s="8"/>
      <c r="N1001" s="8"/>
      <c r="O1001" s="8"/>
      <c r="P1001" s="8"/>
      <c r="Q1001" s="8"/>
      <c r="R1001" s="8">
        <v>163848.45043163522</v>
      </c>
      <c r="S1001" s="8">
        <v>24000</v>
      </c>
      <c r="T1001" s="8">
        <v>42435.042532462336</v>
      </c>
    </row>
    <row r="1002" spans="1:20" hidden="1" x14ac:dyDescent="0.2">
      <c r="A1002" s="6">
        <f>+A1001+1</f>
        <v>931</v>
      </c>
      <c r="B1002" s="6">
        <f>+B1001+1</f>
        <v>2</v>
      </c>
      <c r="C1002" s="7" t="s">
        <v>355</v>
      </c>
      <c r="D1002" s="7" t="s">
        <v>1026</v>
      </c>
      <c r="E1002" s="8">
        <f t="shared" si="104"/>
        <v>16530380.128840962</v>
      </c>
      <c r="F1002" s="8">
        <v>1934835.1627932598</v>
      </c>
      <c r="G1002" s="8">
        <v>691766.54561154009</v>
      </c>
      <c r="H1002" s="8">
        <v>266789.20962497999</v>
      </c>
      <c r="I1002" s="8">
        <v>1032902.5278961201</v>
      </c>
      <c r="J1002" s="8">
        <v>0</v>
      </c>
      <c r="K1002" s="8"/>
      <c r="L1002" s="8">
        <v>429142.58763324824</v>
      </c>
      <c r="M1002" s="8">
        <v>0</v>
      </c>
      <c r="N1002" s="8">
        <v>2358621.543852</v>
      </c>
      <c r="O1002" s="8">
        <v>0</v>
      </c>
      <c r="P1002" s="8">
        <v>4025101.717644</v>
      </c>
      <c r="Q1002" s="8">
        <v>3730151.7258889801</v>
      </c>
      <c r="R1002" s="8">
        <v>1579350.7798884097</v>
      </c>
      <c r="S1002" s="8">
        <v>165303.8012884096</v>
      </c>
      <c r="T1002" s="8">
        <v>316414.52672001265</v>
      </c>
    </row>
    <row r="1003" spans="1:20" hidden="1" x14ac:dyDescent="0.2">
      <c r="A1003" s="6">
        <f t="shared" ref="A1003:A1034" si="105">+A1002+1</f>
        <v>932</v>
      </c>
      <c r="B1003" s="6">
        <f t="shared" ref="B1003:B1034" si="106">+B1002+1</f>
        <v>3</v>
      </c>
      <c r="C1003" s="7" t="s">
        <v>355</v>
      </c>
      <c r="D1003" s="7" t="s">
        <v>1027</v>
      </c>
      <c r="E1003" s="8">
        <f t="shared" si="104"/>
        <v>6809542.5919615999</v>
      </c>
      <c r="F1003" s="8">
        <v>797038.08182543982</v>
      </c>
      <c r="G1003" s="8">
        <v>284967.05604023999</v>
      </c>
      <c r="H1003" s="8">
        <v>109901.43500447999</v>
      </c>
      <c r="I1003" s="8">
        <v>425494.98093983997</v>
      </c>
      <c r="J1003" s="8">
        <v>0</v>
      </c>
      <c r="K1003" s="8"/>
      <c r="L1003" s="8">
        <v>176781.45964294931</v>
      </c>
      <c r="M1003" s="8">
        <v>0</v>
      </c>
      <c r="N1003" s="8">
        <v>971613.09740880004</v>
      </c>
      <c r="O1003" s="8">
        <v>0</v>
      </c>
      <c r="P1003" s="8">
        <v>1658104.7364436798</v>
      </c>
      <c r="Q1003" s="8">
        <v>1536602.7167316</v>
      </c>
      <c r="R1003" s="8">
        <v>650599.46111961605</v>
      </c>
      <c r="S1003" s="8">
        <v>68095.425919615998</v>
      </c>
      <c r="T1003" s="8">
        <v>130344.14088533867</v>
      </c>
    </row>
    <row r="1004" spans="1:20" hidden="1" x14ac:dyDescent="0.2">
      <c r="A1004" s="6">
        <f t="shared" si="105"/>
        <v>933</v>
      </c>
      <c r="B1004" s="6">
        <f t="shared" si="106"/>
        <v>4</v>
      </c>
      <c r="C1004" s="7" t="s">
        <v>355</v>
      </c>
      <c r="D1004" s="7" t="s">
        <v>1028</v>
      </c>
      <c r="E1004" s="8">
        <f t="shared" si="104"/>
        <v>10742268.945673602</v>
      </c>
      <c r="F1004" s="8">
        <v>1257352.7968037401</v>
      </c>
      <c r="G1004" s="8">
        <v>449544.55320306</v>
      </c>
      <c r="H1004" s="8">
        <v>173372.99161308</v>
      </c>
      <c r="I1004" s="8">
        <v>671231.79746363987</v>
      </c>
      <c r="J1004" s="8">
        <v>0</v>
      </c>
      <c r="K1004" s="8"/>
      <c r="L1004" s="8">
        <v>278878.34693674126</v>
      </c>
      <c r="M1004" s="8">
        <v>0</v>
      </c>
      <c r="N1004" s="8">
        <v>1532750.4128160002</v>
      </c>
      <c r="O1004" s="8">
        <v>0</v>
      </c>
      <c r="P1004" s="8">
        <v>2615712.6934087798</v>
      </c>
      <c r="Q1004" s="8">
        <v>2424039.4166671201</v>
      </c>
      <c r="R1004" s="8">
        <v>1026341.2399567359</v>
      </c>
      <c r="S1004" s="8">
        <v>107422.689456736</v>
      </c>
      <c r="T1004" s="8">
        <v>205622.00734796672</v>
      </c>
    </row>
    <row r="1005" spans="1:20" hidden="1" x14ac:dyDescent="0.2">
      <c r="A1005" s="6">
        <f t="shared" si="105"/>
        <v>934</v>
      </c>
      <c r="B1005" s="6">
        <f t="shared" si="106"/>
        <v>5</v>
      </c>
      <c r="C1005" s="7" t="s">
        <v>355</v>
      </c>
      <c r="D1005" s="7" t="s">
        <v>389</v>
      </c>
      <c r="E1005" s="8">
        <f t="shared" si="104"/>
        <v>38499387.248768002</v>
      </c>
      <c r="F1005" s="8">
        <v>4671142.2829344012</v>
      </c>
      <c r="G1005" s="8">
        <v>0</v>
      </c>
      <c r="H1005" s="8">
        <v>1951445.5971359999</v>
      </c>
      <c r="I1005" s="8">
        <v>1760663.7732263999</v>
      </c>
      <c r="J1005" s="8">
        <v>0</v>
      </c>
      <c r="K1005" s="8"/>
      <c r="L1005" s="8">
        <v>224724.47467547751</v>
      </c>
      <c r="M1005" s="8">
        <v>0</v>
      </c>
      <c r="N1005" s="8">
        <v>0</v>
      </c>
      <c r="O1005" s="8">
        <v>0</v>
      </c>
      <c r="P1005" s="8">
        <v>19782682.977976803</v>
      </c>
      <c r="Q1005" s="8">
        <v>5202418.1419139998</v>
      </c>
      <c r="R1005" s="8">
        <v>3786703.5664876797</v>
      </c>
      <c r="S1005" s="8">
        <v>384993.87248768</v>
      </c>
      <c r="T1005" s="8">
        <v>734612.56192956271</v>
      </c>
    </row>
    <row r="1006" spans="1:20" hidden="1" x14ac:dyDescent="0.2">
      <c r="A1006" s="6">
        <f t="shared" si="105"/>
        <v>935</v>
      </c>
      <c r="B1006" s="6">
        <f t="shared" si="106"/>
        <v>6</v>
      </c>
      <c r="C1006" s="7" t="s">
        <v>355</v>
      </c>
      <c r="D1006" s="7" t="s">
        <v>1029</v>
      </c>
      <c r="E1006" s="8">
        <f t="shared" si="104"/>
        <v>4502558.7297064206</v>
      </c>
      <c r="F1006" s="8">
        <v>0</v>
      </c>
      <c r="G1006" s="8">
        <v>0</v>
      </c>
      <c r="H1006" s="8">
        <v>3921521.5361284204</v>
      </c>
      <c r="I1006" s="8">
        <v>0</v>
      </c>
      <c r="J1006" s="8">
        <v>0</v>
      </c>
      <c r="K1006" s="8"/>
      <c r="L1006" s="8">
        <v>0</v>
      </c>
      <c r="M1006" s="8">
        <v>0</v>
      </c>
      <c r="N1006" s="8">
        <v>0</v>
      </c>
      <c r="O1006" s="8">
        <v>0</v>
      </c>
      <c r="P1006" s="8">
        <v>0</v>
      </c>
      <c r="Q1006" s="8">
        <v>0</v>
      </c>
      <c r="R1006" s="8">
        <v>450255.87</v>
      </c>
      <c r="S1006" s="8">
        <v>45025.59</v>
      </c>
      <c r="T1006" s="8">
        <v>85755.733578000014</v>
      </c>
    </row>
    <row r="1007" spans="1:20" hidden="1" x14ac:dyDescent="0.2">
      <c r="A1007" s="6">
        <f t="shared" si="105"/>
        <v>936</v>
      </c>
      <c r="B1007" s="6">
        <f t="shared" si="106"/>
        <v>7</v>
      </c>
      <c r="C1007" s="7" t="s">
        <v>355</v>
      </c>
      <c r="D1007" s="7" t="s">
        <v>1030</v>
      </c>
      <c r="E1007" s="8">
        <f t="shared" si="104"/>
        <v>45540925.179452159</v>
      </c>
      <c r="F1007" s="8">
        <v>4751846.6736631794</v>
      </c>
      <c r="G1007" s="8">
        <v>3261216.0350914202</v>
      </c>
      <c r="H1007" s="8">
        <v>1985161.1671063202</v>
      </c>
      <c r="I1007" s="8">
        <v>1791083.1596548799</v>
      </c>
      <c r="J1007" s="8">
        <v>0</v>
      </c>
      <c r="K1007" s="8"/>
      <c r="L1007" s="8">
        <v>228607.09059932613</v>
      </c>
      <c r="M1007" s="8">
        <v>0</v>
      </c>
      <c r="N1007" s="8">
        <v>2318069.8257948002</v>
      </c>
      <c r="O1007" s="8">
        <v>0</v>
      </c>
      <c r="P1007" s="8">
        <v>20124472.893270899</v>
      </c>
      <c r="Q1007" s="8">
        <v>5292301.5092156995</v>
      </c>
      <c r="R1007" s="8">
        <v>4463445.2609945219</v>
      </c>
      <c r="S1007" s="8">
        <v>455409.25179452158</v>
      </c>
      <c r="T1007" s="8">
        <v>869312.31226659054</v>
      </c>
    </row>
    <row r="1008" spans="1:20" hidden="1" x14ac:dyDescent="0.2">
      <c r="A1008" s="6">
        <f t="shared" si="105"/>
        <v>937</v>
      </c>
      <c r="B1008" s="6">
        <f t="shared" si="106"/>
        <v>8</v>
      </c>
      <c r="C1008" s="7" t="s">
        <v>355</v>
      </c>
      <c r="D1008" s="7" t="s">
        <v>1031</v>
      </c>
      <c r="E1008" s="8">
        <f t="shared" si="104"/>
        <v>6580945.3059877399</v>
      </c>
      <c r="F1008" s="8">
        <v>0</v>
      </c>
      <c r="G1008" s="8">
        <v>0</v>
      </c>
      <c r="H1008" s="8">
        <v>0</v>
      </c>
      <c r="I1008" s="8">
        <v>0</v>
      </c>
      <c r="J1008" s="8">
        <v>0</v>
      </c>
      <c r="K1008" s="8"/>
      <c r="L1008" s="8">
        <v>0</v>
      </c>
      <c r="M1008" s="8">
        <v>0</v>
      </c>
      <c r="N1008" s="8">
        <v>0</v>
      </c>
      <c r="O1008" s="8">
        <v>0</v>
      </c>
      <c r="P1008" s="11">
        <v>5731700.6415257398</v>
      </c>
      <c r="Q1008" s="8">
        <v>0</v>
      </c>
      <c r="R1008" s="8">
        <v>658094.53</v>
      </c>
      <c r="S1008" s="8">
        <v>65809.45</v>
      </c>
      <c r="T1008" s="8">
        <v>125340.68446199998</v>
      </c>
    </row>
    <row r="1009" spans="1:20" hidden="1" x14ac:dyDescent="0.2">
      <c r="A1009" s="6">
        <f t="shared" si="105"/>
        <v>938</v>
      </c>
      <c r="B1009" s="6">
        <f t="shared" si="106"/>
        <v>9</v>
      </c>
      <c r="C1009" s="7" t="s">
        <v>355</v>
      </c>
      <c r="D1009" s="7" t="s">
        <v>1032</v>
      </c>
      <c r="E1009" s="8">
        <f t="shared" si="104"/>
        <v>6510372.1712721791</v>
      </c>
      <c r="F1009" s="8">
        <v>0</v>
      </c>
      <c r="G1009" s="8">
        <v>0</v>
      </c>
      <c r="H1009" s="8">
        <v>0</v>
      </c>
      <c r="I1009" s="8">
        <v>0</v>
      </c>
      <c r="J1009" s="8">
        <v>0</v>
      </c>
      <c r="K1009" s="8"/>
      <c r="L1009" s="8">
        <v>0</v>
      </c>
      <c r="M1009" s="8">
        <v>0</v>
      </c>
      <c r="N1009" s="8">
        <v>0</v>
      </c>
      <c r="O1009" s="8">
        <v>0</v>
      </c>
      <c r="P1009" s="11">
        <v>5670234.68295018</v>
      </c>
      <c r="Q1009" s="8">
        <v>0</v>
      </c>
      <c r="R1009" s="8">
        <v>651037.22</v>
      </c>
      <c r="S1009" s="8">
        <v>65103.72</v>
      </c>
      <c r="T1009" s="8">
        <v>123996.54832200002</v>
      </c>
    </row>
    <row r="1010" spans="1:20" hidden="1" x14ac:dyDescent="0.2">
      <c r="A1010" s="6">
        <f t="shared" si="105"/>
        <v>939</v>
      </c>
      <c r="B1010" s="6">
        <f t="shared" si="106"/>
        <v>10</v>
      </c>
      <c r="C1010" s="7" t="s">
        <v>355</v>
      </c>
      <c r="D1010" s="7" t="s">
        <v>1033</v>
      </c>
      <c r="E1010" s="8">
        <f t="shared" si="104"/>
        <v>13649817.143639101</v>
      </c>
      <c r="F1010" s="8">
        <v>0</v>
      </c>
      <c r="G1010" s="8">
        <v>0</v>
      </c>
      <c r="H1010" s="8">
        <v>0</v>
      </c>
      <c r="I1010" s="8">
        <v>0</v>
      </c>
      <c r="J1010" s="8">
        <v>0</v>
      </c>
      <c r="K1010" s="8"/>
      <c r="L1010" s="8">
        <v>0</v>
      </c>
      <c r="M1010" s="8">
        <v>0</v>
      </c>
      <c r="N1010" s="8">
        <v>0</v>
      </c>
      <c r="O1010" s="8">
        <v>0</v>
      </c>
      <c r="P1010" s="8">
        <v>5719407.4480687194</v>
      </c>
      <c r="Q1010" s="8">
        <v>6168955.39799238</v>
      </c>
      <c r="R1010" s="8">
        <v>1364981.71</v>
      </c>
      <c r="S1010" s="8">
        <v>136498.17000000001</v>
      </c>
      <c r="T1010" s="8">
        <v>259974.41757799999</v>
      </c>
    </row>
    <row r="1011" spans="1:20" hidden="1" x14ac:dyDescent="0.2">
      <c r="A1011" s="6">
        <f t="shared" si="105"/>
        <v>940</v>
      </c>
      <c r="B1011" s="6">
        <f t="shared" si="106"/>
        <v>11</v>
      </c>
      <c r="C1011" s="7" t="s">
        <v>355</v>
      </c>
      <c r="D1011" s="7" t="s">
        <v>1034</v>
      </c>
      <c r="E1011" s="8">
        <f t="shared" si="104"/>
        <v>52237547.845773734</v>
      </c>
      <c r="F1011" s="8">
        <v>0</v>
      </c>
      <c r="G1011" s="8">
        <v>0</v>
      </c>
      <c r="H1011" s="8">
        <v>0</v>
      </c>
      <c r="I1011" s="8">
        <v>0</v>
      </c>
      <c r="J1011" s="8">
        <v>0</v>
      </c>
      <c r="K1011" s="8"/>
      <c r="L1011" s="8">
        <v>0</v>
      </c>
      <c r="M1011" s="8">
        <v>0</v>
      </c>
      <c r="N1011" s="8">
        <v>21999053.9918142</v>
      </c>
      <c r="O1011" s="8">
        <v>0</v>
      </c>
      <c r="P1011" s="11">
        <v>11422051.444180019</v>
      </c>
      <c r="Q1011" s="8">
        <v>12319829.738687521</v>
      </c>
      <c r="R1011" s="8">
        <v>4973975.58</v>
      </c>
      <c r="S1011" s="8">
        <v>522375.48</v>
      </c>
      <c r="T1011" s="8">
        <v>1000261.6110920003</v>
      </c>
    </row>
    <row r="1012" spans="1:20" hidden="1" x14ac:dyDescent="0.2">
      <c r="A1012" s="6">
        <f t="shared" si="105"/>
        <v>941</v>
      </c>
      <c r="B1012" s="6">
        <f t="shared" si="106"/>
        <v>12</v>
      </c>
      <c r="C1012" s="7" t="s">
        <v>355</v>
      </c>
      <c r="D1012" s="7" t="s">
        <v>1035</v>
      </c>
      <c r="E1012" s="8">
        <f t="shared" si="104"/>
        <v>40211009.986906879</v>
      </c>
      <c r="F1012" s="8">
        <v>4571591.4500255994</v>
      </c>
      <c r="G1012" s="8">
        <v>0</v>
      </c>
      <c r="H1012" s="8">
        <v>1909856.62042476</v>
      </c>
      <c r="I1012" s="8">
        <v>1723140.7190247602</v>
      </c>
      <c r="J1012" s="8">
        <v>0</v>
      </c>
      <c r="K1012" s="8"/>
      <c r="L1012" s="8">
        <v>219935.1733711313</v>
      </c>
      <c r="M1012" s="8">
        <v>0</v>
      </c>
      <c r="N1012" s="8">
        <v>2230136.8146540001</v>
      </c>
      <c r="O1012" s="8">
        <v>0</v>
      </c>
      <c r="P1012" s="8">
        <v>19361076.791380797</v>
      </c>
      <c r="Q1012" s="8">
        <v>5091544.8267599996</v>
      </c>
      <c r="R1012" s="8">
        <v>3933892.3296690686</v>
      </c>
      <c r="S1012" s="8">
        <v>402110.09986906877</v>
      </c>
      <c r="T1012" s="8">
        <v>767725.16172769119</v>
      </c>
    </row>
    <row r="1013" spans="1:20" hidden="1" x14ac:dyDescent="0.2">
      <c r="A1013" s="6">
        <f t="shared" si="105"/>
        <v>942</v>
      </c>
      <c r="B1013" s="6">
        <f t="shared" si="106"/>
        <v>13</v>
      </c>
      <c r="C1013" s="7" t="s">
        <v>355</v>
      </c>
      <c r="D1013" s="7" t="s">
        <v>1036</v>
      </c>
      <c r="E1013" s="8">
        <f t="shared" si="104"/>
        <v>10643142.692752639</v>
      </c>
      <c r="F1013" s="8">
        <v>1245750.3472759798</v>
      </c>
      <c r="G1013" s="8">
        <v>445396.29510599998</v>
      </c>
      <c r="H1013" s="8">
        <v>171773.16233909997</v>
      </c>
      <c r="I1013" s="8">
        <v>665037.88655052008</v>
      </c>
      <c r="J1013" s="8">
        <v>0</v>
      </c>
      <c r="K1013" s="8"/>
      <c r="L1013" s="8">
        <v>276304.94594193879</v>
      </c>
      <c r="M1013" s="8">
        <v>0</v>
      </c>
      <c r="N1013" s="8">
        <v>1518606.6708078</v>
      </c>
      <c r="O1013" s="8">
        <v>0</v>
      </c>
      <c r="P1013" s="8">
        <v>2591575.7274682801</v>
      </c>
      <c r="Q1013" s="8">
        <v>2401671.14927166</v>
      </c>
      <c r="R1013" s="8">
        <v>1016870.4884275266</v>
      </c>
      <c r="S1013" s="8">
        <v>106431.42692752641</v>
      </c>
      <c r="T1013" s="8">
        <v>203724.5926363084</v>
      </c>
    </row>
    <row r="1014" spans="1:20" hidden="1" x14ac:dyDescent="0.2">
      <c r="A1014" s="6">
        <f t="shared" si="105"/>
        <v>943</v>
      </c>
      <c r="B1014" s="6">
        <f t="shared" si="106"/>
        <v>14</v>
      </c>
      <c r="C1014" s="7" t="s">
        <v>355</v>
      </c>
      <c r="D1014" s="7" t="s">
        <v>1037</v>
      </c>
      <c r="E1014" s="8">
        <f t="shared" si="104"/>
        <v>10591424.6477504</v>
      </c>
      <c r="F1014" s="8">
        <v>1239696.8899278601</v>
      </c>
      <c r="G1014" s="8">
        <v>443231.99183508003</v>
      </c>
      <c r="H1014" s="8">
        <v>170938.46615411999</v>
      </c>
      <c r="I1014" s="8">
        <v>661806.27573395998</v>
      </c>
      <c r="J1014" s="8">
        <v>0</v>
      </c>
      <c r="K1014" s="8"/>
      <c r="L1014" s="8">
        <v>274962.30194465065</v>
      </c>
      <c r="M1014" s="8">
        <v>0</v>
      </c>
      <c r="N1014" s="8">
        <v>1511227.3378734</v>
      </c>
      <c r="O1014" s="8">
        <v>0</v>
      </c>
      <c r="P1014" s="8">
        <v>2578982.52519642</v>
      </c>
      <c r="Q1014" s="8">
        <v>2390000.7488914202</v>
      </c>
      <c r="R1014" s="8">
        <v>1011929.2265775041</v>
      </c>
      <c r="S1014" s="8">
        <v>105914.246477504</v>
      </c>
      <c r="T1014" s="8">
        <v>202734.63713848143</v>
      </c>
    </row>
    <row r="1015" spans="1:20" hidden="1" x14ac:dyDescent="0.2">
      <c r="A1015" s="6">
        <f t="shared" si="105"/>
        <v>944</v>
      </c>
      <c r="B1015" s="6">
        <f t="shared" si="106"/>
        <v>15</v>
      </c>
      <c r="C1015" s="7" t="s">
        <v>355</v>
      </c>
      <c r="D1015" s="7" t="s">
        <v>1038</v>
      </c>
      <c r="E1015" s="8">
        <f t="shared" si="104"/>
        <v>8927161.9042828809</v>
      </c>
      <c r="F1015" s="8">
        <v>1043716.3218245402</v>
      </c>
      <c r="G1015" s="8">
        <v>373162.55803764</v>
      </c>
      <c r="H1015" s="8">
        <v>143915.23704347998</v>
      </c>
      <c r="I1015" s="8">
        <v>557182.98285132006</v>
      </c>
      <c r="J1015" s="8">
        <v>0</v>
      </c>
      <c r="K1015" s="8"/>
      <c r="L1015" s="8">
        <v>241188.98635588188</v>
      </c>
      <c r="M1015" s="8">
        <v>0</v>
      </c>
      <c r="N1015" s="8">
        <v>1272321.2051298001</v>
      </c>
      <c r="O1015" s="8">
        <v>0</v>
      </c>
      <c r="P1015" s="8">
        <v>2171277.6615230399</v>
      </c>
      <c r="Q1015" s="8">
        <v>2012171.5322263802</v>
      </c>
      <c r="R1015" s="8">
        <v>852056.9672428288</v>
      </c>
      <c r="S1015" s="8">
        <v>89271.61904282881</v>
      </c>
      <c r="T1015" s="8">
        <v>170896.83300514062</v>
      </c>
    </row>
    <row r="1016" spans="1:20" hidden="1" x14ac:dyDescent="0.2">
      <c r="A1016" s="6">
        <f t="shared" si="105"/>
        <v>945</v>
      </c>
      <c r="B1016" s="6">
        <f t="shared" si="106"/>
        <v>16</v>
      </c>
      <c r="C1016" s="7" t="s">
        <v>355</v>
      </c>
      <c r="D1016" s="7" t="s">
        <v>1039</v>
      </c>
      <c r="E1016" s="8">
        <f t="shared" si="104"/>
        <v>12238629.988434242</v>
      </c>
      <c r="F1016" s="8">
        <v>0</v>
      </c>
      <c r="G1016" s="8">
        <v>0</v>
      </c>
      <c r="H1016" s="8">
        <v>2453176.2943640398</v>
      </c>
      <c r="I1016" s="8">
        <v>0</v>
      </c>
      <c r="J1016" s="8">
        <v>0</v>
      </c>
      <c r="K1016" s="8"/>
      <c r="L1016" s="8">
        <v>0</v>
      </c>
      <c r="M1016" s="8">
        <v>0</v>
      </c>
      <c r="N1016" s="8">
        <v>8298310.9044402</v>
      </c>
      <c r="O1016" s="8">
        <v>0</v>
      </c>
      <c r="P1016" s="8">
        <v>0</v>
      </c>
      <c r="Q1016" s="8">
        <v>0</v>
      </c>
      <c r="R1016" s="8">
        <v>1129643.24</v>
      </c>
      <c r="S1016" s="8">
        <v>122386.3</v>
      </c>
      <c r="T1016" s="8">
        <v>235113.24963000001</v>
      </c>
    </row>
    <row r="1017" spans="1:20" hidden="1" x14ac:dyDescent="0.2">
      <c r="A1017" s="6">
        <f t="shared" si="105"/>
        <v>946</v>
      </c>
      <c r="B1017" s="6">
        <f t="shared" si="106"/>
        <v>17</v>
      </c>
      <c r="C1017" s="7" t="s">
        <v>355</v>
      </c>
      <c r="D1017" s="7" t="s">
        <v>1040</v>
      </c>
      <c r="E1017" s="8">
        <f t="shared" si="104"/>
        <v>15963578.661174318</v>
      </c>
      <c r="F1017" s="8">
        <v>0</v>
      </c>
      <c r="G1017" s="8">
        <v>0</v>
      </c>
      <c r="H1017" s="8">
        <v>7813081.0875784792</v>
      </c>
      <c r="I1017" s="8">
        <v>5885165.14221384</v>
      </c>
      <c r="J1017" s="8">
        <v>0</v>
      </c>
      <c r="K1017" s="8"/>
      <c r="L1017" s="8">
        <v>0</v>
      </c>
      <c r="M1017" s="8">
        <v>0</v>
      </c>
      <c r="N1017" s="8">
        <v>0</v>
      </c>
      <c r="O1017" s="8">
        <v>0</v>
      </c>
      <c r="P1017" s="8">
        <v>0</v>
      </c>
      <c r="Q1017" s="8">
        <v>0</v>
      </c>
      <c r="R1017" s="8">
        <v>1806143.74</v>
      </c>
      <c r="S1017" s="8">
        <v>159635.79</v>
      </c>
      <c r="T1017" s="8">
        <v>299552.90138200001</v>
      </c>
    </row>
    <row r="1018" spans="1:20" hidden="1" x14ac:dyDescent="0.2">
      <c r="A1018" s="6">
        <f t="shared" si="105"/>
        <v>947</v>
      </c>
      <c r="B1018" s="6">
        <f t="shared" si="106"/>
        <v>18</v>
      </c>
      <c r="C1018" s="7" t="s">
        <v>355</v>
      </c>
      <c r="D1018" s="7" t="s">
        <v>1041</v>
      </c>
      <c r="E1018" s="8">
        <f t="shared" si="104"/>
        <v>4493764.0633272389</v>
      </c>
      <c r="F1018" s="8">
        <v>0</v>
      </c>
      <c r="G1018" s="8">
        <v>0</v>
      </c>
      <c r="H1018" s="8">
        <v>0</v>
      </c>
      <c r="I1018" s="8">
        <v>0</v>
      </c>
      <c r="J1018" s="8">
        <v>0</v>
      </c>
      <c r="K1018" s="8"/>
      <c r="L1018" s="8">
        <v>0</v>
      </c>
      <c r="M1018" s="8">
        <v>0</v>
      </c>
      <c r="N1018" s="8">
        <v>0</v>
      </c>
      <c r="O1018" s="8">
        <v>0</v>
      </c>
      <c r="P1018" s="8">
        <v>3913861.7831132398</v>
      </c>
      <c r="Q1018" s="8">
        <v>0</v>
      </c>
      <c r="R1018" s="8">
        <v>449376.41</v>
      </c>
      <c r="S1018" s="8">
        <v>44937.64</v>
      </c>
      <c r="T1018" s="8">
        <v>85588.230213999996</v>
      </c>
    </row>
    <row r="1019" spans="1:20" hidden="1" x14ac:dyDescent="0.2">
      <c r="A1019" s="6">
        <f t="shared" si="105"/>
        <v>948</v>
      </c>
      <c r="B1019" s="6">
        <f t="shared" si="106"/>
        <v>19</v>
      </c>
      <c r="C1019" s="7" t="s">
        <v>355</v>
      </c>
      <c r="D1019" s="7" t="s">
        <v>402</v>
      </c>
      <c r="E1019" s="8">
        <f t="shared" si="104"/>
        <v>19040931.81877568</v>
      </c>
      <c r="F1019" s="8">
        <v>12063518.86556544</v>
      </c>
      <c r="G1019" s="8">
        <v>4423724.5865488201</v>
      </c>
      <c r="H1019" s="8">
        <v>0</v>
      </c>
      <c r="I1019" s="8">
        <v>0</v>
      </c>
      <c r="J1019" s="8">
        <v>0</v>
      </c>
      <c r="K1019" s="8"/>
      <c r="L1019" s="8">
        <v>398237.3828052429</v>
      </c>
      <c r="M1019" s="8">
        <v>0</v>
      </c>
      <c r="N1019" s="8">
        <v>0</v>
      </c>
      <c r="O1019" s="8">
        <v>0</v>
      </c>
      <c r="P1019" s="8">
        <v>0</v>
      </c>
      <c r="Q1019" s="8">
        <v>0</v>
      </c>
      <c r="R1019" s="8">
        <v>1595790.3986877566</v>
      </c>
      <c r="S1019" s="8">
        <v>190409.31818775681</v>
      </c>
      <c r="T1019" s="8">
        <v>369251.26698066352</v>
      </c>
    </row>
    <row r="1020" spans="1:20" hidden="1" x14ac:dyDescent="0.2">
      <c r="A1020" s="6">
        <f t="shared" si="105"/>
        <v>949</v>
      </c>
      <c r="B1020" s="6">
        <f t="shared" si="106"/>
        <v>20</v>
      </c>
      <c r="C1020" s="7" t="s">
        <v>355</v>
      </c>
      <c r="D1020" s="7" t="s">
        <v>1042</v>
      </c>
      <c r="E1020" s="8">
        <f t="shared" si="104"/>
        <v>14722730.1247648</v>
      </c>
      <c r="F1020" s="8">
        <v>6094714.8922896599</v>
      </c>
      <c r="G1020" s="8">
        <v>3618569.1667641597</v>
      </c>
      <c r="H1020" s="8">
        <v>0</v>
      </c>
      <c r="I1020" s="8">
        <v>2916662.5588774802</v>
      </c>
      <c r="J1020" s="8">
        <v>0</v>
      </c>
      <c r="K1020" s="8"/>
      <c r="L1020" s="8">
        <v>247840.68994269663</v>
      </c>
      <c r="M1020" s="8">
        <v>0</v>
      </c>
      <c r="N1020" s="8">
        <v>0</v>
      </c>
      <c r="O1020" s="8">
        <v>0</v>
      </c>
      <c r="P1020" s="8">
        <v>0</v>
      </c>
      <c r="Q1020" s="8">
        <v>0</v>
      </c>
      <c r="R1020" s="8">
        <v>1416104.3891476479</v>
      </c>
      <c r="S1020" s="8">
        <v>147227.30124764799</v>
      </c>
      <c r="T1020" s="8">
        <v>281611.12649550731</v>
      </c>
    </row>
    <row r="1021" spans="1:20" hidden="1" x14ac:dyDescent="0.2">
      <c r="A1021" s="6">
        <f t="shared" si="105"/>
        <v>950</v>
      </c>
      <c r="B1021" s="6">
        <f t="shared" si="106"/>
        <v>21</v>
      </c>
      <c r="C1021" s="7" t="s">
        <v>355</v>
      </c>
      <c r="D1021" s="7" t="s">
        <v>1043</v>
      </c>
      <c r="E1021" s="8">
        <f t="shared" si="104"/>
        <v>14696562.3094256</v>
      </c>
      <c r="F1021" s="8">
        <v>6083882.3024889007</v>
      </c>
      <c r="G1021" s="8">
        <v>3612137.6069511604</v>
      </c>
      <c r="H1021" s="8">
        <v>0</v>
      </c>
      <c r="I1021" s="8">
        <v>2911478.5547484001</v>
      </c>
      <c r="J1021" s="8">
        <v>0</v>
      </c>
      <c r="K1021" s="8"/>
      <c r="L1021" s="8">
        <v>247400.18408129434</v>
      </c>
      <c r="M1021" s="8">
        <v>0</v>
      </c>
      <c r="N1021" s="8">
        <v>0</v>
      </c>
      <c r="O1021" s="8">
        <v>0</v>
      </c>
      <c r="P1021" s="8">
        <v>0</v>
      </c>
      <c r="Q1021" s="8">
        <v>0</v>
      </c>
      <c r="R1021" s="8">
        <v>1413587.4401942559</v>
      </c>
      <c r="S1021" s="8">
        <v>146965.62309425601</v>
      </c>
      <c r="T1021" s="8">
        <v>281110.59786733374</v>
      </c>
    </row>
    <row r="1022" spans="1:20" hidden="1" x14ac:dyDescent="0.2">
      <c r="A1022" s="6">
        <f t="shared" si="105"/>
        <v>951</v>
      </c>
      <c r="B1022" s="6">
        <f t="shared" si="106"/>
        <v>22</v>
      </c>
      <c r="C1022" s="7" t="s">
        <v>355</v>
      </c>
      <c r="D1022" s="7" t="s">
        <v>1044</v>
      </c>
      <c r="E1022" s="8">
        <f t="shared" si="104"/>
        <v>14682708.747187199</v>
      </c>
      <c r="F1022" s="8">
        <v>6078147.3951962395</v>
      </c>
      <c r="G1022" s="8">
        <v>3608732.6645453996</v>
      </c>
      <c r="H1022" s="8">
        <v>0</v>
      </c>
      <c r="I1022" s="8">
        <v>2908734.0765285594</v>
      </c>
      <c r="J1022" s="8">
        <v>0</v>
      </c>
      <c r="K1022" s="8"/>
      <c r="L1022" s="8">
        <v>247166.97509584605</v>
      </c>
      <c r="M1022" s="8">
        <v>0</v>
      </c>
      <c r="N1022" s="8">
        <v>0</v>
      </c>
      <c r="O1022" s="8">
        <v>0</v>
      </c>
      <c r="P1022" s="8">
        <v>0</v>
      </c>
      <c r="Q1022" s="8">
        <v>0</v>
      </c>
      <c r="R1022" s="8">
        <v>1412254.936471872</v>
      </c>
      <c r="S1022" s="8">
        <v>146827.08747187199</v>
      </c>
      <c r="T1022" s="8">
        <v>280845.61187740992</v>
      </c>
    </row>
    <row r="1023" spans="1:20" hidden="1" x14ac:dyDescent="0.2">
      <c r="A1023" s="6">
        <f t="shared" si="105"/>
        <v>952</v>
      </c>
      <c r="B1023" s="6">
        <f t="shared" si="106"/>
        <v>23</v>
      </c>
      <c r="C1023" s="7" t="s">
        <v>355</v>
      </c>
      <c r="D1023" s="7" t="s">
        <v>1045</v>
      </c>
      <c r="E1023" s="8">
        <f t="shared" si="104"/>
        <v>7831412.8703914396</v>
      </c>
      <c r="F1023" s="8">
        <v>0</v>
      </c>
      <c r="G1023" s="8">
        <v>0</v>
      </c>
      <c r="H1023" s="8">
        <v>0</v>
      </c>
      <c r="I1023" s="8">
        <v>0</v>
      </c>
      <c r="J1023" s="8">
        <v>0</v>
      </c>
      <c r="K1023" s="8"/>
      <c r="L1023" s="8">
        <v>0</v>
      </c>
      <c r="M1023" s="8">
        <v>0</v>
      </c>
      <c r="N1023" s="8">
        <v>2530498.6682513999</v>
      </c>
      <c r="O1023" s="8">
        <v>0</v>
      </c>
      <c r="P1023" s="8">
        <v>4318418.3483960396</v>
      </c>
      <c r="Q1023" s="8">
        <v>0</v>
      </c>
      <c r="R1023" s="8">
        <v>754409.78</v>
      </c>
      <c r="S1023" s="8">
        <v>78314.13</v>
      </c>
      <c r="T1023" s="8">
        <v>149771.94374399999</v>
      </c>
    </row>
    <row r="1024" spans="1:20" hidden="1" x14ac:dyDescent="0.2">
      <c r="A1024" s="6">
        <f t="shared" si="105"/>
        <v>953</v>
      </c>
      <c r="B1024" s="6">
        <f t="shared" si="106"/>
        <v>24</v>
      </c>
      <c r="C1024" s="7" t="s">
        <v>355</v>
      </c>
      <c r="D1024" s="7" t="s">
        <v>1046</v>
      </c>
      <c r="E1024" s="8">
        <f t="shared" si="104"/>
        <v>2900730.0639144001</v>
      </c>
      <c r="F1024" s="8">
        <v>0</v>
      </c>
      <c r="G1024" s="8">
        <v>0</v>
      </c>
      <c r="H1024" s="8">
        <v>0</v>
      </c>
      <c r="I1024" s="8">
        <v>0</v>
      </c>
      <c r="J1024" s="8">
        <v>0</v>
      </c>
      <c r="K1024" s="8"/>
      <c r="L1024" s="8">
        <v>0</v>
      </c>
      <c r="M1024" s="8">
        <v>0</v>
      </c>
      <c r="N1024" s="8">
        <v>2554788.9930444001</v>
      </c>
      <c r="O1024" s="8">
        <v>0</v>
      </c>
      <c r="P1024" s="8">
        <v>0</v>
      </c>
      <c r="Q1024" s="8">
        <v>0</v>
      </c>
      <c r="R1024" s="8">
        <v>261065.71</v>
      </c>
      <c r="S1024" s="8">
        <v>29007.3</v>
      </c>
      <c r="T1024" s="8">
        <v>55868.060870000016</v>
      </c>
    </row>
    <row r="1025" spans="1:20" hidden="1" x14ac:dyDescent="0.2">
      <c r="A1025" s="6">
        <f t="shared" si="105"/>
        <v>954</v>
      </c>
      <c r="B1025" s="6">
        <f t="shared" si="106"/>
        <v>25</v>
      </c>
      <c r="C1025" s="7" t="s">
        <v>355</v>
      </c>
      <c r="D1025" s="7" t="s">
        <v>1047</v>
      </c>
      <c r="E1025" s="8">
        <f t="shared" si="104"/>
        <v>2873141.2792171198</v>
      </c>
      <c r="F1025" s="8">
        <v>0</v>
      </c>
      <c r="G1025" s="8">
        <v>0</v>
      </c>
      <c r="H1025" s="8">
        <v>0</v>
      </c>
      <c r="I1025" s="8">
        <v>0</v>
      </c>
      <c r="J1025" s="8">
        <v>0</v>
      </c>
      <c r="K1025" s="8"/>
      <c r="L1025" s="8">
        <v>0</v>
      </c>
      <c r="M1025" s="8">
        <v>0</v>
      </c>
      <c r="N1025" s="8">
        <v>0</v>
      </c>
      <c r="O1025" s="8">
        <v>0</v>
      </c>
      <c r="P1025" s="8">
        <v>2502373.8903811197</v>
      </c>
      <c r="Q1025" s="8">
        <v>0</v>
      </c>
      <c r="R1025" s="8">
        <v>287314.13</v>
      </c>
      <c r="S1025" s="8">
        <v>28731.41</v>
      </c>
      <c r="T1025" s="8">
        <v>54721.84883599999</v>
      </c>
    </row>
    <row r="1026" spans="1:20" hidden="1" x14ac:dyDescent="0.2">
      <c r="A1026" s="6">
        <f t="shared" si="105"/>
        <v>955</v>
      </c>
      <c r="B1026" s="6">
        <f t="shared" si="106"/>
        <v>26</v>
      </c>
      <c r="C1026" s="7" t="s">
        <v>355</v>
      </c>
      <c r="D1026" s="7" t="s">
        <v>1048</v>
      </c>
      <c r="E1026" s="8">
        <f t="shared" si="104"/>
        <v>2917723.4683363806</v>
      </c>
      <c r="F1026" s="8">
        <v>0</v>
      </c>
      <c r="G1026" s="8">
        <v>0</v>
      </c>
      <c r="H1026" s="8">
        <v>0</v>
      </c>
      <c r="I1026" s="8">
        <v>0</v>
      </c>
      <c r="J1026" s="8">
        <v>0</v>
      </c>
      <c r="K1026" s="8"/>
      <c r="L1026" s="8">
        <v>0</v>
      </c>
      <c r="M1026" s="8">
        <v>0</v>
      </c>
      <c r="N1026" s="8">
        <v>0</v>
      </c>
      <c r="O1026" s="8">
        <v>0</v>
      </c>
      <c r="P1026" s="8">
        <v>2541202.9270903803</v>
      </c>
      <c r="Q1026" s="8">
        <v>0</v>
      </c>
      <c r="R1026" s="8">
        <v>291772.34999999998</v>
      </c>
      <c r="S1026" s="8">
        <v>29177.23</v>
      </c>
      <c r="T1026" s="8">
        <v>55570.961246000006</v>
      </c>
    </row>
    <row r="1027" spans="1:20" hidden="1" x14ac:dyDescent="0.2">
      <c r="A1027" s="6">
        <f t="shared" si="105"/>
        <v>956</v>
      </c>
      <c r="B1027" s="6">
        <f t="shared" si="106"/>
        <v>27</v>
      </c>
      <c r="C1027" s="7" t="s">
        <v>355</v>
      </c>
      <c r="D1027" s="7" t="s">
        <v>1049</v>
      </c>
      <c r="E1027" s="8">
        <f t="shared" si="104"/>
        <v>2902059.4504893003</v>
      </c>
      <c r="F1027" s="8">
        <v>0</v>
      </c>
      <c r="G1027" s="8">
        <v>0</v>
      </c>
      <c r="H1027" s="8">
        <v>0</v>
      </c>
      <c r="I1027" s="8">
        <v>0</v>
      </c>
      <c r="J1027" s="8">
        <v>0</v>
      </c>
      <c r="K1027" s="8"/>
      <c r="L1027" s="8">
        <v>0</v>
      </c>
      <c r="M1027" s="8">
        <v>0</v>
      </c>
      <c r="N1027" s="8">
        <v>0</v>
      </c>
      <c r="O1027" s="8">
        <v>0</v>
      </c>
      <c r="P1027" s="8">
        <v>2527560.2862153002</v>
      </c>
      <c r="Q1027" s="8">
        <v>0</v>
      </c>
      <c r="R1027" s="8">
        <v>290205.95</v>
      </c>
      <c r="S1027" s="8">
        <v>29020.59</v>
      </c>
      <c r="T1027" s="8">
        <v>55272.624274000002</v>
      </c>
    </row>
    <row r="1028" spans="1:20" hidden="1" x14ac:dyDescent="0.2">
      <c r="A1028" s="6">
        <f t="shared" si="105"/>
        <v>957</v>
      </c>
      <c r="B1028" s="6">
        <f t="shared" si="106"/>
        <v>28</v>
      </c>
      <c r="C1028" s="7" t="s">
        <v>355</v>
      </c>
      <c r="D1028" s="7" t="s">
        <v>1050</v>
      </c>
      <c r="E1028" s="8">
        <f t="shared" si="104"/>
        <v>33643021.0909786</v>
      </c>
      <c r="F1028" s="8">
        <v>0</v>
      </c>
      <c r="G1028" s="8">
        <v>0</v>
      </c>
      <c r="H1028" s="8">
        <v>0</v>
      </c>
      <c r="I1028" s="8">
        <v>0</v>
      </c>
      <c r="J1028" s="8">
        <v>0</v>
      </c>
      <c r="K1028" s="8"/>
      <c r="L1028" s="8">
        <v>0</v>
      </c>
      <c r="M1028" s="8">
        <v>0</v>
      </c>
      <c r="N1028" s="8">
        <v>29630754.394806601</v>
      </c>
      <c r="O1028" s="8">
        <v>0</v>
      </c>
      <c r="P1028" s="8">
        <v>0</v>
      </c>
      <c r="Q1028" s="8">
        <v>0</v>
      </c>
      <c r="R1028" s="8">
        <v>3027871.9</v>
      </c>
      <c r="S1028" s="8">
        <v>336430.21</v>
      </c>
      <c r="T1028" s="8">
        <v>647964.58617200004</v>
      </c>
    </row>
    <row r="1029" spans="1:20" hidden="1" x14ac:dyDescent="0.2">
      <c r="A1029" s="6">
        <f t="shared" si="105"/>
        <v>958</v>
      </c>
      <c r="B1029" s="6">
        <f t="shared" si="106"/>
        <v>29</v>
      </c>
      <c r="C1029" s="7" t="s">
        <v>355</v>
      </c>
      <c r="D1029" s="7" t="s">
        <v>1051</v>
      </c>
      <c r="E1029" s="8">
        <f t="shared" si="104"/>
        <v>10588075.754892999</v>
      </c>
      <c r="F1029" s="8">
        <v>0</v>
      </c>
      <c r="G1029" s="8">
        <v>0</v>
      </c>
      <c r="H1029" s="8">
        <v>0</v>
      </c>
      <c r="I1029" s="8">
        <v>0</v>
      </c>
      <c r="J1029" s="8">
        <v>0</v>
      </c>
      <c r="K1029" s="8"/>
      <c r="L1029" s="8">
        <v>0</v>
      </c>
      <c r="M1029" s="8">
        <v>0</v>
      </c>
      <c r="N1029" s="8">
        <v>9325341.8360549994</v>
      </c>
      <c r="O1029" s="8">
        <v>0</v>
      </c>
      <c r="P1029" s="8">
        <v>0</v>
      </c>
      <c r="Q1029" s="8">
        <v>0</v>
      </c>
      <c r="R1029" s="8">
        <v>952926.82</v>
      </c>
      <c r="S1029" s="8">
        <v>105880.76</v>
      </c>
      <c r="T1029" s="8">
        <v>203926.338838</v>
      </c>
    </row>
    <row r="1030" spans="1:20" hidden="1" x14ac:dyDescent="0.2">
      <c r="A1030" s="6">
        <f t="shared" si="105"/>
        <v>959</v>
      </c>
      <c r="B1030" s="6">
        <f t="shared" si="106"/>
        <v>30</v>
      </c>
      <c r="C1030" s="7" t="s">
        <v>355</v>
      </c>
      <c r="D1030" s="7" t="s">
        <v>1052</v>
      </c>
      <c r="E1030" s="8">
        <f t="shared" si="104"/>
        <v>8330896.5316636199</v>
      </c>
      <c r="F1030" s="8">
        <v>0</v>
      </c>
      <c r="G1030" s="8">
        <v>0</v>
      </c>
      <c r="H1030" s="8">
        <v>0</v>
      </c>
      <c r="I1030" s="8">
        <v>0</v>
      </c>
      <c r="J1030" s="8">
        <v>0</v>
      </c>
      <c r="K1030" s="8"/>
      <c r="L1030" s="8">
        <v>0</v>
      </c>
      <c r="M1030" s="8">
        <v>0</v>
      </c>
      <c r="N1030" s="8">
        <v>0</v>
      </c>
      <c r="O1030" s="8">
        <v>0</v>
      </c>
      <c r="P1030" s="8">
        <v>3765891.6716605797</v>
      </c>
      <c r="Q1030" s="8">
        <v>3489935.9847290399</v>
      </c>
      <c r="R1030" s="8">
        <v>833089.65</v>
      </c>
      <c r="S1030" s="8">
        <v>83308.97</v>
      </c>
      <c r="T1030" s="8">
        <v>158670.255274</v>
      </c>
    </row>
    <row r="1031" spans="1:20" hidden="1" x14ac:dyDescent="0.2">
      <c r="A1031" s="6">
        <f t="shared" si="105"/>
        <v>960</v>
      </c>
      <c r="B1031" s="6">
        <f t="shared" si="106"/>
        <v>31</v>
      </c>
      <c r="C1031" s="7" t="s">
        <v>355</v>
      </c>
      <c r="D1031" s="7" t="s">
        <v>1053</v>
      </c>
      <c r="E1031" s="8">
        <f t="shared" si="104"/>
        <v>4022101.2613700395</v>
      </c>
      <c r="F1031" s="8">
        <v>0</v>
      </c>
      <c r="G1031" s="8">
        <v>0</v>
      </c>
      <c r="H1031" s="8">
        <v>0</v>
      </c>
      <c r="I1031" s="8">
        <v>0</v>
      </c>
      <c r="J1031" s="8">
        <v>0</v>
      </c>
      <c r="K1031" s="8"/>
      <c r="L1031" s="8">
        <v>0</v>
      </c>
      <c r="M1031" s="8">
        <v>0</v>
      </c>
      <c r="N1031" s="8">
        <v>0</v>
      </c>
      <c r="O1031" s="8">
        <v>0</v>
      </c>
      <c r="P1031" s="8">
        <v>0</v>
      </c>
      <c r="Q1031" s="8">
        <v>3503065.1808020398</v>
      </c>
      <c r="R1031" s="8">
        <v>402210.13</v>
      </c>
      <c r="S1031" s="8">
        <v>40221.01</v>
      </c>
      <c r="T1031" s="8">
        <v>76604.940568000005</v>
      </c>
    </row>
    <row r="1032" spans="1:20" hidden="1" x14ac:dyDescent="0.2">
      <c r="A1032" s="6">
        <f t="shared" si="105"/>
        <v>961</v>
      </c>
      <c r="B1032" s="6">
        <f t="shared" si="106"/>
        <v>32</v>
      </c>
      <c r="C1032" s="7" t="s">
        <v>355</v>
      </c>
      <c r="D1032" s="7" t="s">
        <v>1054</v>
      </c>
      <c r="E1032" s="8">
        <f t="shared" si="104"/>
        <v>4919678.4530035201</v>
      </c>
      <c r="F1032" s="8">
        <v>1923737.1695287202</v>
      </c>
      <c r="G1032" s="8">
        <v>687798.65337833995</v>
      </c>
      <c r="H1032" s="8">
        <v>265258.93473744002</v>
      </c>
      <c r="I1032" s="8">
        <v>1026977.9192870399</v>
      </c>
      <c r="J1032" s="8">
        <v>0</v>
      </c>
      <c r="K1032" s="8"/>
      <c r="L1032" s="8">
        <v>426681.07363821979</v>
      </c>
      <c r="M1032" s="8">
        <v>0</v>
      </c>
      <c r="N1032" s="8">
        <v>0</v>
      </c>
      <c r="O1032" s="8">
        <v>0</v>
      </c>
      <c r="P1032" s="8">
        <v>0</v>
      </c>
      <c r="Q1032" s="8">
        <v>0</v>
      </c>
      <c r="R1032" s="8">
        <v>445329.66503003519</v>
      </c>
      <c r="S1032" s="8">
        <v>49196.784530035206</v>
      </c>
      <c r="T1032" s="8">
        <v>94698.252873689824</v>
      </c>
    </row>
    <row r="1033" spans="1:20" hidden="1" x14ac:dyDescent="0.2">
      <c r="A1033" s="6">
        <f t="shared" si="105"/>
        <v>962</v>
      </c>
      <c r="B1033" s="6">
        <f t="shared" si="106"/>
        <v>33</v>
      </c>
      <c r="C1033" s="7" t="s">
        <v>355</v>
      </c>
      <c r="D1033" s="7" t="s">
        <v>1055</v>
      </c>
      <c r="E1033" s="8">
        <f t="shared" si="104"/>
        <v>5269932.2061791997</v>
      </c>
      <c r="F1033" s="8">
        <v>2060696.5596562796</v>
      </c>
      <c r="G1033" s="8">
        <v>736766.09109137999</v>
      </c>
      <c r="H1033" s="8">
        <v>284143.89999576</v>
      </c>
      <c r="I1033" s="8">
        <v>1100093.0361640798</v>
      </c>
      <c r="J1033" s="8">
        <v>0</v>
      </c>
      <c r="K1033" s="8"/>
      <c r="L1033" s="8">
        <v>457058.39407686581</v>
      </c>
      <c r="M1033" s="8">
        <v>0</v>
      </c>
      <c r="N1033" s="8">
        <v>0</v>
      </c>
      <c r="O1033" s="8">
        <v>0</v>
      </c>
      <c r="P1033" s="8">
        <v>0</v>
      </c>
      <c r="Q1033" s="8">
        <v>0</v>
      </c>
      <c r="R1033" s="8">
        <v>477034.661161792</v>
      </c>
      <c r="S1033" s="8">
        <v>52699.322061792001</v>
      </c>
      <c r="T1033" s="8">
        <v>101440.2419712502</v>
      </c>
    </row>
    <row r="1034" spans="1:20" hidden="1" x14ac:dyDescent="0.2">
      <c r="A1034" s="6">
        <f t="shared" si="105"/>
        <v>963</v>
      </c>
      <c r="B1034" s="6">
        <f t="shared" si="106"/>
        <v>34</v>
      </c>
      <c r="C1034" s="7" t="s">
        <v>355</v>
      </c>
      <c r="D1034" s="7" t="s">
        <v>1056</v>
      </c>
      <c r="E1034" s="8">
        <f t="shared" si="104"/>
        <v>5273157.3838880016</v>
      </c>
      <c r="F1034" s="8">
        <v>2061957.6958617005</v>
      </c>
      <c r="G1034" s="8">
        <v>737216.9926867201</v>
      </c>
      <c r="H1034" s="8">
        <v>284317.79467139998</v>
      </c>
      <c r="I1034" s="8">
        <v>1100766.2877162001</v>
      </c>
      <c r="J1034" s="8">
        <v>0</v>
      </c>
      <c r="K1034" s="8"/>
      <c r="L1034" s="8">
        <v>457338.11157630099</v>
      </c>
      <c r="M1034" s="8">
        <v>0</v>
      </c>
      <c r="N1034" s="8">
        <v>0</v>
      </c>
      <c r="O1034" s="8">
        <v>0</v>
      </c>
      <c r="P1034" s="8">
        <v>0</v>
      </c>
      <c r="Q1034" s="8">
        <v>0</v>
      </c>
      <c r="R1034" s="8">
        <v>477326.60453887994</v>
      </c>
      <c r="S1034" s="8">
        <v>52731.573838880009</v>
      </c>
      <c r="T1034" s="8">
        <v>101502.32299791914</v>
      </c>
    </row>
    <row r="1035" spans="1:20" s="14" customFormat="1" hidden="1" x14ac:dyDescent="0.2">
      <c r="A1035" s="40" t="s">
        <v>415</v>
      </c>
      <c r="B1035" s="40"/>
      <c r="C1035" s="40"/>
      <c r="D1035" s="40"/>
      <c r="E1035" s="13">
        <f>SUM(F1035:T1035)</f>
        <v>461458114.41334558</v>
      </c>
      <c r="F1035" s="13">
        <v>59115426.061313577</v>
      </c>
      <c r="G1035" s="13">
        <v>23811148.799091361</v>
      </c>
      <c r="H1035" s="13">
        <v>21904653.433921862</v>
      </c>
      <c r="I1035" s="13">
        <v>27138421.678877041</v>
      </c>
      <c r="J1035" s="13">
        <v>0</v>
      </c>
      <c r="K1035" s="13">
        <v>0</v>
      </c>
      <c r="L1035" s="13">
        <v>5100039.8726641936</v>
      </c>
      <c r="M1035" s="13">
        <v>0</v>
      </c>
      <c r="N1035" s="13">
        <v>88052095.696748406</v>
      </c>
      <c r="O1035" s="13">
        <v>0</v>
      </c>
      <c r="P1035" s="13">
        <v>123021690.84789398</v>
      </c>
      <c r="Q1035" s="13">
        <v>55562688.069777846</v>
      </c>
      <c r="R1035" s="13">
        <v>44306840.586027779</v>
      </c>
      <c r="S1035" s="13">
        <v>4616873.1936961301</v>
      </c>
      <c r="T1035" s="13">
        <v>8828236.1733333282</v>
      </c>
    </row>
    <row r="1036" spans="1:20" ht="25.5" hidden="1" x14ac:dyDescent="0.2">
      <c r="A1036" s="6">
        <f>+A1034+1</f>
        <v>964</v>
      </c>
      <c r="B1036" s="6">
        <v>1</v>
      </c>
      <c r="C1036" s="7" t="s">
        <v>1057</v>
      </c>
      <c r="D1036" s="7" t="s">
        <v>1058</v>
      </c>
      <c r="E1036" s="8">
        <f t="shared" ref="E1036:E1043" si="107">SUM(F1036:T1036)</f>
        <v>1213047.62814066</v>
      </c>
      <c r="F1036" s="8"/>
      <c r="G1036" s="8"/>
      <c r="H1036" s="8"/>
      <c r="I1036" s="8">
        <v>1009280.5173246599</v>
      </c>
      <c r="J1036" s="8"/>
      <c r="K1036" s="8"/>
      <c r="L1036" s="8"/>
      <c r="M1036" s="8"/>
      <c r="N1036" s="8"/>
      <c r="O1036" s="8"/>
      <c r="P1036" s="8"/>
      <c r="Q1036" s="8"/>
      <c r="R1036" s="8">
        <v>157696.19</v>
      </c>
      <c r="S1036" s="8">
        <v>24000</v>
      </c>
      <c r="T1036" s="8">
        <v>22070.920816000002</v>
      </c>
    </row>
    <row r="1037" spans="1:20" ht="25.5" hidden="1" x14ac:dyDescent="0.2">
      <c r="A1037" s="6">
        <f>+A1036+1</f>
        <v>965</v>
      </c>
      <c r="B1037" s="6">
        <f>+B1036+1</f>
        <v>2</v>
      </c>
      <c r="C1037" s="7" t="s">
        <v>1057</v>
      </c>
      <c r="D1037" s="7" t="s">
        <v>1059</v>
      </c>
      <c r="E1037" s="8">
        <f t="shared" si="107"/>
        <v>1152300.62814066</v>
      </c>
      <c r="F1037" s="8"/>
      <c r="G1037" s="8"/>
      <c r="H1037" s="8"/>
      <c r="I1037" s="8">
        <v>957561.61497065995</v>
      </c>
      <c r="J1037" s="8"/>
      <c r="K1037" s="8"/>
      <c r="L1037" s="8"/>
      <c r="M1037" s="8"/>
      <c r="N1037" s="8"/>
      <c r="O1037" s="8"/>
      <c r="P1037" s="8"/>
      <c r="Q1037" s="8"/>
      <c r="R1037" s="8">
        <v>149799.07999999999</v>
      </c>
      <c r="S1037" s="8">
        <v>24000</v>
      </c>
      <c r="T1037" s="8">
        <v>20939.93317</v>
      </c>
    </row>
    <row r="1038" spans="1:20" ht="25.5" hidden="1" x14ac:dyDescent="0.2">
      <c r="A1038" s="6">
        <f t="shared" ref="A1038:A1043" si="108">+A1037+1</f>
        <v>966</v>
      </c>
      <c r="B1038" s="6">
        <f t="shared" ref="B1038:B1043" si="109">+B1037+1</f>
        <v>3</v>
      </c>
      <c r="C1038" s="7" t="s">
        <v>1057</v>
      </c>
      <c r="D1038" s="7" t="s">
        <v>1060</v>
      </c>
      <c r="E1038" s="8">
        <f t="shared" si="107"/>
        <v>305874.42706419993</v>
      </c>
      <c r="F1038" s="8"/>
      <c r="G1038" s="8"/>
      <c r="H1038" s="8">
        <v>245909.44547819995</v>
      </c>
      <c r="I1038" s="8"/>
      <c r="J1038" s="8"/>
      <c r="K1038" s="8"/>
      <c r="L1038" s="8"/>
      <c r="M1038" s="8"/>
      <c r="N1038" s="8"/>
      <c r="O1038" s="8"/>
      <c r="P1038" s="8"/>
      <c r="Q1038" s="8"/>
      <c r="R1038" s="8">
        <v>30587.439999999999</v>
      </c>
      <c r="S1038" s="8">
        <v>24000</v>
      </c>
      <c r="T1038" s="8">
        <v>5377.5415859999994</v>
      </c>
    </row>
    <row r="1039" spans="1:20" hidden="1" x14ac:dyDescent="0.2">
      <c r="A1039" s="6">
        <f t="shared" si="108"/>
        <v>967</v>
      </c>
      <c r="B1039" s="6">
        <f t="shared" si="109"/>
        <v>4</v>
      </c>
      <c r="C1039" s="7" t="s">
        <v>1057</v>
      </c>
      <c r="D1039" s="7" t="s">
        <v>1061</v>
      </c>
      <c r="E1039" s="8">
        <f t="shared" si="107"/>
        <v>308141.57293580001</v>
      </c>
      <c r="F1039" s="8"/>
      <c r="G1039" s="8"/>
      <c r="H1039" s="8">
        <v>247906.2063618</v>
      </c>
      <c r="I1039" s="8"/>
      <c r="J1039" s="8"/>
      <c r="K1039" s="8"/>
      <c r="L1039" s="8"/>
      <c r="M1039" s="8"/>
      <c r="N1039" s="8"/>
      <c r="O1039" s="8"/>
      <c r="P1039" s="8"/>
      <c r="Q1039" s="8"/>
      <c r="R1039" s="8">
        <v>30814.16</v>
      </c>
      <c r="S1039" s="8">
        <v>24000</v>
      </c>
      <c r="T1039" s="8">
        <v>5421.2065740000016</v>
      </c>
    </row>
    <row r="1040" spans="1:20" hidden="1" x14ac:dyDescent="0.2">
      <c r="A1040" s="6">
        <f t="shared" si="108"/>
        <v>968</v>
      </c>
      <c r="B1040" s="6">
        <f t="shared" si="109"/>
        <v>5</v>
      </c>
      <c r="C1040" s="7" t="s">
        <v>1057</v>
      </c>
      <c r="D1040" s="7" t="s">
        <v>1062</v>
      </c>
      <c r="E1040" s="8">
        <f t="shared" si="107"/>
        <v>291090.81804280001</v>
      </c>
      <c r="F1040" s="8"/>
      <c r="G1040" s="8"/>
      <c r="H1040" s="8">
        <v>232888.92880680002</v>
      </c>
      <c r="I1040" s="8"/>
      <c r="J1040" s="8"/>
      <c r="K1040" s="8"/>
      <c r="L1040" s="8"/>
      <c r="M1040" s="8"/>
      <c r="N1040" s="8"/>
      <c r="O1040" s="8"/>
      <c r="P1040" s="8"/>
      <c r="Q1040" s="8"/>
      <c r="R1040" s="8">
        <v>29109.08</v>
      </c>
      <c r="S1040" s="8">
        <v>24000</v>
      </c>
      <c r="T1040" s="8">
        <v>5092.8092360000001</v>
      </c>
    </row>
    <row r="1041" spans="1:20" hidden="1" x14ac:dyDescent="0.2">
      <c r="A1041" s="6">
        <f t="shared" si="108"/>
        <v>969</v>
      </c>
      <c r="B1041" s="6">
        <f t="shared" si="109"/>
        <v>6</v>
      </c>
      <c r="C1041" s="7" t="s">
        <v>1057</v>
      </c>
      <c r="D1041" s="7" t="s">
        <v>1063</v>
      </c>
      <c r="E1041" s="8">
        <f t="shared" si="107"/>
        <v>14729728.143955199</v>
      </c>
      <c r="F1041" s="8">
        <v>1070700.01657164</v>
      </c>
      <c r="G1041" s="8">
        <v>0</v>
      </c>
      <c r="H1041" s="8">
        <v>172530.98812403998</v>
      </c>
      <c r="I1041" s="8">
        <v>1125117.4892579999</v>
      </c>
      <c r="J1041" s="8">
        <v>0</v>
      </c>
      <c r="K1041" s="8"/>
      <c r="L1041" s="8">
        <v>256790.22337890757</v>
      </c>
      <c r="M1041" s="8">
        <v>0</v>
      </c>
      <c r="N1041" s="8">
        <v>3604954.1284763999</v>
      </c>
      <c r="O1041" s="8">
        <v>0</v>
      </c>
      <c r="P1041" s="8">
        <v>2107604.0958436802</v>
      </c>
      <c r="Q1041" s="8">
        <v>4539140.1097131604</v>
      </c>
      <c r="R1041" s="8">
        <v>1424003.4648395521</v>
      </c>
      <c r="S1041" s="8">
        <v>147297.28143955203</v>
      </c>
      <c r="T1041" s="8">
        <v>281590.34631026851</v>
      </c>
    </row>
    <row r="1042" spans="1:20" hidden="1" x14ac:dyDescent="0.2">
      <c r="A1042" s="6">
        <f t="shared" si="108"/>
        <v>970</v>
      </c>
      <c r="B1042" s="6">
        <f t="shared" si="109"/>
        <v>7</v>
      </c>
      <c r="C1042" s="7" t="s">
        <v>1057</v>
      </c>
      <c r="D1042" s="7" t="s">
        <v>1064</v>
      </c>
      <c r="E1042" s="8">
        <f t="shared" si="107"/>
        <v>4935855.6850887202</v>
      </c>
      <c r="F1042" s="8">
        <v>0</v>
      </c>
      <c r="G1042" s="8">
        <v>0</v>
      </c>
      <c r="H1042" s="8">
        <v>267225.29629278003</v>
      </c>
      <c r="I1042" s="8">
        <v>0</v>
      </c>
      <c r="J1042" s="8">
        <v>0</v>
      </c>
      <c r="K1042" s="8"/>
      <c r="L1042" s="8">
        <v>0</v>
      </c>
      <c r="M1042" s="8">
        <v>0</v>
      </c>
      <c r="N1042" s="8">
        <v>0</v>
      </c>
      <c r="O1042" s="8">
        <v>0</v>
      </c>
      <c r="P1042" s="8">
        <v>4031677.9516259399</v>
      </c>
      <c r="Q1042" s="8">
        <v>0</v>
      </c>
      <c r="R1042" s="8">
        <v>493585.57</v>
      </c>
      <c r="S1042" s="8">
        <v>49358.559999999998</v>
      </c>
      <c r="T1042" s="8">
        <v>94008.307170000015</v>
      </c>
    </row>
    <row r="1043" spans="1:20" hidden="1" x14ac:dyDescent="0.2">
      <c r="A1043" s="6">
        <f t="shared" si="108"/>
        <v>971</v>
      </c>
      <c r="B1043" s="6">
        <f t="shared" si="109"/>
        <v>8</v>
      </c>
      <c r="C1043" s="7" t="s">
        <v>1057</v>
      </c>
      <c r="D1043" s="7" t="s">
        <v>1065</v>
      </c>
      <c r="E1043" s="8">
        <f t="shared" si="107"/>
        <v>2010706.8756941597</v>
      </c>
      <c r="F1043" s="8"/>
      <c r="G1043" s="8"/>
      <c r="H1043" s="8"/>
      <c r="I1043" s="8">
        <v>1688393.2449081598</v>
      </c>
      <c r="J1043" s="8"/>
      <c r="K1043" s="8"/>
      <c r="L1043" s="8"/>
      <c r="M1043" s="8"/>
      <c r="N1043" s="8"/>
      <c r="O1043" s="8"/>
      <c r="P1043" s="8"/>
      <c r="Q1043" s="8"/>
      <c r="R1043" s="8">
        <v>261391.89</v>
      </c>
      <c r="S1043" s="8">
        <v>24000</v>
      </c>
      <c r="T1043" s="8">
        <v>36921.740785999995</v>
      </c>
    </row>
    <row r="1044" spans="1:20" s="14" customFormat="1" hidden="1" x14ac:dyDescent="0.2">
      <c r="A1044" s="40" t="s">
        <v>1066</v>
      </c>
      <c r="B1044" s="40"/>
      <c r="C1044" s="40"/>
      <c r="D1044" s="40"/>
      <c r="E1044" s="13">
        <f t="shared" ref="E1044:E1049" si="110">SUM(F1044:T1044)</f>
        <v>24946745.779062197</v>
      </c>
      <c r="F1044" s="13">
        <v>1070700.01657164</v>
      </c>
      <c r="G1044" s="13">
        <v>0</v>
      </c>
      <c r="H1044" s="13">
        <v>1166460.86506362</v>
      </c>
      <c r="I1044" s="13">
        <v>4780352.8664614791</v>
      </c>
      <c r="J1044" s="13">
        <v>0</v>
      </c>
      <c r="K1044" s="13">
        <v>0</v>
      </c>
      <c r="L1044" s="13">
        <v>256790.22337890757</v>
      </c>
      <c r="M1044" s="13">
        <v>0</v>
      </c>
      <c r="N1044" s="13">
        <v>3604954.1284763999</v>
      </c>
      <c r="O1044" s="13">
        <v>0</v>
      </c>
      <c r="P1044" s="13">
        <v>6139282.0474696197</v>
      </c>
      <c r="Q1044" s="13">
        <v>4539140.1097131604</v>
      </c>
      <c r="R1044" s="13">
        <v>2576986.8748395522</v>
      </c>
      <c r="S1044" s="13">
        <v>340655.84143955202</v>
      </c>
      <c r="T1044" s="13">
        <v>471422.80564826849</v>
      </c>
    </row>
    <row r="1045" spans="1:20" hidden="1" x14ac:dyDescent="0.2">
      <c r="A1045" s="6">
        <f>+A1043+1</f>
        <v>972</v>
      </c>
      <c r="B1045" s="6">
        <v>1</v>
      </c>
      <c r="C1045" s="7" t="s">
        <v>416</v>
      </c>
      <c r="D1045" s="7" t="s">
        <v>1067</v>
      </c>
      <c r="E1045" s="8">
        <f t="shared" si="110"/>
        <v>585886.77127218014</v>
      </c>
      <c r="F1045" s="8">
        <v>0</v>
      </c>
      <c r="G1045" s="8">
        <v>0</v>
      </c>
      <c r="H1045" s="8">
        <v>0</v>
      </c>
      <c r="I1045" s="8">
        <v>0</v>
      </c>
      <c r="J1045" s="8">
        <v>395610.66725418007</v>
      </c>
      <c r="K1045" s="8"/>
      <c r="L1045" s="8">
        <v>0</v>
      </c>
      <c r="M1045" s="8">
        <v>0</v>
      </c>
      <c r="N1045" s="8">
        <v>0</v>
      </c>
      <c r="O1045" s="8">
        <v>0</v>
      </c>
      <c r="P1045" s="8">
        <v>0</v>
      </c>
      <c r="Q1045" s="8">
        <v>0</v>
      </c>
      <c r="R1045" s="8">
        <v>175766.03</v>
      </c>
      <c r="S1045" s="8">
        <v>5858.87</v>
      </c>
      <c r="T1045" s="8">
        <v>8651.2040180000004</v>
      </c>
    </row>
    <row r="1046" spans="1:20" hidden="1" x14ac:dyDescent="0.2">
      <c r="A1046" s="6">
        <f>+A1045+1</f>
        <v>973</v>
      </c>
      <c r="B1046" s="6">
        <f>+B1045+1</f>
        <v>2</v>
      </c>
      <c r="C1046" s="7" t="s">
        <v>416</v>
      </c>
      <c r="D1046" s="7" t="s">
        <v>1068</v>
      </c>
      <c r="E1046" s="8">
        <f t="shared" si="110"/>
        <v>818437.63459942001</v>
      </c>
      <c r="F1046" s="8">
        <v>0</v>
      </c>
      <c r="G1046" s="8">
        <v>0</v>
      </c>
      <c r="H1046" s="8">
        <v>0</v>
      </c>
      <c r="I1046" s="8">
        <v>0</v>
      </c>
      <c r="J1046" s="8">
        <v>552636.91465542</v>
      </c>
      <c r="K1046" s="8"/>
      <c r="L1046" s="8">
        <v>0</v>
      </c>
      <c r="M1046" s="8">
        <v>0</v>
      </c>
      <c r="N1046" s="8">
        <v>0</v>
      </c>
      <c r="O1046" s="8">
        <v>0</v>
      </c>
      <c r="P1046" s="8">
        <v>0</v>
      </c>
      <c r="Q1046" s="8">
        <v>0</v>
      </c>
      <c r="R1046" s="8">
        <v>245531.29</v>
      </c>
      <c r="S1046" s="8">
        <v>8184.38</v>
      </c>
      <c r="T1046" s="8">
        <v>12085.049944</v>
      </c>
    </row>
    <row r="1047" spans="1:20" hidden="1" x14ac:dyDescent="0.2">
      <c r="A1047" s="6">
        <f>+A1046+1</f>
        <v>974</v>
      </c>
      <c r="B1047" s="6">
        <f>+B1046+1</f>
        <v>3</v>
      </c>
      <c r="C1047" s="7" t="s">
        <v>416</v>
      </c>
      <c r="D1047" s="7" t="s">
        <v>417</v>
      </c>
      <c r="E1047" s="8">
        <f t="shared" si="110"/>
        <v>20202244.912985601</v>
      </c>
      <c r="F1047" s="8">
        <v>5000765.5394150987</v>
      </c>
      <c r="G1047" s="8">
        <v>2310325.9379381998</v>
      </c>
      <c r="H1047" s="8">
        <v>2340481.48343352</v>
      </c>
      <c r="I1047" s="8">
        <v>1511885.3866788</v>
      </c>
      <c r="J1047" s="8">
        <v>0</v>
      </c>
      <c r="K1047" s="8"/>
      <c r="L1047" s="8">
        <v>246830.47691203404</v>
      </c>
      <c r="M1047" s="8">
        <v>0</v>
      </c>
      <c r="N1047" s="8">
        <v>0</v>
      </c>
      <c r="O1047" s="8">
        <v>0</v>
      </c>
      <c r="P1047" s="8">
        <v>0</v>
      </c>
      <c r="Q1047" s="8">
        <v>6264772.0436141398</v>
      </c>
      <c r="R1047" s="8">
        <v>1938643.812729856</v>
      </c>
      <c r="S1047" s="8">
        <v>202022.44912985602</v>
      </c>
      <c r="T1047" s="8">
        <v>386517.78313409397</v>
      </c>
    </row>
    <row r="1048" spans="1:20" s="14" customFormat="1" hidden="1" x14ac:dyDescent="0.2">
      <c r="A1048" s="40" t="s">
        <v>418</v>
      </c>
      <c r="B1048" s="40"/>
      <c r="C1048" s="40"/>
      <c r="D1048" s="40"/>
      <c r="E1048" s="13">
        <f t="shared" si="110"/>
        <v>21606569.3188572</v>
      </c>
      <c r="F1048" s="13">
        <v>5000765.5394150987</v>
      </c>
      <c r="G1048" s="13">
        <v>2310325.9379381998</v>
      </c>
      <c r="H1048" s="13">
        <v>2340481.48343352</v>
      </c>
      <c r="I1048" s="13">
        <v>1511885.3866788</v>
      </c>
      <c r="J1048" s="13">
        <v>948247.58190960006</v>
      </c>
      <c r="K1048" s="13">
        <v>0</v>
      </c>
      <c r="L1048" s="13">
        <v>246830.47691203404</v>
      </c>
      <c r="M1048" s="13">
        <v>0</v>
      </c>
      <c r="N1048" s="13">
        <v>0</v>
      </c>
      <c r="O1048" s="13">
        <v>0</v>
      </c>
      <c r="P1048" s="13">
        <v>0</v>
      </c>
      <c r="Q1048" s="13">
        <v>6264772.0436141398</v>
      </c>
      <c r="R1048" s="13">
        <v>2359941.1327298558</v>
      </c>
      <c r="S1048" s="13">
        <v>216065.69912985602</v>
      </c>
      <c r="T1048" s="13">
        <v>407254.03709609399</v>
      </c>
    </row>
    <row r="1049" spans="1:20" ht="25.5" hidden="1" x14ac:dyDescent="0.2">
      <c r="A1049" s="6">
        <f>+A1047+1</f>
        <v>975</v>
      </c>
      <c r="B1049" s="6">
        <v>1</v>
      </c>
      <c r="C1049" s="7" t="s">
        <v>419</v>
      </c>
      <c r="D1049" s="7" t="s">
        <v>1069</v>
      </c>
      <c r="E1049" s="8">
        <f t="shared" si="110"/>
        <v>6737902.0800000001</v>
      </c>
      <c r="F1049" s="8">
        <v>0</v>
      </c>
      <c r="G1049" s="8">
        <v>0</v>
      </c>
      <c r="H1049" s="8">
        <v>0</v>
      </c>
      <c r="I1049" s="8">
        <v>0</v>
      </c>
      <c r="J1049" s="8">
        <v>0</v>
      </c>
      <c r="K1049" s="8"/>
      <c r="L1049" s="8">
        <v>0</v>
      </c>
      <c r="M1049" s="8">
        <v>0</v>
      </c>
      <c r="N1049" s="8">
        <v>0</v>
      </c>
      <c r="O1049" s="8">
        <v>5868402.7681843191</v>
      </c>
      <c r="P1049" s="8">
        <v>0</v>
      </c>
      <c r="Q1049" s="8">
        <v>0</v>
      </c>
      <c r="R1049" s="8">
        <v>673790.2080000001</v>
      </c>
      <c r="S1049" s="8">
        <v>67379.020799999998</v>
      </c>
      <c r="T1049" s="8">
        <v>128330.08301567999</v>
      </c>
    </row>
    <row r="1050" spans="1:20" ht="25.5" hidden="1" x14ac:dyDescent="0.2">
      <c r="A1050" s="6">
        <f>+A1049+1</f>
        <v>976</v>
      </c>
      <c r="B1050" s="6">
        <f>+B1049+1</f>
        <v>2</v>
      </c>
      <c r="C1050" s="7" t="s">
        <v>419</v>
      </c>
      <c r="D1050" s="7" t="s">
        <v>1070</v>
      </c>
      <c r="E1050" s="8">
        <f t="shared" ref="E1050:E1107" si="111">SUM(F1050:T1050)</f>
        <v>3997186.12</v>
      </c>
      <c r="F1050" s="8">
        <v>0</v>
      </c>
      <c r="G1050" s="8">
        <v>0</v>
      </c>
      <c r="H1050" s="8">
        <v>3481365.2399584795</v>
      </c>
      <c r="I1050" s="8">
        <v>0</v>
      </c>
      <c r="J1050" s="8">
        <v>0</v>
      </c>
      <c r="K1050" s="8"/>
      <c r="L1050" s="8">
        <v>0</v>
      </c>
      <c r="M1050" s="8">
        <v>0</v>
      </c>
      <c r="N1050" s="8">
        <v>0</v>
      </c>
      <c r="O1050" s="8">
        <v>0</v>
      </c>
      <c r="P1050" s="8">
        <v>0</v>
      </c>
      <c r="Q1050" s="8">
        <v>0</v>
      </c>
      <c r="R1050" s="8">
        <v>399718.61200000002</v>
      </c>
      <c r="S1050" s="8">
        <v>39971.861199999999</v>
      </c>
      <c r="T1050" s="8">
        <v>76130.406841520002</v>
      </c>
    </row>
    <row r="1051" spans="1:20" ht="25.5" hidden="1" x14ac:dyDescent="0.2">
      <c r="A1051" s="6">
        <f t="shared" ref="A1051:A1107" si="112">+A1050+1</f>
        <v>977</v>
      </c>
      <c r="B1051" s="6">
        <f t="shared" ref="B1051:B1107" si="113">+B1050+1</f>
        <v>3</v>
      </c>
      <c r="C1051" s="7" t="s">
        <v>419</v>
      </c>
      <c r="D1051" s="7" t="s">
        <v>1071</v>
      </c>
      <c r="E1051" s="8">
        <f t="shared" si="111"/>
        <v>7584529.6384000005</v>
      </c>
      <c r="F1051" s="8">
        <v>0</v>
      </c>
      <c r="G1051" s="8">
        <v>0</v>
      </c>
      <c r="H1051" s="8">
        <v>0</v>
      </c>
      <c r="I1051" s="8">
        <v>0</v>
      </c>
      <c r="J1051" s="8">
        <v>0</v>
      </c>
      <c r="K1051" s="8"/>
      <c r="L1051" s="8">
        <v>0</v>
      </c>
      <c r="M1051" s="8">
        <v>0</v>
      </c>
      <c r="N1051" s="8">
        <v>0</v>
      </c>
      <c r="O1051" s="8">
        <v>6605776.4266830338</v>
      </c>
      <c r="P1051" s="8">
        <v>0</v>
      </c>
      <c r="Q1051" s="8">
        <v>0</v>
      </c>
      <c r="R1051" s="8">
        <v>758452.9638400001</v>
      </c>
      <c r="S1051" s="8">
        <v>75845.296384000001</v>
      </c>
      <c r="T1051" s="8">
        <v>144454.95149296641</v>
      </c>
    </row>
    <row r="1052" spans="1:20" ht="25.5" hidden="1" x14ac:dyDescent="0.2">
      <c r="A1052" s="6">
        <f t="shared" si="112"/>
        <v>978</v>
      </c>
      <c r="B1052" s="6">
        <f t="shared" si="113"/>
        <v>4</v>
      </c>
      <c r="C1052" s="7" t="s">
        <v>419</v>
      </c>
      <c r="D1052" s="7" t="s">
        <v>1072</v>
      </c>
      <c r="E1052" s="8">
        <f t="shared" si="111"/>
        <v>45580501.143101513</v>
      </c>
      <c r="F1052" s="8">
        <v>7793221.6073057698</v>
      </c>
      <c r="G1052" s="8">
        <v>3335671.4847980221</v>
      </c>
      <c r="H1052" s="8">
        <v>2977688.3628537417</v>
      </c>
      <c r="I1052" s="8">
        <v>3145049.9124250249</v>
      </c>
      <c r="J1052" s="8">
        <v>0</v>
      </c>
      <c r="K1052" s="8"/>
      <c r="L1052" s="8">
        <v>323563.92189351417</v>
      </c>
      <c r="M1052" s="8">
        <v>0</v>
      </c>
      <c r="N1052" s="8">
        <v>0</v>
      </c>
      <c r="O1052" s="8">
        <v>5891658.678451946</v>
      </c>
      <c r="P1052" s="8">
        <v>16322949.431220541</v>
      </c>
      <c r="Q1052" s="8">
        <v>0</v>
      </c>
      <c r="R1052" s="8">
        <v>4464770.3203598959</v>
      </c>
      <c r="S1052" s="8">
        <v>455805.01143101515</v>
      </c>
      <c r="T1052" s="8">
        <v>870122.41236204701</v>
      </c>
    </row>
    <row r="1053" spans="1:20" ht="25.5" hidden="1" x14ac:dyDescent="0.2">
      <c r="A1053" s="6">
        <f t="shared" si="112"/>
        <v>979</v>
      </c>
      <c r="B1053" s="6">
        <f t="shared" si="113"/>
        <v>5</v>
      </c>
      <c r="C1053" s="7" t="s">
        <v>419</v>
      </c>
      <c r="D1053" s="7" t="s">
        <v>1073</v>
      </c>
      <c r="E1053" s="8">
        <f t="shared" si="111"/>
        <v>19217260.691199999</v>
      </c>
      <c r="F1053" s="8">
        <v>0</v>
      </c>
      <c r="G1053" s="8">
        <v>0</v>
      </c>
      <c r="H1053" s="8">
        <v>0</v>
      </c>
      <c r="I1053" s="8">
        <v>0</v>
      </c>
      <c r="J1053" s="8">
        <v>0</v>
      </c>
      <c r="K1053" s="8"/>
      <c r="L1053" s="8">
        <v>0</v>
      </c>
      <c r="M1053" s="8">
        <v>0</v>
      </c>
      <c r="N1053" s="8">
        <v>0</v>
      </c>
      <c r="O1053" s="8">
        <v>16737350.068043405</v>
      </c>
      <c r="P1053" s="8">
        <v>0</v>
      </c>
      <c r="Q1053" s="8">
        <v>0</v>
      </c>
      <c r="R1053" s="8">
        <v>1921726.0691200001</v>
      </c>
      <c r="S1053" s="8">
        <v>192172.60691199999</v>
      </c>
      <c r="T1053" s="8">
        <v>366011.94712459517</v>
      </c>
    </row>
    <row r="1054" spans="1:20" ht="25.5" hidden="1" x14ac:dyDescent="0.2">
      <c r="A1054" s="6">
        <f t="shared" si="112"/>
        <v>980</v>
      </c>
      <c r="B1054" s="6">
        <f t="shared" si="113"/>
        <v>6</v>
      </c>
      <c r="C1054" s="7" t="s">
        <v>419</v>
      </c>
      <c r="D1054" s="7" t="s">
        <v>1074</v>
      </c>
      <c r="E1054" s="8">
        <f t="shared" si="111"/>
        <v>53429454.401701093</v>
      </c>
      <c r="F1054" s="8">
        <v>17779023.679023001</v>
      </c>
      <c r="G1054" s="8">
        <v>7609815.9788078275</v>
      </c>
      <c r="H1054" s="8">
        <v>0</v>
      </c>
      <c r="I1054" s="8">
        <v>7174942.4926265739</v>
      </c>
      <c r="J1054" s="8">
        <v>0</v>
      </c>
      <c r="K1054" s="8"/>
      <c r="L1054" s="8">
        <v>738160.79137663729</v>
      </c>
      <c r="M1054" s="8">
        <v>0</v>
      </c>
      <c r="N1054" s="8">
        <v>0</v>
      </c>
      <c r="O1054" s="8">
        <v>13440903.445466299</v>
      </c>
      <c r="P1054" s="8">
        <v>0</v>
      </c>
      <c r="Q1054" s="8">
        <v>0</v>
      </c>
      <c r="R1054" s="8">
        <v>5130142.0901586981</v>
      </c>
      <c r="S1054" s="8">
        <v>534294.54401701095</v>
      </c>
      <c r="T1054" s="8">
        <v>1022171.3802250433</v>
      </c>
    </row>
    <row r="1055" spans="1:20" ht="25.5" hidden="1" x14ac:dyDescent="0.2">
      <c r="A1055" s="6">
        <f t="shared" si="112"/>
        <v>981</v>
      </c>
      <c r="B1055" s="6">
        <f t="shared" si="113"/>
        <v>7</v>
      </c>
      <c r="C1055" s="7" t="s">
        <v>419</v>
      </c>
      <c r="D1055" s="7" t="s">
        <v>1075</v>
      </c>
      <c r="E1055" s="8">
        <f t="shared" si="111"/>
        <v>11471879.207963865</v>
      </c>
      <c r="F1055" s="8">
        <v>0</v>
      </c>
      <c r="G1055" s="8">
        <v>0</v>
      </c>
      <c r="H1055" s="8">
        <v>0</v>
      </c>
      <c r="I1055" s="8">
        <v>0</v>
      </c>
      <c r="J1055" s="8">
        <v>0</v>
      </c>
      <c r="K1055" s="8"/>
      <c r="L1055" s="8">
        <v>0</v>
      </c>
      <c r="M1055" s="8">
        <v>0</v>
      </c>
      <c r="N1055" s="8">
        <v>10103742.893622095</v>
      </c>
      <c r="O1055" s="8">
        <v>0</v>
      </c>
      <c r="P1055" s="8">
        <v>0</v>
      </c>
      <c r="Q1055" s="8">
        <v>0</v>
      </c>
      <c r="R1055" s="8">
        <v>1032469.1287167479</v>
      </c>
      <c r="S1055" s="8">
        <v>114718.79207963866</v>
      </c>
      <c r="T1055" s="8">
        <v>220948.39354538402</v>
      </c>
    </row>
    <row r="1056" spans="1:20" ht="25.5" hidden="1" x14ac:dyDescent="0.2">
      <c r="A1056" s="6">
        <f t="shared" si="112"/>
        <v>982</v>
      </c>
      <c r="B1056" s="6">
        <f t="shared" si="113"/>
        <v>8</v>
      </c>
      <c r="C1056" s="7" t="s">
        <v>419</v>
      </c>
      <c r="D1056" s="7" t="s">
        <v>1076</v>
      </c>
      <c r="E1056" s="8">
        <f t="shared" si="111"/>
        <v>41920398.851424545</v>
      </c>
      <c r="F1056" s="8">
        <v>8594162.4330763184</v>
      </c>
      <c r="G1056" s="8">
        <v>0</v>
      </c>
      <c r="H1056" s="8">
        <v>3283717.4091721028</v>
      </c>
      <c r="I1056" s="8">
        <v>0</v>
      </c>
      <c r="J1056" s="8">
        <v>0</v>
      </c>
      <c r="K1056" s="8"/>
      <c r="L1056" s="8">
        <v>356817.89154170215</v>
      </c>
      <c r="M1056" s="8">
        <v>0</v>
      </c>
      <c r="N1056" s="8">
        <v>0</v>
      </c>
      <c r="O1056" s="8">
        <v>6497168.2103063744</v>
      </c>
      <c r="P1056" s="8">
        <v>18000524.7980235</v>
      </c>
      <c r="Q1056" s="8">
        <v>0</v>
      </c>
      <c r="R1056" s="8">
        <v>3965541.1309258319</v>
      </c>
      <c r="S1056" s="8">
        <v>419203.98851424549</v>
      </c>
      <c r="T1056" s="8">
        <v>803262.98986446764</v>
      </c>
    </row>
    <row r="1057" spans="1:20" ht="25.5" hidden="1" x14ac:dyDescent="0.2">
      <c r="A1057" s="6">
        <f t="shared" si="112"/>
        <v>983</v>
      </c>
      <c r="B1057" s="6">
        <f t="shared" si="113"/>
        <v>9</v>
      </c>
      <c r="C1057" s="7" t="s">
        <v>419</v>
      </c>
      <c r="D1057" s="7" t="s">
        <v>431</v>
      </c>
      <c r="E1057" s="8">
        <f t="shared" si="111"/>
        <v>6244990.5231999997</v>
      </c>
      <c r="F1057" s="8">
        <v>0</v>
      </c>
      <c r="G1057" s="8">
        <v>0</v>
      </c>
      <c r="H1057" s="8">
        <v>0</v>
      </c>
      <c r="I1057" s="8">
        <v>0</v>
      </c>
      <c r="J1057" s="8">
        <v>0</v>
      </c>
      <c r="K1057" s="8"/>
      <c r="L1057" s="8">
        <v>0</v>
      </c>
      <c r="M1057" s="8">
        <v>0</v>
      </c>
      <c r="N1057" s="8">
        <v>0</v>
      </c>
      <c r="O1057" s="8">
        <v>5439099.4761431329</v>
      </c>
      <c r="P1057" s="8">
        <v>0</v>
      </c>
      <c r="Q1057" s="8">
        <v>0</v>
      </c>
      <c r="R1057" s="8">
        <v>624499.05232000002</v>
      </c>
      <c r="S1057" s="8">
        <v>62449.905231999997</v>
      </c>
      <c r="T1057" s="8">
        <v>118942.0895048672</v>
      </c>
    </row>
    <row r="1058" spans="1:20" ht="25.5" hidden="1" x14ac:dyDescent="0.2">
      <c r="A1058" s="6">
        <f t="shared" si="112"/>
        <v>984</v>
      </c>
      <c r="B1058" s="6">
        <f t="shared" si="113"/>
        <v>10</v>
      </c>
      <c r="C1058" s="7" t="s">
        <v>419</v>
      </c>
      <c r="D1058" s="7" t="s">
        <v>1077</v>
      </c>
      <c r="E1058" s="8">
        <f t="shared" si="111"/>
        <v>10075640.877020162</v>
      </c>
      <c r="F1058" s="8">
        <v>8639539.8326560967</v>
      </c>
      <c r="G1058" s="8">
        <v>0</v>
      </c>
      <c r="H1058" s="8">
        <v>0</v>
      </c>
      <c r="I1058" s="8">
        <v>0</v>
      </c>
      <c r="J1058" s="8">
        <v>0</v>
      </c>
      <c r="K1058" s="8"/>
      <c r="L1058" s="8">
        <v>358701.89922340296</v>
      </c>
      <c r="M1058" s="8">
        <v>0</v>
      </c>
      <c r="N1058" s="8">
        <v>0</v>
      </c>
      <c r="O1058" s="8">
        <v>0</v>
      </c>
      <c r="P1058" s="8">
        <v>0</v>
      </c>
      <c r="Q1058" s="8">
        <v>0</v>
      </c>
      <c r="R1058" s="8">
        <v>779869.41421409289</v>
      </c>
      <c r="S1058" s="8">
        <v>100756.40877020161</v>
      </c>
      <c r="T1058" s="8">
        <v>196773.32215636756</v>
      </c>
    </row>
    <row r="1059" spans="1:20" ht="25.5" hidden="1" x14ac:dyDescent="0.2">
      <c r="A1059" s="6">
        <f t="shared" si="112"/>
        <v>985</v>
      </c>
      <c r="B1059" s="6">
        <f t="shared" si="113"/>
        <v>11</v>
      </c>
      <c r="C1059" s="7" t="s">
        <v>419</v>
      </c>
      <c r="D1059" s="7" t="s">
        <v>1078</v>
      </c>
      <c r="E1059" s="8">
        <f t="shared" si="111"/>
        <v>15491460.2215464</v>
      </c>
      <c r="F1059" s="8">
        <v>7389679.7983790692</v>
      </c>
      <c r="G1059" s="8">
        <v>3162946.651245398</v>
      </c>
      <c r="H1059" s="8">
        <v>2823500.2993140719</v>
      </c>
      <c r="I1059" s="8">
        <v>0</v>
      </c>
      <c r="J1059" s="8">
        <v>0</v>
      </c>
      <c r="K1059" s="8"/>
      <c r="L1059" s="8">
        <v>306809.41689882474</v>
      </c>
      <c r="M1059" s="8">
        <v>0</v>
      </c>
      <c r="N1059" s="8">
        <v>0</v>
      </c>
      <c r="O1059" s="8">
        <v>0</v>
      </c>
      <c r="P1059" s="8">
        <v>0</v>
      </c>
      <c r="Q1059" s="8">
        <v>0</v>
      </c>
      <c r="R1059" s="8">
        <v>1354391.3521764663</v>
      </c>
      <c r="S1059" s="8">
        <v>154914.60221546399</v>
      </c>
      <c r="T1059" s="8">
        <v>299218.10131710564</v>
      </c>
    </row>
    <row r="1060" spans="1:20" ht="25.5" hidden="1" x14ac:dyDescent="0.2">
      <c r="A1060" s="6">
        <f t="shared" si="112"/>
        <v>986</v>
      </c>
      <c r="B1060" s="6">
        <f t="shared" si="113"/>
        <v>12</v>
      </c>
      <c r="C1060" s="7" t="s">
        <v>419</v>
      </c>
      <c r="D1060" s="7" t="s">
        <v>1079</v>
      </c>
      <c r="E1060" s="8">
        <f t="shared" si="111"/>
        <v>11724487.153569214</v>
      </c>
      <c r="F1060" s="8">
        <v>10053372.7846286</v>
      </c>
      <c r="G1060" s="8">
        <v>0</v>
      </c>
      <c r="H1060" s="8">
        <v>0</v>
      </c>
      <c r="I1060" s="8">
        <v>0</v>
      </c>
      <c r="J1060" s="8">
        <v>0</v>
      </c>
      <c r="K1060" s="8"/>
      <c r="L1060" s="8">
        <v>417402.31323622365</v>
      </c>
      <c r="M1060" s="8">
        <v>0</v>
      </c>
      <c r="N1060" s="8">
        <v>0</v>
      </c>
      <c r="O1060" s="8">
        <v>0</v>
      </c>
      <c r="P1060" s="8">
        <v>0</v>
      </c>
      <c r="Q1060" s="8">
        <v>0</v>
      </c>
      <c r="R1060" s="8">
        <v>907492.53968238528</v>
      </c>
      <c r="S1060" s="8">
        <v>117244.87153569216</v>
      </c>
      <c r="T1060" s="8">
        <v>228974.64448631438</v>
      </c>
    </row>
    <row r="1061" spans="1:20" ht="25.5" hidden="1" x14ac:dyDescent="0.2">
      <c r="A1061" s="6">
        <f t="shared" si="112"/>
        <v>987</v>
      </c>
      <c r="B1061" s="6">
        <f t="shared" si="113"/>
        <v>13</v>
      </c>
      <c r="C1061" s="7" t="s">
        <v>419</v>
      </c>
      <c r="D1061" s="7" t="s">
        <v>436</v>
      </c>
      <c r="E1061" s="8">
        <f t="shared" si="111"/>
        <v>15601888.85116343</v>
      </c>
      <c r="F1061" s="8">
        <v>9721265.7029879671</v>
      </c>
      <c r="G1061" s="8">
        <v>0</v>
      </c>
      <c r="H1061" s="8">
        <v>3714368.8726700828</v>
      </c>
      <c r="I1061" s="8">
        <v>0</v>
      </c>
      <c r="J1061" s="8">
        <v>0</v>
      </c>
      <c r="K1061" s="8"/>
      <c r="L1061" s="8">
        <v>403613.68059635157</v>
      </c>
      <c r="M1061" s="8">
        <v>0</v>
      </c>
      <c r="N1061" s="8">
        <v>0</v>
      </c>
      <c r="O1061" s="8">
        <v>0</v>
      </c>
      <c r="P1061" s="8">
        <v>0</v>
      </c>
      <c r="Q1061" s="8">
        <v>0</v>
      </c>
      <c r="R1061" s="8">
        <v>1303985.3762483608</v>
      </c>
      <c r="S1061" s="8">
        <v>156018.88851163429</v>
      </c>
      <c r="T1061" s="8">
        <v>302636.33014903346</v>
      </c>
    </row>
    <row r="1062" spans="1:20" ht="25.5" hidden="1" x14ac:dyDescent="0.2">
      <c r="A1062" s="6">
        <f t="shared" si="112"/>
        <v>988</v>
      </c>
      <c r="B1062" s="6">
        <f t="shared" si="113"/>
        <v>14</v>
      </c>
      <c r="C1062" s="7" t="s">
        <v>419</v>
      </c>
      <c r="D1062" s="7" t="s">
        <v>1080</v>
      </c>
      <c r="E1062" s="8">
        <f t="shared" si="111"/>
        <v>25791094.319101438</v>
      </c>
      <c r="F1062" s="8">
        <v>12781703.7821109</v>
      </c>
      <c r="G1062" s="8">
        <v>0</v>
      </c>
      <c r="H1062" s="8">
        <v>0</v>
      </c>
      <c r="I1062" s="8">
        <v>0</v>
      </c>
      <c r="J1062" s="8">
        <v>0</v>
      </c>
      <c r="K1062" s="8"/>
      <c r="L1062" s="8">
        <v>412830.45186021586</v>
      </c>
      <c r="M1062" s="8">
        <v>0</v>
      </c>
      <c r="N1062" s="8">
        <v>0</v>
      </c>
      <c r="O1062" s="8">
        <v>0</v>
      </c>
      <c r="P1062" s="8">
        <v>9587152.0949483998</v>
      </c>
      <c r="Q1062" s="8">
        <v>0</v>
      </c>
      <c r="R1062" s="8">
        <v>2253307.7076910147</v>
      </c>
      <c r="S1062" s="8">
        <v>257910.94319101438</v>
      </c>
      <c r="T1062" s="8">
        <v>498189.33929989539</v>
      </c>
    </row>
    <row r="1063" spans="1:20" ht="25.5" hidden="1" x14ac:dyDescent="0.2">
      <c r="A1063" s="6">
        <f t="shared" si="112"/>
        <v>989</v>
      </c>
      <c r="B1063" s="6">
        <f t="shared" si="113"/>
        <v>15</v>
      </c>
      <c r="C1063" s="7" t="s">
        <v>419</v>
      </c>
      <c r="D1063" s="7" t="s">
        <v>443</v>
      </c>
      <c r="E1063" s="8">
        <f t="shared" si="111"/>
        <v>17932582.859929919</v>
      </c>
      <c r="F1063" s="8">
        <v>8554135.207246121</v>
      </c>
      <c r="G1063" s="8">
        <v>3661359.361469801</v>
      </c>
      <c r="H1063" s="8">
        <v>3268423.5280844453</v>
      </c>
      <c r="I1063" s="8">
        <v>0</v>
      </c>
      <c r="J1063" s="8">
        <v>0</v>
      </c>
      <c r="K1063" s="8"/>
      <c r="L1063" s="8">
        <v>355156.01577007072</v>
      </c>
      <c r="M1063" s="8">
        <v>0</v>
      </c>
      <c r="N1063" s="8">
        <v>0</v>
      </c>
      <c r="O1063" s="8">
        <v>0</v>
      </c>
      <c r="P1063" s="8">
        <v>0</v>
      </c>
      <c r="Q1063" s="8">
        <v>0</v>
      </c>
      <c r="R1063" s="8">
        <v>1567814.4474654654</v>
      </c>
      <c r="S1063" s="8">
        <v>179325.82859929916</v>
      </c>
      <c r="T1063" s="8">
        <v>346368.47129471431</v>
      </c>
    </row>
    <row r="1064" spans="1:20" ht="25.5" hidden="1" x14ac:dyDescent="0.2">
      <c r="A1064" s="6">
        <f t="shared" si="112"/>
        <v>990</v>
      </c>
      <c r="B1064" s="6">
        <f t="shared" si="113"/>
        <v>16</v>
      </c>
      <c r="C1064" s="7" t="s">
        <v>419</v>
      </c>
      <c r="D1064" s="7" t="s">
        <v>446</v>
      </c>
      <c r="E1064" s="8">
        <f t="shared" si="111"/>
        <v>10521649.750704767</v>
      </c>
      <c r="F1064" s="8">
        <v>9021978.1784594506</v>
      </c>
      <c r="G1064" s="8">
        <v>0</v>
      </c>
      <c r="H1064" s="8">
        <v>0</v>
      </c>
      <c r="I1064" s="8">
        <v>0</v>
      </c>
      <c r="J1064" s="8">
        <v>0</v>
      </c>
      <c r="K1064" s="8"/>
      <c r="L1064" s="8">
        <v>374580.21723948483</v>
      </c>
      <c r="M1064" s="8">
        <v>0</v>
      </c>
      <c r="N1064" s="8">
        <v>0</v>
      </c>
      <c r="O1064" s="8">
        <v>0</v>
      </c>
      <c r="P1064" s="8">
        <v>0</v>
      </c>
      <c r="Q1064" s="8">
        <v>0</v>
      </c>
      <c r="R1064" s="8">
        <v>814391.15663228545</v>
      </c>
      <c r="S1064" s="8">
        <v>105216.49750704769</v>
      </c>
      <c r="T1064" s="8">
        <v>205483.70086650035</v>
      </c>
    </row>
    <row r="1065" spans="1:20" ht="25.5" hidden="1" x14ac:dyDescent="0.2">
      <c r="A1065" s="6">
        <f t="shared" si="112"/>
        <v>991</v>
      </c>
      <c r="B1065" s="6">
        <f t="shared" si="113"/>
        <v>17</v>
      </c>
      <c r="C1065" s="7" t="s">
        <v>419</v>
      </c>
      <c r="D1065" s="7" t="s">
        <v>457</v>
      </c>
      <c r="E1065" s="8">
        <f t="shared" si="111"/>
        <v>8933032.0200000014</v>
      </c>
      <c r="F1065" s="8">
        <v>0</v>
      </c>
      <c r="G1065" s="8">
        <v>0</v>
      </c>
      <c r="H1065" s="8">
        <v>0</v>
      </c>
      <c r="I1065" s="8">
        <v>0</v>
      </c>
      <c r="J1065" s="8">
        <v>0</v>
      </c>
      <c r="K1065" s="8"/>
      <c r="L1065" s="8">
        <v>0</v>
      </c>
      <c r="M1065" s="8">
        <v>0</v>
      </c>
      <c r="N1065" s="8">
        <v>0</v>
      </c>
      <c r="O1065" s="8">
        <v>0</v>
      </c>
      <c r="P1065" s="8">
        <v>7780259.9699470801</v>
      </c>
      <c r="Q1065" s="8">
        <v>0</v>
      </c>
      <c r="R1065" s="8">
        <v>893303.20200000005</v>
      </c>
      <c r="S1065" s="8">
        <v>89330.320200000002</v>
      </c>
      <c r="T1065" s="8">
        <v>170138.52785292</v>
      </c>
    </row>
    <row r="1066" spans="1:20" ht="25.5" hidden="1" x14ac:dyDescent="0.2">
      <c r="A1066" s="6">
        <f t="shared" si="112"/>
        <v>992</v>
      </c>
      <c r="B1066" s="6">
        <f t="shared" si="113"/>
        <v>18</v>
      </c>
      <c r="C1066" s="7" t="s">
        <v>419</v>
      </c>
      <c r="D1066" s="7" t="s">
        <v>458</v>
      </c>
      <c r="E1066" s="8">
        <f t="shared" si="111"/>
        <v>8812263.0399999991</v>
      </c>
      <c r="F1066" s="8">
        <v>0</v>
      </c>
      <c r="G1066" s="8">
        <v>0</v>
      </c>
      <c r="H1066" s="8">
        <v>0</v>
      </c>
      <c r="I1066" s="8">
        <v>0</v>
      </c>
      <c r="J1066" s="8">
        <v>0</v>
      </c>
      <c r="K1066" s="8"/>
      <c r="L1066" s="8">
        <v>0</v>
      </c>
      <c r="M1066" s="8">
        <v>0</v>
      </c>
      <c r="N1066" s="8">
        <v>0</v>
      </c>
      <c r="O1066" s="8">
        <v>0</v>
      </c>
      <c r="P1066" s="8">
        <v>7675075.7437401591</v>
      </c>
      <c r="Q1066" s="8">
        <v>0</v>
      </c>
      <c r="R1066" s="8">
        <v>881226.304</v>
      </c>
      <c r="S1066" s="8">
        <v>88122.630399999995</v>
      </c>
      <c r="T1066" s="8">
        <v>167838.36185983999</v>
      </c>
    </row>
    <row r="1067" spans="1:20" ht="25.5" hidden="1" x14ac:dyDescent="0.2">
      <c r="A1067" s="6">
        <f t="shared" si="112"/>
        <v>993</v>
      </c>
      <c r="B1067" s="6">
        <f t="shared" si="113"/>
        <v>19</v>
      </c>
      <c r="C1067" s="7" t="s">
        <v>419</v>
      </c>
      <c r="D1067" s="7" t="s">
        <v>459</v>
      </c>
      <c r="E1067" s="8">
        <f t="shared" si="111"/>
        <v>8811052.9300000016</v>
      </c>
      <c r="F1067" s="8">
        <v>0</v>
      </c>
      <c r="G1067" s="8">
        <v>0</v>
      </c>
      <c r="H1067" s="8">
        <v>0</v>
      </c>
      <c r="I1067" s="8">
        <v>0</v>
      </c>
      <c r="J1067" s="8">
        <v>0</v>
      </c>
      <c r="K1067" s="8"/>
      <c r="L1067" s="8">
        <v>0</v>
      </c>
      <c r="M1067" s="8">
        <v>0</v>
      </c>
      <c r="N1067" s="8">
        <v>0</v>
      </c>
      <c r="O1067" s="8">
        <v>0</v>
      </c>
      <c r="P1067" s="8">
        <v>7674021.7935952209</v>
      </c>
      <c r="Q1067" s="8">
        <v>0</v>
      </c>
      <c r="R1067" s="8">
        <v>881105.29300000006</v>
      </c>
      <c r="S1067" s="8">
        <v>88110.529299999995</v>
      </c>
      <c r="T1067" s="8">
        <v>167815.31410478003</v>
      </c>
    </row>
    <row r="1068" spans="1:20" ht="25.5" hidden="1" x14ac:dyDescent="0.2">
      <c r="A1068" s="6">
        <f t="shared" si="112"/>
        <v>994</v>
      </c>
      <c r="B1068" s="6">
        <f t="shared" si="113"/>
        <v>20</v>
      </c>
      <c r="C1068" s="7" t="s">
        <v>419</v>
      </c>
      <c r="D1068" s="7" t="s">
        <v>460</v>
      </c>
      <c r="E1068" s="8">
        <f t="shared" si="111"/>
        <v>8811052.9300000016</v>
      </c>
      <c r="F1068" s="8">
        <v>0</v>
      </c>
      <c r="G1068" s="8">
        <v>0</v>
      </c>
      <c r="H1068" s="8">
        <v>0</v>
      </c>
      <c r="I1068" s="8">
        <v>0</v>
      </c>
      <c r="J1068" s="8">
        <v>0</v>
      </c>
      <c r="K1068" s="8"/>
      <c r="L1068" s="8">
        <v>0</v>
      </c>
      <c r="M1068" s="8">
        <v>0</v>
      </c>
      <c r="N1068" s="8">
        <v>0</v>
      </c>
      <c r="O1068" s="8">
        <v>0</v>
      </c>
      <c r="P1068" s="8">
        <v>7674021.7935952209</v>
      </c>
      <c r="Q1068" s="8">
        <v>0</v>
      </c>
      <c r="R1068" s="8">
        <v>881105.29300000006</v>
      </c>
      <c r="S1068" s="8">
        <v>88110.529299999995</v>
      </c>
      <c r="T1068" s="8">
        <v>167815.31410478003</v>
      </c>
    </row>
    <row r="1069" spans="1:20" ht="25.5" hidden="1" x14ac:dyDescent="0.2">
      <c r="A1069" s="6">
        <f t="shared" si="112"/>
        <v>995</v>
      </c>
      <c r="B1069" s="6">
        <f t="shared" si="113"/>
        <v>21</v>
      </c>
      <c r="C1069" s="7" t="s">
        <v>419</v>
      </c>
      <c r="D1069" s="7" t="s">
        <v>461</v>
      </c>
      <c r="E1069" s="8">
        <f t="shared" si="111"/>
        <v>9159322.5900000017</v>
      </c>
      <c r="F1069" s="8">
        <v>0</v>
      </c>
      <c r="G1069" s="8">
        <v>0</v>
      </c>
      <c r="H1069" s="8">
        <v>0</v>
      </c>
      <c r="I1069" s="8">
        <v>0</v>
      </c>
      <c r="J1069" s="8">
        <v>0</v>
      </c>
      <c r="K1069" s="8"/>
      <c r="L1069" s="8">
        <v>0</v>
      </c>
      <c r="M1069" s="8">
        <v>0</v>
      </c>
      <c r="N1069" s="8">
        <v>0</v>
      </c>
      <c r="O1069" s="8">
        <v>0</v>
      </c>
      <c r="P1069" s="8">
        <v>7977348.6470508603</v>
      </c>
      <c r="Q1069" s="8">
        <v>0</v>
      </c>
      <c r="R1069" s="8">
        <v>915932.25900000008</v>
      </c>
      <c r="S1069" s="8">
        <v>91593.225900000005</v>
      </c>
      <c r="T1069" s="8">
        <v>174448.45804914003</v>
      </c>
    </row>
    <row r="1070" spans="1:20" ht="25.5" hidden="1" x14ac:dyDescent="0.2">
      <c r="A1070" s="6">
        <f t="shared" si="112"/>
        <v>996</v>
      </c>
      <c r="B1070" s="6">
        <f t="shared" si="113"/>
        <v>22</v>
      </c>
      <c r="C1070" s="7" t="s">
        <v>419</v>
      </c>
      <c r="D1070" s="7" t="s">
        <v>1081</v>
      </c>
      <c r="E1070" s="8">
        <f t="shared" si="111"/>
        <v>19866911.154295802</v>
      </c>
      <c r="F1070" s="8">
        <v>9531037.303002879</v>
      </c>
      <c r="G1070" s="8">
        <v>0</v>
      </c>
      <c r="H1070" s="8">
        <v>3641685.0813624067</v>
      </c>
      <c r="I1070" s="8">
        <v>3846366.6947476733</v>
      </c>
      <c r="J1070" s="8">
        <v>0</v>
      </c>
      <c r="K1070" s="8"/>
      <c r="L1070" s="8">
        <v>395715.65712721238</v>
      </c>
      <c r="M1070" s="8">
        <v>0</v>
      </c>
      <c r="N1070" s="8">
        <v>0</v>
      </c>
      <c r="O1070" s="8">
        <v>0</v>
      </c>
      <c r="P1070" s="8">
        <v>0</v>
      </c>
      <c r="Q1070" s="8">
        <v>0</v>
      </c>
      <c r="R1070" s="8">
        <v>1872610.7978722213</v>
      </c>
      <c r="S1070" s="8">
        <v>198669.11154295795</v>
      </c>
      <c r="T1070" s="8">
        <v>380826.50864044519</v>
      </c>
    </row>
    <row r="1071" spans="1:20" ht="25.5" hidden="1" x14ac:dyDescent="0.2">
      <c r="A1071" s="6">
        <f t="shared" si="112"/>
        <v>997</v>
      </c>
      <c r="B1071" s="6">
        <f t="shared" si="113"/>
        <v>23</v>
      </c>
      <c r="C1071" s="7" t="s">
        <v>419</v>
      </c>
      <c r="D1071" s="7" t="s">
        <v>463</v>
      </c>
      <c r="E1071" s="8">
        <f t="shared" si="111"/>
        <v>4724546.6084603909</v>
      </c>
      <c r="F1071" s="8">
        <v>0</v>
      </c>
      <c r="G1071" s="8">
        <v>4114862.7668250105</v>
      </c>
      <c r="H1071" s="8">
        <v>0</v>
      </c>
      <c r="I1071" s="8">
        <v>0</v>
      </c>
      <c r="J1071" s="8">
        <v>0</v>
      </c>
      <c r="K1071" s="8"/>
      <c r="L1071" s="8">
        <v>0</v>
      </c>
      <c r="M1071" s="8">
        <v>0</v>
      </c>
      <c r="N1071" s="8">
        <v>0</v>
      </c>
      <c r="O1071" s="8">
        <v>0</v>
      </c>
      <c r="P1071" s="8">
        <v>0</v>
      </c>
      <c r="Q1071" s="8">
        <v>0</v>
      </c>
      <c r="R1071" s="8">
        <v>472454.66084603901</v>
      </c>
      <c r="S1071" s="8">
        <v>47245.466084603904</v>
      </c>
      <c r="T1071" s="8">
        <v>89983.714704736602</v>
      </c>
    </row>
    <row r="1072" spans="1:20" ht="25.5" hidden="1" x14ac:dyDescent="0.2">
      <c r="A1072" s="6">
        <f t="shared" si="112"/>
        <v>998</v>
      </c>
      <c r="B1072" s="6">
        <f t="shared" si="113"/>
        <v>24</v>
      </c>
      <c r="C1072" s="7" t="s">
        <v>419</v>
      </c>
      <c r="D1072" s="7" t="s">
        <v>1082</v>
      </c>
      <c r="E1072" s="8">
        <f t="shared" si="111"/>
        <v>15530333.683069669</v>
      </c>
      <c r="F1072" s="8">
        <v>9676680.9217414614</v>
      </c>
      <c r="G1072" s="8">
        <v>0</v>
      </c>
      <c r="H1072" s="8">
        <v>3697333.6090823459</v>
      </c>
      <c r="I1072" s="8">
        <v>0</v>
      </c>
      <c r="J1072" s="8">
        <v>0</v>
      </c>
      <c r="K1072" s="8"/>
      <c r="L1072" s="8">
        <v>401762.58134577208</v>
      </c>
      <c r="M1072" s="8">
        <v>0</v>
      </c>
      <c r="N1072" s="8">
        <v>0</v>
      </c>
      <c r="O1072" s="8">
        <v>0</v>
      </c>
      <c r="P1072" s="8">
        <v>0</v>
      </c>
      <c r="Q1072" s="8">
        <v>0</v>
      </c>
      <c r="R1072" s="8">
        <v>1298004.8892907</v>
      </c>
      <c r="S1072" s="8">
        <v>155303.3368306967</v>
      </c>
      <c r="T1072" s="8">
        <v>301248.34477869311</v>
      </c>
    </row>
    <row r="1073" spans="1:20" ht="25.5" hidden="1" x14ac:dyDescent="0.2">
      <c r="A1073" s="6">
        <f t="shared" si="112"/>
        <v>999</v>
      </c>
      <c r="B1073" s="6">
        <f t="shared" si="113"/>
        <v>25</v>
      </c>
      <c r="C1073" s="7" t="s">
        <v>419</v>
      </c>
      <c r="D1073" s="7" t="s">
        <v>465</v>
      </c>
      <c r="E1073" s="8">
        <f t="shared" si="111"/>
        <v>2946617.4458552832</v>
      </c>
      <c r="F1073" s="8">
        <v>0</v>
      </c>
      <c r="G1073" s="8">
        <v>2566368.2509374423</v>
      </c>
      <c r="H1073" s="8">
        <v>0</v>
      </c>
      <c r="I1073" s="8">
        <v>0</v>
      </c>
      <c r="J1073" s="8">
        <v>0</v>
      </c>
      <c r="K1073" s="8"/>
      <c r="L1073" s="8">
        <v>0</v>
      </c>
      <c r="M1073" s="8">
        <v>0</v>
      </c>
      <c r="N1073" s="8">
        <v>0</v>
      </c>
      <c r="O1073" s="8">
        <v>0</v>
      </c>
      <c r="P1073" s="8">
        <v>0</v>
      </c>
      <c r="Q1073" s="8">
        <v>0</v>
      </c>
      <c r="R1073" s="8">
        <v>294661.74458552833</v>
      </c>
      <c r="S1073" s="8">
        <v>29466.174458552832</v>
      </c>
      <c r="T1073" s="8">
        <v>56121.275873759725</v>
      </c>
    </row>
    <row r="1074" spans="1:20" ht="25.5" hidden="1" x14ac:dyDescent="0.2">
      <c r="A1074" s="6">
        <f t="shared" si="112"/>
        <v>1000</v>
      </c>
      <c r="B1074" s="6">
        <f t="shared" si="113"/>
        <v>26</v>
      </c>
      <c r="C1074" s="7" t="s">
        <v>419</v>
      </c>
      <c r="D1074" s="7" t="s">
        <v>759</v>
      </c>
      <c r="E1074" s="8">
        <f t="shared" si="111"/>
        <v>2946617.4458552832</v>
      </c>
      <c r="F1074" s="8">
        <v>0</v>
      </c>
      <c r="G1074" s="8">
        <v>2566368.2509374423</v>
      </c>
      <c r="H1074" s="8">
        <v>0</v>
      </c>
      <c r="I1074" s="8">
        <v>0</v>
      </c>
      <c r="J1074" s="8">
        <v>0</v>
      </c>
      <c r="K1074" s="8"/>
      <c r="L1074" s="8">
        <v>0</v>
      </c>
      <c r="M1074" s="8">
        <v>0</v>
      </c>
      <c r="N1074" s="8">
        <v>0</v>
      </c>
      <c r="O1074" s="8">
        <v>0</v>
      </c>
      <c r="P1074" s="8">
        <v>0</v>
      </c>
      <c r="Q1074" s="8">
        <v>0</v>
      </c>
      <c r="R1074" s="8">
        <v>294661.74458552833</v>
      </c>
      <c r="S1074" s="8">
        <v>29466.174458552832</v>
      </c>
      <c r="T1074" s="8">
        <v>56121.275873759725</v>
      </c>
    </row>
    <row r="1075" spans="1:20" ht="25.5" hidden="1" x14ac:dyDescent="0.2">
      <c r="A1075" s="6">
        <f t="shared" si="112"/>
        <v>1001</v>
      </c>
      <c r="B1075" s="6">
        <f t="shared" si="113"/>
        <v>27</v>
      </c>
      <c r="C1075" s="7" t="s">
        <v>419</v>
      </c>
      <c r="D1075" s="7" t="s">
        <v>1083</v>
      </c>
      <c r="E1075" s="8">
        <f t="shared" si="111"/>
        <v>7441769.3064000001</v>
      </c>
      <c r="F1075" s="8">
        <v>0</v>
      </c>
      <c r="G1075" s="8">
        <v>0</v>
      </c>
      <c r="H1075" s="8">
        <v>0</v>
      </c>
      <c r="I1075" s="8">
        <v>0</v>
      </c>
      <c r="J1075" s="8">
        <v>0</v>
      </c>
      <c r="K1075" s="8"/>
      <c r="L1075" s="8">
        <v>0</v>
      </c>
      <c r="M1075" s="8">
        <v>0</v>
      </c>
      <c r="N1075" s="8">
        <v>0</v>
      </c>
      <c r="O1075" s="8">
        <v>6481438.7444863049</v>
      </c>
      <c r="P1075" s="8">
        <v>0</v>
      </c>
      <c r="Q1075" s="8">
        <v>0</v>
      </c>
      <c r="R1075" s="8">
        <v>744176.93064000004</v>
      </c>
      <c r="S1075" s="8">
        <v>74417.693064000006</v>
      </c>
      <c r="T1075" s="8">
        <v>141735.9382096944</v>
      </c>
    </row>
    <row r="1076" spans="1:20" ht="25.5" hidden="1" x14ac:dyDescent="0.2">
      <c r="A1076" s="6">
        <f t="shared" si="112"/>
        <v>1002</v>
      </c>
      <c r="B1076" s="6">
        <f t="shared" si="113"/>
        <v>28</v>
      </c>
      <c r="C1076" s="7" t="s">
        <v>419</v>
      </c>
      <c r="D1076" s="7" t="s">
        <v>1084</v>
      </c>
      <c r="E1076" s="8">
        <f t="shared" si="111"/>
        <v>31382076.617069229</v>
      </c>
      <c r="F1076" s="8">
        <v>12690215.824838569</v>
      </c>
      <c r="G1076" s="8">
        <v>0</v>
      </c>
      <c r="H1076" s="8">
        <v>4848766.0030481154</v>
      </c>
      <c r="I1076" s="8">
        <v>0</v>
      </c>
      <c r="J1076" s="8">
        <v>0</v>
      </c>
      <c r="K1076" s="8"/>
      <c r="L1076" s="8">
        <v>526880.4364693847</v>
      </c>
      <c r="M1076" s="8">
        <v>0</v>
      </c>
      <c r="N1076" s="8">
        <v>0</v>
      </c>
      <c r="O1076" s="8">
        <v>9593775.7147504259</v>
      </c>
      <c r="P1076" s="8">
        <v>0</v>
      </c>
      <c r="Q1076" s="8">
        <v>0</v>
      </c>
      <c r="R1076" s="8">
        <v>2803757.6094245021</v>
      </c>
      <c r="S1076" s="8">
        <v>313820.7661706924</v>
      </c>
      <c r="T1076" s="8">
        <v>604860.26236754458</v>
      </c>
    </row>
    <row r="1077" spans="1:20" ht="25.5" hidden="1" x14ac:dyDescent="0.2">
      <c r="A1077" s="6">
        <f t="shared" si="112"/>
        <v>1003</v>
      </c>
      <c r="B1077" s="6">
        <f t="shared" si="113"/>
        <v>29</v>
      </c>
      <c r="C1077" s="7" t="s">
        <v>419</v>
      </c>
      <c r="D1077" s="7" t="s">
        <v>469</v>
      </c>
      <c r="E1077" s="8">
        <f t="shared" si="111"/>
        <v>25115288.756347381</v>
      </c>
      <c r="F1077" s="8">
        <v>8506578.1072498523</v>
      </c>
      <c r="G1077" s="8">
        <v>0</v>
      </c>
      <c r="H1077" s="8">
        <v>3250252.5802575261</v>
      </c>
      <c r="I1077" s="8">
        <v>3432933.6543134549</v>
      </c>
      <c r="J1077" s="8">
        <v>0</v>
      </c>
      <c r="K1077" s="8"/>
      <c r="L1077" s="8">
        <v>353181.50990278594</v>
      </c>
      <c r="M1077" s="8">
        <v>0</v>
      </c>
      <c r="N1077" s="8">
        <v>0</v>
      </c>
      <c r="O1077" s="8">
        <v>6430954.649425705</v>
      </c>
      <c r="P1077" s="8">
        <v>0</v>
      </c>
      <c r="Q1077" s="8">
        <v>0</v>
      </c>
      <c r="R1077" s="8">
        <v>2409710.6683451924</v>
      </c>
      <c r="S1077" s="8">
        <v>251152.88756347378</v>
      </c>
      <c r="T1077" s="8">
        <v>480524.69928938837</v>
      </c>
    </row>
    <row r="1078" spans="1:20" ht="25.5" hidden="1" x14ac:dyDescent="0.2">
      <c r="A1078" s="6">
        <f t="shared" si="112"/>
        <v>1004</v>
      </c>
      <c r="B1078" s="6">
        <f t="shared" si="113"/>
        <v>30</v>
      </c>
      <c r="C1078" s="7" t="s">
        <v>419</v>
      </c>
      <c r="D1078" s="7" t="s">
        <v>1085</v>
      </c>
      <c r="E1078" s="8">
        <f t="shared" si="111"/>
        <v>27285211.326108903</v>
      </c>
      <c r="F1078" s="8">
        <v>9241533.4567755722</v>
      </c>
      <c r="G1078" s="8">
        <v>0</v>
      </c>
      <c r="H1078" s="8">
        <v>3531069.4364660378</v>
      </c>
      <c r="I1078" s="8">
        <v>3729533.8761646189</v>
      </c>
      <c r="J1078" s="8">
        <v>0</v>
      </c>
      <c r="K1078" s="8"/>
      <c r="L1078" s="8">
        <v>383695.85266011622</v>
      </c>
      <c r="M1078" s="8">
        <v>0</v>
      </c>
      <c r="N1078" s="8">
        <v>0</v>
      </c>
      <c r="O1078" s="8">
        <v>6986579.303965061</v>
      </c>
      <c r="P1078" s="8">
        <v>0</v>
      </c>
      <c r="Q1078" s="8">
        <v>0</v>
      </c>
      <c r="R1078" s="8">
        <v>2617905.9878003942</v>
      </c>
      <c r="S1078" s="8">
        <v>272852.11326108908</v>
      </c>
      <c r="T1078" s="8">
        <v>522041.29901601491</v>
      </c>
    </row>
    <row r="1079" spans="1:20" ht="25.5" hidden="1" x14ac:dyDescent="0.2">
      <c r="A1079" s="6">
        <f t="shared" si="112"/>
        <v>1005</v>
      </c>
      <c r="B1079" s="6">
        <f t="shared" si="113"/>
        <v>31</v>
      </c>
      <c r="C1079" s="7" t="s">
        <v>419</v>
      </c>
      <c r="D1079" s="7" t="s">
        <v>1086</v>
      </c>
      <c r="E1079" s="8">
        <f t="shared" si="111"/>
        <v>49290312.83826457</v>
      </c>
      <c r="F1079" s="8">
        <v>8427514.4285060484</v>
      </c>
      <c r="G1079" s="8">
        <v>3607162.8632423882</v>
      </c>
      <c r="H1079" s="8">
        <v>3220043.3794952738</v>
      </c>
      <c r="I1079" s="8">
        <v>3401026.539587487</v>
      </c>
      <c r="J1079" s="8">
        <v>0</v>
      </c>
      <c r="K1079" s="8"/>
      <c r="L1079" s="8">
        <v>349898.89389842498</v>
      </c>
      <c r="M1079" s="8">
        <v>0</v>
      </c>
      <c r="N1079" s="8">
        <v>0</v>
      </c>
      <c r="O1079" s="8">
        <v>6371182.6793094473</v>
      </c>
      <c r="P1079" s="8">
        <v>17651479.552233964</v>
      </c>
      <c r="Q1079" s="8">
        <v>0</v>
      </c>
      <c r="R1079" s="8">
        <v>4828159.4173486838</v>
      </c>
      <c r="S1079" s="8">
        <v>492903.12838264572</v>
      </c>
      <c r="T1079" s="8">
        <v>940941.95626021142</v>
      </c>
    </row>
    <row r="1080" spans="1:20" ht="25.5" hidden="1" x14ac:dyDescent="0.2">
      <c r="A1080" s="6">
        <f t="shared" si="112"/>
        <v>1006</v>
      </c>
      <c r="B1080" s="6">
        <f t="shared" si="113"/>
        <v>32</v>
      </c>
      <c r="C1080" s="7" t="s">
        <v>419</v>
      </c>
      <c r="D1080" s="7" t="s">
        <v>1087</v>
      </c>
      <c r="E1080" s="8">
        <f t="shared" si="111"/>
        <v>49323922.503731526</v>
      </c>
      <c r="F1080" s="8">
        <v>8433260.9114222657</v>
      </c>
      <c r="G1080" s="8">
        <v>3609622.4852276705</v>
      </c>
      <c r="H1080" s="8">
        <v>3222239.0356910266</v>
      </c>
      <c r="I1080" s="8">
        <v>3403345.6030638106</v>
      </c>
      <c r="J1080" s="8">
        <v>0</v>
      </c>
      <c r="K1080" s="8"/>
      <c r="L1080" s="8">
        <v>350137.48002405529</v>
      </c>
      <c r="M1080" s="8">
        <v>0</v>
      </c>
      <c r="N1080" s="8">
        <v>0</v>
      </c>
      <c r="O1080" s="8">
        <v>6375527.0079645151</v>
      </c>
      <c r="P1080" s="8">
        <v>17663515.595192224</v>
      </c>
      <c r="Q1080" s="8">
        <v>0</v>
      </c>
      <c r="R1080" s="8">
        <v>4831451.6022323696</v>
      </c>
      <c r="S1080" s="8">
        <v>493239.22503731534</v>
      </c>
      <c r="T1080" s="8">
        <v>941583.55787628365</v>
      </c>
    </row>
    <row r="1081" spans="1:20" ht="25.5" hidden="1" x14ac:dyDescent="0.2">
      <c r="A1081" s="6">
        <f t="shared" si="112"/>
        <v>1007</v>
      </c>
      <c r="B1081" s="6">
        <f t="shared" si="113"/>
        <v>33</v>
      </c>
      <c r="C1081" s="7" t="s">
        <v>419</v>
      </c>
      <c r="D1081" s="7" t="s">
        <v>1088</v>
      </c>
      <c r="E1081" s="8">
        <f t="shared" si="111"/>
        <v>50428405.648214631</v>
      </c>
      <c r="F1081" s="8">
        <v>8622102.2293241285</v>
      </c>
      <c r="G1081" s="8">
        <v>3690450.7525370982</v>
      </c>
      <c r="H1081" s="8">
        <v>3294392.8410204174</v>
      </c>
      <c r="I1081" s="8">
        <v>3479554.8269581646</v>
      </c>
      <c r="J1081" s="8">
        <v>0</v>
      </c>
      <c r="K1081" s="8"/>
      <c r="L1081" s="8">
        <v>357977.91373873194</v>
      </c>
      <c r="M1081" s="8">
        <v>0</v>
      </c>
      <c r="N1081" s="8">
        <v>0</v>
      </c>
      <c r="O1081" s="8">
        <v>6518290.6358361784</v>
      </c>
      <c r="P1081" s="8">
        <v>18059044.868958484</v>
      </c>
      <c r="Q1081" s="8">
        <v>0</v>
      </c>
      <c r="R1081" s="8">
        <v>4939639.6089272499</v>
      </c>
      <c r="S1081" s="8">
        <v>504284.05648214632</v>
      </c>
      <c r="T1081" s="8">
        <v>962667.91443203215</v>
      </c>
    </row>
    <row r="1082" spans="1:20" ht="25.5" hidden="1" x14ac:dyDescent="0.2">
      <c r="A1082" s="6">
        <f t="shared" si="112"/>
        <v>1008</v>
      </c>
      <c r="B1082" s="6">
        <f t="shared" si="113"/>
        <v>34</v>
      </c>
      <c r="C1082" s="7" t="s">
        <v>419</v>
      </c>
      <c r="D1082" s="7" t="s">
        <v>1089</v>
      </c>
      <c r="E1082" s="8">
        <f t="shared" si="111"/>
        <v>50671785.984354667</v>
      </c>
      <c r="F1082" s="8">
        <v>8663714.6918208674</v>
      </c>
      <c r="G1082" s="8">
        <v>3708261.8082925864</v>
      </c>
      <c r="H1082" s="8">
        <v>3310292.4203689713</v>
      </c>
      <c r="I1082" s="8">
        <v>3496348.0452349903</v>
      </c>
      <c r="J1082" s="8">
        <v>0</v>
      </c>
      <c r="K1082" s="8"/>
      <c r="L1082" s="8">
        <v>359705.60637260607</v>
      </c>
      <c r="M1082" s="8">
        <v>0</v>
      </c>
      <c r="N1082" s="8">
        <v>0</v>
      </c>
      <c r="O1082" s="8">
        <v>6549749.5674763145</v>
      </c>
      <c r="P1082" s="8">
        <v>18146202.421414845</v>
      </c>
      <c r="Q1082" s="8">
        <v>0</v>
      </c>
      <c r="R1082" s="8">
        <v>4963479.5684297942</v>
      </c>
      <c r="S1082" s="8">
        <v>506717.85984354658</v>
      </c>
      <c r="T1082" s="8">
        <v>967313.99510014022</v>
      </c>
    </row>
    <row r="1083" spans="1:20" ht="25.5" hidden="1" x14ac:dyDescent="0.2">
      <c r="A1083" s="6">
        <f t="shared" si="112"/>
        <v>1009</v>
      </c>
      <c r="B1083" s="6">
        <f t="shared" si="113"/>
        <v>35</v>
      </c>
      <c r="C1083" s="7" t="s">
        <v>419</v>
      </c>
      <c r="D1083" s="7" t="s">
        <v>1090</v>
      </c>
      <c r="E1083" s="8">
        <f t="shared" si="111"/>
        <v>6082622.1455999995</v>
      </c>
      <c r="F1083" s="8">
        <v>0</v>
      </c>
      <c r="G1083" s="8">
        <v>0</v>
      </c>
      <c r="H1083" s="8">
        <v>0</v>
      </c>
      <c r="I1083" s="8">
        <v>0</v>
      </c>
      <c r="J1083" s="8">
        <v>0</v>
      </c>
      <c r="K1083" s="8"/>
      <c r="L1083" s="8">
        <v>0</v>
      </c>
      <c r="M1083" s="8">
        <v>0</v>
      </c>
      <c r="N1083" s="8">
        <v>0</v>
      </c>
      <c r="O1083" s="8">
        <v>5297684.0881989021</v>
      </c>
      <c r="P1083" s="8">
        <v>0</v>
      </c>
      <c r="Q1083" s="8">
        <v>0</v>
      </c>
      <c r="R1083" s="8">
        <v>608262.21455999999</v>
      </c>
      <c r="S1083" s="8">
        <v>60826.221455999999</v>
      </c>
      <c r="T1083" s="8">
        <v>115849.62138509759</v>
      </c>
    </row>
    <row r="1084" spans="1:20" ht="25.5" hidden="1" x14ac:dyDescent="0.2">
      <c r="A1084" s="6">
        <f t="shared" si="112"/>
        <v>1010</v>
      </c>
      <c r="B1084" s="6">
        <f t="shared" si="113"/>
        <v>36</v>
      </c>
      <c r="C1084" s="7" t="s">
        <v>419</v>
      </c>
      <c r="D1084" s="7" t="s">
        <v>1091</v>
      </c>
      <c r="E1084" s="8">
        <f t="shared" si="111"/>
        <v>27716652.630536642</v>
      </c>
      <c r="F1084" s="8">
        <v>9320847.1382917799</v>
      </c>
      <c r="G1084" s="8">
        <v>4490155.7145257397</v>
      </c>
      <c r="H1084" s="8">
        <v>2742149.7300947402</v>
      </c>
      <c r="I1084" s="8">
        <v>1847854.8020183998</v>
      </c>
      <c r="J1084" s="8">
        <v>0</v>
      </c>
      <c r="K1084" s="8"/>
      <c r="L1084" s="8">
        <v>301049.81304357282</v>
      </c>
      <c r="M1084" s="8">
        <v>0</v>
      </c>
      <c r="N1084" s="8">
        <v>0</v>
      </c>
      <c r="O1084" s="8">
        <v>5605913.4410382602</v>
      </c>
      <c r="P1084" s="8">
        <v>0</v>
      </c>
      <c r="Q1084" s="8">
        <v>0</v>
      </c>
      <c r="R1084" s="8">
        <v>2599949.3793053664</v>
      </c>
      <c r="S1084" s="8">
        <v>277166.52630536637</v>
      </c>
      <c r="T1084" s="8">
        <v>531566.08591341448</v>
      </c>
    </row>
    <row r="1085" spans="1:20" ht="25.5" hidden="1" x14ac:dyDescent="0.2">
      <c r="A1085" s="6">
        <f t="shared" si="112"/>
        <v>1011</v>
      </c>
      <c r="B1085" s="6">
        <f t="shared" si="113"/>
        <v>37</v>
      </c>
      <c r="C1085" s="7" t="s">
        <v>419</v>
      </c>
      <c r="D1085" s="7" t="s">
        <v>762</v>
      </c>
      <c r="E1085" s="8">
        <f t="shared" si="111"/>
        <v>18021848.527126081</v>
      </c>
      <c r="F1085" s="8">
        <v>0</v>
      </c>
      <c r="G1085" s="8">
        <v>0</v>
      </c>
      <c r="H1085" s="8">
        <v>0</v>
      </c>
      <c r="I1085" s="8">
        <v>0</v>
      </c>
      <c r="J1085" s="8">
        <v>0</v>
      </c>
      <c r="K1085" s="8"/>
      <c r="L1085" s="8">
        <v>0</v>
      </c>
      <c r="M1085" s="8">
        <v>0</v>
      </c>
      <c r="N1085" s="8">
        <v>15872562.871781025</v>
      </c>
      <c r="O1085" s="8">
        <v>0</v>
      </c>
      <c r="P1085" s="8">
        <v>0</v>
      </c>
      <c r="Q1085" s="8">
        <v>0</v>
      </c>
      <c r="R1085" s="8">
        <v>1621966.3674413473</v>
      </c>
      <c r="S1085" s="8">
        <v>180218.48527126081</v>
      </c>
      <c r="T1085" s="8">
        <v>347100.80263244838</v>
      </c>
    </row>
    <row r="1086" spans="1:20" ht="25.5" hidden="1" x14ac:dyDescent="0.2">
      <c r="A1086" s="6">
        <f t="shared" si="112"/>
        <v>1012</v>
      </c>
      <c r="B1086" s="6">
        <f t="shared" si="113"/>
        <v>38</v>
      </c>
      <c r="C1086" s="7" t="s">
        <v>419</v>
      </c>
      <c r="D1086" s="7" t="s">
        <v>1092</v>
      </c>
      <c r="E1086" s="8">
        <f t="shared" si="111"/>
        <v>8876252.6424000002</v>
      </c>
      <c r="F1086" s="8">
        <v>0</v>
      </c>
      <c r="G1086" s="8">
        <v>0</v>
      </c>
      <c r="H1086" s="8">
        <v>0</v>
      </c>
      <c r="I1086" s="8">
        <v>0</v>
      </c>
      <c r="J1086" s="8">
        <v>0</v>
      </c>
      <c r="K1086" s="8"/>
      <c r="L1086" s="8">
        <v>0</v>
      </c>
      <c r="M1086" s="8">
        <v>0</v>
      </c>
      <c r="N1086" s="8">
        <v>0</v>
      </c>
      <c r="O1086" s="8">
        <v>7730807.7439088495</v>
      </c>
      <c r="P1086" s="8">
        <v>0</v>
      </c>
      <c r="Q1086" s="8">
        <v>0</v>
      </c>
      <c r="R1086" s="8">
        <v>887625.26424000005</v>
      </c>
      <c r="S1086" s="8">
        <v>88762.526424000011</v>
      </c>
      <c r="T1086" s="8">
        <v>169057.10782715041</v>
      </c>
    </row>
    <row r="1087" spans="1:20" ht="25.5" hidden="1" x14ac:dyDescent="0.2">
      <c r="A1087" s="6">
        <f t="shared" si="112"/>
        <v>1013</v>
      </c>
      <c r="B1087" s="6">
        <f t="shared" si="113"/>
        <v>39</v>
      </c>
      <c r="C1087" s="7" t="s">
        <v>419</v>
      </c>
      <c r="D1087" s="7" t="s">
        <v>1093</v>
      </c>
      <c r="E1087" s="8">
        <f t="shared" si="111"/>
        <v>15503600.054799996</v>
      </c>
      <c r="F1087" s="8">
        <v>0</v>
      </c>
      <c r="G1087" s="8">
        <v>0</v>
      </c>
      <c r="H1087" s="8">
        <v>0</v>
      </c>
      <c r="I1087" s="8">
        <v>0</v>
      </c>
      <c r="J1087" s="8">
        <v>0</v>
      </c>
      <c r="K1087" s="8"/>
      <c r="L1087" s="8">
        <v>0</v>
      </c>
      <c r="M1087" s="8">
        <v>0</v>
      </c>
      <c r="N1087" s="8">
        <v>0</v>
      </c>
      <c r="O1087" s="8">
        <v>13502922.482128277</v>
      </c>
      <c r="P1087" s="8">
        <v>0</v>
      </c>
      <c r="Q1087" s="8">
        <v>0</v>
      </c>
      <c r="R1087" s="8">
        <v>1550360.0054799998</v>
      </c>
      <c r="S1087" s="8">
        <v>155036.00054799998</v>
      </c>
      <c r="T1087" s="8">
        <v>295281.56664372078</v>
      </c>
    </row>
    <row r="1088" spans="1:20" ht="25.5" hidden="1" x14ac:dyDescent="0.2">
      <c r="A1088" s="6">
        <f t="shared" si="112"/>
        <v>1014</v>
      </c>
      <c r="B1088" s="6">
        <f t="shared" si="113"/>
        <v>40</v>
      </c>
      <c r="C1088" s="7" t="s">
        <v>419</v>
      </c>
      <c r="D1088" s="7" t="s">
        <v>476</v>
      </c>
      <c r="E1088" s="8">
        <f t="shared" si="111"/>
        <v>36727371.123431042</v>
      </c>
      <c r="F1088" s="8">
        <v>0</v>
      </c>
      <c r="G1088" s="8">
        <v>0</v>
      </c>
      <c r="H1088" s="8">
        <v>0</v>
      </c>
      <c r="I1088" s="8">
        <v>0</v>
      </c>
      <c r="J1088" s="8">
        <v>0</v>
      </c>
      <c r="K1088" s="8"/>
      <c r="L1088" s="8">
        <v>0</v>
      </c>
      <c r="M1088" s="8">
        <v>0</v>
      </c>
      <c r="N1088" s="8">
        <v>14185617.487981584</v>
      </c>
      <c r="O1088" s="8">
        <v>0</v>
      </c>
      <c r="P1088" s="8">
        <v>17959851.273543861</v>
      </c>
      <c r="Q1088" s="8">
        <v>0</v>
      </c>
      <c r="R1088" s="8">
        <v>3511672.3544351906</v>
      </c>
      <c r="S1088" s="8">
        <v>367273.71123431041</v>
      </c>
      <c r="T1088" s="8">
        <v>702956.29623609711</v>
      </c>
    </row>
    <row r="1089" spans="1:20" ht="25.5" hidden="1" x14ac:dyDescent="0.2">
      <c r="A1089" s="6">
        <f t="shared" si="112"/>
        <v>1015</v>
      </c>
      <c r="B1089" s="6">
        <f t="shared" si="113"/>
        <v>41</v>
      </c>
      <c r="C1089" s="7" t="s">
        <v>419</v>
      </c>
      <c r="D1089" s="7" t="s">
        <v>477</v>
      </c>
      <c r="E1089" s="8">
        <f t="shared" si="111"/>
        <v>3875695.18423776</v>
      </c>
      <c r="F1089" s="8">
        <v>0</v>
      </c>
      <c r="G1089" s="8">
        <v>0</v>
      </c>
      <c r="H1089" s="8">
        <v>0</v>
      </c>
      <c r="I1089" s="8">
        <v>0</v>
      </c>
      <c r="J1089" s="8">
        <v>0</v>
      </c>
      <c r="K1089" s="8"/>
      <c r="L1089" s="8">
        <v>0</v>
      </c>
      <c r="M1089" s="8">
        <v>0</v>
      </c>
      <c r="N1089" s="8">
        <v>0</v>
      </c>
      <c r="O1089" s="8">
        <v>0</v>
      </c>
      <c r="P1089" s="8">
        <v>0</v>
      </c>
      <c r="Q1089" s="8">
        <v>3375552.223492614</v>
      </c>
      <c r="R1089" s="8">
        <v>387569.51842377603</v>
      </c>
      <c r="S1089" s="8">
        <v>38756.951842377603</v>
      </c>
      <c r="T1089" s="8">
        <v>73816.490478992375</v>
      </c>
    </row>
    <row r="1090" spans="1:20" ht="25.5" hidden="1" x14ac:dyDescent="0.2">
      <c r="A1090" s="6">
        <f t="shared" si="112"/>
        <v>1016</v>
      </c>
      <c r="B1090" s="6">
        <f t="shared" si="113"/>
        <v>42</v>
      </c>
      <c r="C1090" s="7" t="s">
        <v>419</v>
      </c>
      <c r="D1090" s="7" t="s">
        <v>481</v>
      </c>
      <c r="E1090" s="8">
        <f t="shared" si="111"/>
        <v>27248354.071818884</v>
      </c>
      <c r="F1090" s="8">
        <v>0</v>
      </c>
      <c r="G1090" s="8">
        <v>0</v>
      </c>
      <c r="H1090" s="8">
        <v>0</v>
      </c>
      <c r="I1090" s="8">
        <v>0</v>
      </c>
      <c r="J1090" s="8">
        <v>0</v>
      </c>
      <c r="K1090" s="8"/>
      <c r="L1090" s="8">
        <v>0</v>
      </c>
      <c r="M1090" s="8">
        <v>0</v>
      </c>
      <c r="N1090" s="8">
        <v>0</v>
      </c>
      <c r="O1090" s="8">
        <v>5460221.9016729379</v>
      </c>
      <c r="P1090" s="8">
        <v>15127645.854676129</v>
      </c>
      <c r="Q1090" s="8">
        <v>3144195.2159178737</v>
      </c>
      <c r="R1090" s="8">
        <v>2724835.4071818879</v>
      </c>
      <c r="S1090" s="8">
        <v>272483.5407181888</v>
      </c>
      <c r="T1090" s="8">
        <v>518972.15165186231</v>
      </c>
    </row>
    <row r="1091" spans="1:20" ht="25.5" hidden="1" x14ac:dyDescent="0.2">
      <c r="A1091" s="6">
        <f t="shared" si="112"/>
        <v>1017</v>
      </c>
      <c r="B1091" s="6">
        <f t="shared" si="113"/>
        <v>43</v>
      </c>
      <c r="C1091" s="7" t="s">
        <v>419</v>
      </c>
      <c r="D1091" s="7" t="s">
        <v>1094</v>
      </c>
      <c r="E1091" s="8">
        <f t="shared" si="111"/>
        <v>35239212.219897911</v>
      </c>
      <c r="F1091" s="8">
        <v>0</v>
      </c>
      <c r="G1091" s="8">
        <v>0</v>
      </c>
      <c r="H1091" s="8">
        <v>0</v>
      </c>
      <c r="I1091" s="8">
        <v>0</v>
      </c>
      <c r="J1091" s="8">
        <v>0</v>
      </c>
      <c r="K1091" s="8"/>
      <c r="L1091" s="8">
        <v>0</v>
      </c>
      <c r="M1091" s="8">
        <v>0</v>
      </c>
      <c r="N1091" s="8">
        <v>0</v>
      </c>
      <c r="O1091" s="8">
        <v>8139923.6596669983</v>
      </c>
      <c r="P1091" s="8">
        <v>22551809.180101968</v>
      </c>
      <c r="Q1091" s="8">
        <v>0</v>
      </c>
      <c r="R1091" s="8">
        <v>3523921.2219897918</v>
      </c>
      <c r="S1091" s="8">
        <v>352392.12219897914</v>
      </c>
      <c r="T1091" s="8">
        <v>671166.03594017564</v>
      </c>
    </row>
    <row r="1092" spans="1:20" ht="25.5" hidden="1" x14ac:dyDescent="0.2">
      <c r="A1092" s="6">
        <f t="shared" si="112"/>
        <v>1018</v>
      </c>
      <c r="B1092" s="6">
        <f t="shared" si="113"/>
        <v>44</v>
      </c>
      <c r="C1092" s="7" t="s">
        <v>419</v>
      </c>
      <c r="D1092" s="7" t="s">
        <v>1095</v>
      </c>
      <c r="E1092" s="8">
        <f t="shared" si="111"/>
        <v>29783620.386394367</v>
      </c>
      <c r="F1092" s="8">
        <v>12043835.574055905</v>
      </c>
      <c r="G1092" s="8">
        <v>0</v>
      </c>
      <c r="H1092" s="8">
        <v>4601792.5371672409</v>
      </c>
      <c r="I1092" s="8">
        <v>0</v>
      </c>
      <c r="J1092" s="8">
        <v>0</v>
      </c>
      <c r="K1092" s="8"/>
      <c r="L1092" s="8">
        <v>500043.61088987236</v>
      </c>
      <c r="M1092" s="8">
        <v>0</v>
      </c>
      <c r="N1092" s="8">
        <v>0</v>
      </c>
      <c r="O1092" s="8">
        <v>9105113.6432736479</v>
      </c>
      <c r="P1092" s="8">
        <v>0</v>
      </c>
      <c r="Q1092" s="8">
        <v>0</v>
      </c>
      <c r="R1092" s="8">
        <v>2660947.3080294374</v>
      </c>
      <c r="S1092" s="8">
        <v>297836.20386394369</v>
      </c>
      <c r="T1092" s="8">
        <v>574051.5091143212</v>
      </c>
    </row>
    <row r="1093" spans="1:20" ht="25.5" hidden="1" x14ac:dyDescent="0.2">
      <c r="A1093" s="6">
        <f t="shared" si="112"/>
        <v>1019</v>
      </c>
      <c r="B1093" s="6">
        <f t="shared" si="113"/>
        <v>45</v>
      </c>
      <c r="C1093" s="7" t="s">
        <v>419</v>
      </c>
      <c r="D1093" s="7" t="s">
        <v>1096</v>
      </c>
      <c r="E1093" s="8">
        <f t="shared" si="111"/>
        <v>53375634.225394689</v>
      </c>
      <c r="F1093" s="8">
        <v>12024039.931182457</v>
      </c>
      <c r="G1093" s="8">
        <v>0</v>
      </c>
      <c r="H1093" s="8">
        <v>0</v>
      </c>
      <c r="I1093" s="8">
        <v>0</v>
      </c>
      <c r="J1093" s="8">
        <v>0</v>
      </c>
      <c r="K1093" s="8"/>
      <c r="L1093" s="8">
        <v>499221.72282261506</v>
      </c>
      <c r="M1093" s="8">
        <v>0</v>
      </c>
      <c r="N1093" s="8">
        <v>0</v>
      </c>
      <c r="O1093" s="8">
        <v>9090148.1800791249</v>
      </c>
      <c r="P1093" s="8">
        <v>25184423.803844631</v>
      </c>
      <c r="Q1093" s="8">
        <v>0</v>
      </c>
      <c r="R1093" s="8">
        <v>5020670.4051836319</v>
      </c>
      <c r="S1093" s="8">
        <v>533756.34225394693</v>
      </c>
      <c r="T1093" s="8">
        <v>1023373.8400282824</v>
      </c>
    </row>
    <row r="1094" spans="1:20" ht="25.5" hidden="1" x14ac:dyDescent="0.2">
      <c r="A1094" s="6">
        <f t="shared" si="112"/>
        <v>1020</v>
      </c>
      <c r="B1094" s="6">
        <f t="shared" si="113"/>
        <v>46</v>
      </c>
      <c r="C1094" s="7" t="s">
        <v>419</v>
      </c>
      <c r="D1094" s="7" t="s">
        <v>491</v>
      </c>
      <c r="E1094" s="8">
        <f t="shared" si="111"/>
        <v>4620637.8588393498</v>
      </c>
      <c r="F1094" s="8">
        <v>0</v>
      </c>
      <c r="G1094" s="8">
        <v>0</v>
      </c>
      <c r="H1094" s="8">
        <v>0</v>
      </c>
      <c r="I1094" s="8">
        <v>0</v>
      </c>
      <c r="J1094" s="8">
        <v>0</v>
      </c>
      <c r="K1094" s="8"/>
      <c r="L1094" s="8">
        <v>0</v>
      </c>
      <c r="M1094" s="8">
        <v>0</v>
      </c>
      <c r="N1094" s="8">
        <v>0</v>
      </c>
      <c r="O1094" s="8">
        <v>4024363.0257075671</v>
      </c>
      <c r="P1094" s="8">
        <v>0</v>
      </c>
      <c r="Q1094" s="8">
        <v>0</v>
      </c>
      <c r="R1094" s="8">
        <v>462063.78588393499</v>
      </c>
      <c r="S1094" s="8">
        <v>46206.378588393498</v>
      </c>
      <c r="T1094" s="8">
        <v>88004.66865945427</v>
      </c>
    </row>
    <row r="1095" spans="1:20" ht="25.5" hidden="1" x14ac:dyDescent="0.2">
      <c r="A1095" s="6">
        <f t="shared" si="112"/>
        <v>1021</v>
      </c>
      <c r="B1095" s="6">
        <f t="shared" si="113"/>
        <v>47</v>
      </c>
      <c r="C1095" s="7" t="s">
        <v>419</v>
      </c>
      <c r="D1095" s="7" t="s">
        <v>1097</v>
      </c>
      <c r="E1095" s="8">
        <f t="shared" si="111"/>
        <v>18079605.805023361</v>
      </c>
      <c r="F1095" s="8">
        <v>11265088.06161695</v>
      </c>
      <c r="G1095" s="8">
        <v>0</v>
      </c>
      <c r="H1095" s="8">
        <v>4304243.2665014416</v>
      </c>
      <c r="I1095" s="8">
        <v>0</v>
      </c>
      <c r="J1095" s="8">
        <v>0</v>
      </c>
      <c r="K1095" s="8"/>
      <c r="L1095" s="8">
        <v>467711.07731308398</v>
      </c>
      <c r="M1095" s="8">
        <v>0</v>
      </c>
      <c r="N1095" s="8">
        <v>0</v>
      </c>
      <c r="O1095" s="8">
        <v>0</v>
      </c>
      <c r="P1095" s="8">
        <v>0</v>
      </c>
      <c r="Q1095" s="8">
        <v>0</v>
      </c>
      <c r="R1095" s="8">
        <v>1511069.704635629</v>
      </c>
      <c r="S1095" s="8">
        <v>180796.05805023361</v>
      </c>
      <c r="T1095" s="8">
        <v>350697.6369060225</v>
      </c>
    </row>
    <row r="1096" spans="1:20" ht="25.5" hidden="1" x14ac:dyDescent="0.2">
      <c r="A1096" s="6">
        <f t="shared" si="112"/>
        <v>1022</v>
      </c>
      <c r="B1096" s="6">
        <f t="shared" si="113"/>
        <v>48</v>
      </c>
      <c r="C1096" s="7" t="s">
        <v>419</v>
      </c>
      <c r="D1096" s="7" t="s">
        <v>1098</v>
      </c>
      <c r="E1096" s="8">
        <f t="shared" si="111"/>
        <v>18372822.982723124</v>
      </c>
      <c r="F1096" s="8">
        <v>11447786.587435961</v>
      </c>
      <c r="G1096" s="8">
        <v>0</v>
      </c>
      <c r="H1096" s="8">
        <v>4374049.9910698552</v>
      </c>
      <c r="I1096" s="8">
        <v>0</v>
      </c>
      <c r="J1096" s="8">
        <v>0</v>
      </c>
      <c r="K1096" s="8"/>
      <c r="L1096" s="8">
        <v>475296.47068656975</v>
      </c>
      <c r="M1096" s="8">
        <v>0</v>
      </c>
      <c r="N1096" s="8">
        <v>0</v>
      </c>
      <c r="O1096" s="8">
        <v>0</v>
      </c>
      <c r="P1096" s="8">
        <v>0</v>
      </c>
      <c r="Q1096" s="8">
        <v>0</v>
      </c>
      <c r="R1096" s="8">
        <v>1535576.4111910211</v>
      </c>
      <c r="S1096" s="8">
        <v>183728.22982723123</v>
      </c>
      <c r="T1096" s="8">
        <v>356385.29251248436</v>
      </c>
    </row>
    <row r="1097" spans="1:20" ht="25.5" hidden="1" x14ac:dyDescent="0.2">
      <c r="A1097" s="6">
        <f t="shared" si="112"/>
        <v>1023</v>
      </c>
      <c r="B1097" s="6">
        <f t="shared" si="113"/>
        <v>49</v>
      </c>
      <c r="C1097" s="7" t="s">
        <v>419</v>
      </c>
      <c r="D1097" s="7" t="s">
        <v>1099</v>
      </c>
      <c r="E1097" s="8">
        <f t="shared" si="111"/>
        <v>13483537.85261883</v>
      </c>
      <c r="F1097" s="8">
        <v>8401358.0235080998</v>
      </c>
      <c r="G1097" s="8">
        <v>0</v>
      </c>
      <c r="H1097" s="8">
        <v>3210049.358190469</v>
      </c>
      <c r="I1097" s="8">
        <v>0</v>
      </c>
      <c r="J1097" s="8">
        <v>0</v>
      </c>
      <c r="K1097" s="8"/>
      <c r="L1097" s="8">
        <v>348812.9156714183</v>
      </c>
      <c r="M1097" s="8">
        <v>0</v>
      </c>
      <c r="N1097" s="8">
        <v>0</v>
      </c>
      <c r="O1097" s="8">
        <v>0</v>
      </c>
      <c r="P1097" s="8">
        <v>0</v>
      </c>
      <c r="Q1097" s="8">
        <v>0</v>
      </c>
      <c r="R1097" s="8">
        <v>1126936.3823595673</v>
      </c>
      <c r="S1097" s="8">
        <v>134835.37852618832</v>
      </c>
      <c r="T1097" s="8">
        <v>261545.7943630878</v>
      </c>
    </row>
    <row r="1098" spans="1:20" ht="25.5" hidden="1" x14ac:dyDescent="0.2">
      <c r="A1098" s="6">
        <f t="shared" si="112"/>
        <v>1024</v>
      </c>
      <c r="B1098" s="6">
        <f t="shared" si="113"/>
        <v>50</v>
      </c>
      <c r="C1098" s="7" t="s">
        <v>419</v>
      </c>
      <c r="D1098" s="7" t="s">
        <v>1100</v>
      </c>
      <c r="E1098" s="8">
        <f t="shared" si="111"/>
        <v>10774080</v>
      </c>
      <c r="F1098" s="8">
        <v>0</v>
      </c>
      <c r="G1098" s="8">
        <v>0</v>
      </c>
      <c r="H1098" s="8">
        <v>0</v>
      </c>
      <c r="I1098" s="8">
        <v>0</v>
      </c>
      <c r="J1098" s="8">
        <v>0</v>
      </c>
      <c r="K1098" s="8"/>
      <c r="L1098" s="8">
        <v>0</v>
      </c>
      <c r="M1098" s="8">
        <v>10121774.10048</v>
      </c>
      <c r="N1098" s="8">
        <v>0</v>
      </c>
      <c r="O1098" s="8">
        <v>0</v>
      </c>
      <c r="P1098" s="8">
        <v>0</v>
      </c>
      <c r="Q1098" s="8">
        <v>0</v>
      </c>
      <c r="R1098" s="8">
        <v>323222.39999999997</v>
      </c>
      <c r="S1098" s="8">
        <v>107740.8</v>
      </c>
      <c r="T1098" s="8">
        <v>221342.69951999999</v>
      </c>
    </row>
    <row r="1099" spans="1:20" ht="25.5" hidden="1" x14ac:dyDescent="0.2">
      <c r="A1099" s="6">
        <f t="shared" si="112"/>
        <v>1025</v>
      </c>
      <c r="B1099" s="6">
        <f t="shared" si="113"/>
        <v>51</v>
      </c>
      <c r="C1099" s="7" t="s">
        <v>419</v>
      </c>
      <c r="D1099" s="7" t="s">
        <v>1101</v>
      </c>
      <c r="E1099" s="8">
        <f t="shared" si="111"/>
        <v>55774653.265030079</v>
      </c>
      <c r="F1099" s="8">
        <v>10186974.640522679</v>
      </c>
      <c r="G1099" s="8">
        <v>4907397.5506277392</v>
      </c>
      <c r="H1099" s="8">
        <v>2996960.39581428</v>
      </c>
      <c r="I1099" s="8">
        <v>2019564.2873448001</v>
      </c>
      <c r="J1099" s="8">
        <v>0</v>
      </c>
      <c r="K1099" s="8"/>
      <c r="L1099" s="8">
        <v>329024.47230730759</v>
      </c>
      <c r="M1099" s="8">
        <v>0</v>
      </c>
      <c r="N1099" s="8">
        <v>14716647.1197396</v>
      </c>
      <c r="O1099" s="8">
        <v>6126835.6009467607</v>
      </c>
      <c r="P1099" s="8">
        <v>7640927.7625279203</v>
      </c>
      <c r="Q1099" s="8">
        <v>0</v>
      </c>
      <c r="R1099" s="8">
        <v>5222698.8539503012</v>
      </c>
      <c r="S1099" s="8">
        <v>557746.53265030077</v>
      </c>
      <c r="T1099" s="8">
        <v>1069876.0485983908</v>
      </c>
    </row>
    <row r="1100" spans="1:20" ht="25.5" hidden="1" x14ac:dyDescent="0.2">
      <c r="A1100" s="6">
        <f t="shared" si="112"/>
        <v>1026</v>
      </c>
      <c r="B1100" s="6">
        <f t="shared" si="113"/>
        <v>52</v>
      </c>
      <c r="C1100" s="7" t="s">
        <v>419</v>
      </c>
      <c r="D1100" s="7" t="s">
        <v>1102</v>
      </c>
      <c r="E1100" s="8">
        <f t="shared" si="111"/>
        <v>37333890.234538883</v>
      </c>
      <c r="F1100" s="8">
        <v>6818857.1428068001</v>
      </c>
      <c r="G1100" s="8">
        <v>3284865.6325925998</v>
      </c>
      <c r="H1100" s="8">
        <v>2006075.9516284198</v>
      </c>
      <c r="I1100" s="8">
        <v>1351836.1297728003</v>
      </c>
      <c r="J1100" s="8">
        <v>0</v>
      </c>
      <c r="K1100" s="8"/>
      <c r="L1100" s="8">
        <v>220239.17338587303</v>
      </c>
      <c r="M1100" s="8">
        <v>0</v>
      </c>
      <c r="N1100" s="8">
        <v>9850884.8722578008</v>
      </c>
      <c r="O1100" s="8">
        <v>4101121.108530601</v>
      </c>
      <c r="P1100" s="8">
        <v>5114609.2651067395</v>
      </c>
      <c r="Q1100" s="8">
        <v>0</v>
      </c>
      <c r="R1100" s="8">
        <v>3495918.9225453888</v>
      </c>
      <c r="S1100" s="8">
        <v>373338.90234538884</v>
      </c>
      <c r="T1100" s="8">
        <v>716143.13356646954</v>
      </c>
    </row>
    <row r="1101" spans="1:20" ht="25.5" hidden="1" x14ac:dyDescent="0.2">
      <c r="A1101" s="6">
        <f t="shared" si="112"/>
        <v>1027</v>
      </c>
      <c r="B1101" s="6">
        <f t="shared" si="113"/>
        <v>53</v>
      </c>
      <c r="C1101" s="7" t="s">
        <v>419</v>
      </c>
      <c r="D1101" s="7" t="s">
        <v>1103</v>
      </c>
      <c r="E1101" s="8">
        <f t="shared" si="111"/>
        <v>37350815.424808003</v>
      </c>
      <c r="F1101" s="8">
        <v>6821948.4524263805</v>
      </c>
      <c r="G1101" s="8">
        <v>3286354.8158704196</v>
      </c>
      <c r="H1101" s="8">
        <v>2006985.4017952201</v>
      </c>
      <c r="I1101" s="8">
        <v>1352448.9799800001</v>
      </c>
      <c r="J1101" s="8">
        <v>0</v>
      </c>
      <c r="K1101" s="8"/>
      <c r="L1101" s="8">
        <v>220339.01804904663</v>
      </c>
      <c r="M1101" s="8">
        <v>0</v>
      </c>
      <c r="N1101" s="8">
        <v>9855350.734887002</v>
      </c>
      <c r="O1101" s="8">
        <v>4102980.3340343996</v>
      </c>
      <c r="P1101" s="8">
        <v>5116927.9536836995</v>
      </c>
      <c r="Q1101" s="8">
        <v>0</v>
      </c>
      <c r="R1101" s="8">
        <v>3497503.7852480803</v>
      </c>
      <c r="S1101" s="8">
        <v>373508.15424807998</v>
      </c>
      <c r="T1101" s="8">
        <v>716467.79458567337</v>
      </c>
    </row>
    <row r="1102" spans="1:20" ht="25.5" hidden="1" x14ac:dyDescent="0.2">
      <c r="A1102" s="6">
        <f t="shared" si="112"/>
        <v>1028</v>
      </c>
      <c r="B1102" s="6">
        <f t="shared" si="113"/>
        <v>54</v>
      </c>
      <c r="C1102" s="7" t="s">
        <v>419</v>
      </c>
      <c r="D1102" s="7" t="s">
        <v>1104</v>
      </c>
      <c r="E1102" s="8">
        <f t="shared" si="111"/>
        <v>37623157.083683841</v>
      </c>
      <c r="F1102" s="8">
        <v>6871690.3583874004</v>
      </c>
      <c r="G1102" s="8">
        <v>3310317.1119862199</v>
      </c>
      <c r="H1102" s="8">
        <v>2021619.23187</v>
      </c>
      <c r="I1102" s="8">
        <v>1362310.2969503999</v>
      </c>
      <c r="J1102" s="8">
        <v>0</v>
      </c>
      <c r="K1102" s="8"/>
      <c r="L1102" s="8">
        <v>221945.60944738574</v>
      </c>
      <c r="M1102" s="8">
        <v>0</v>
      </c>
      <c r="N1102" s="8">
        <v>9927210.5492867995</v>
      </c>
      <c r="O1102" s="8">
        <v>4132897.0203952207</v>
      </c>
      <c r="P1102" s="8">
        <v>5154237.7853307603</v>
      </c>
      <c r="Q1102" s="8">
        <v>0</v>
      </c>
      <c r="R1102" s="8">
        <v>3523005.6644368386</v>
      </c>
      <c r="S1102" s="8">
        <v>376231.57083683839</v>
      </c>
      <c r="T1102" s="8">
        <v>721691.88475597743</v>
      </c>
    </row>
    <row r="1103" spans="1:20" ht="25.5" hidden="1" x14ac:dyDescent="0.2">
      <c r="A1103" s="6">
        <f t="shared" si="112"/>
        <v>1029</v>
      </c>
      <c r="B1103" s="6">
        <f t="shared" si="113"/>
        <v>55</v>
      </c>
      <c r="C1103" s="7" t="s">
        <v>419</v>
      </c>
      <c r="D1103" s="7" t="s">
        <v>1105</v>
      </c>
      <c r="E1103" s="8">
        <f t="shared" si="111"/>
        <v>37858571.102881603</v>
      </c>
      <c r="F1103" s="8">
        <v>6914687.60743488</v>
      </c>
      <c r="G1103" s="8">
        <v>3331030.2880764003</v>
      </c>
      <c r="H1103" s="8">
        <v>2034268.8284133598</v>
      </c>
      <c r="I1103" s="8">
        <v>1370834.4861960001</v>
      </c>
      <c r="J1103" s="8">
        <v>0</v>
      </c>
      <c r="K1103" s="8"/>
      <c r="L1103" s="8">
        <v>223334.35794425511</v>
      </c>
      <c r="M1103" s="8">
        <v>0</v>
      </c>
      <c r="N1103" s="8">
        <v>9989326.6666074023</v>
      </c>
      <c r="O1103" s="8">
        <v>4158757.2036628793</v>
      </c>
      <c r="P1103" s="8">
        <v>5186488.6632497394</v>
      </c>
      <c r="Q1103" s="8">
        <v>0</v>
      </c>
      <c r="R1103" s="8">
        <v>3545049.6657288158</v>
      </c>
      <c r="S1103" s="8">
        <v>378585.71102881606</v>
      </c>
      <c r="T1103" s="8">
        <v>726207.62453905318</v>
      </c>
    </row>
    <row r="1104" spans="1:20" ht="25.5" hidden="1" x14ac:dyDescent="0.2">
      <c r="A1104" s="6">
        <f t="shared" si="112"/>
        <v>1030</v>
      </c>
      <c r="B1104" s="6">
        <f t="shared" si="113"/>
        <v>56</v>
      </c>
      <c r="C1104" s="7" t="s">
        <v>419</v>
      </c>
      <c r="D1104" s="7" t="s">
        <v>1106</v>
      </c>
      <c r="E1104" s="8">
        <f t="shared" si="111"/>
        <v>37315426.369699836</v>
      </c>
      <c r="F1104" s="8">
        <v>6815484.8098974004</v>
      </c>
      <c r="G1104" s="8">
        <v>3283241.0682250196</v>
      </c>
      <c r="H1104" s="8">
        <v>2005083.8217984</v>
      </c>
      <c r="I1104" s="8">
        <v>1351167.5659103999</v>
      </c>
      <c r="J1104" s="8">
        <v>0</v>
      </c>
      <c r="K1104" s="8"/>
      <c r="L1104" s="8">
        <v>220130.25193513813</v>
      </c>
      <c r="M1104" s="8">
        <v>0</v>
      </c>
      <c r="N1104" s="8">
        <v>9846013.0149108004</v>
      </c>
      <c r="O1104" s="8">
        <v>4099092.8569840197</v>
      </c>
      <c r="P1104" s="8">
        <v>5112079.7795331599</v>
      </c>
      <c r="Q1104" s="8">
        <v>0</v>
      </c>
      <c r="R1104" s="8">
        <v>3494189.9792969986</v>
      </c>
      <c r="S1104" s="8">
        <v>373154.26369699842</v>
      </c>
      <c r="T1104" s="8">
        <v>715788.95751150523</v>
      </c>
    </row>
    <row r="1105" spans="1:20" ht="25.5" hidden="1" x14ac:dyDescent="0.2">
      <c r="A1105" s="6">
        <f t="shared" si="112"/>
        <v>1031</v>
      </c>
      <c r="B1105" s="6">
        <f t="shared" si="113"/>
        <v>57</v>
      </c>
      <c r="C1105" s="7" t="s">
        <v>419</v>
      </c>
      <c r="D1105" s="7" t="s">
        <v>1107</v>
      </c>
      <c r="E1105" s="8">
        <f t="shared" si="111"/>
        <v>37518528.662929282</v>
      </c>
      <c r="F1105" s="8">
        <v>6852580.4719008002</v>
      </c>
      <c r="G1105" s="8">
        <v>3301111.25884932</v>
      </c>
      <c r="H1105" s="8">
        <v>2015997.1976713801</v>
      </c>
      <c r="I1105" s="8">
        <v>1358521.7683967999</v>
      </c>
      <c r="J1105" s="8">
        <v>0</v>
      </c>
      <c r="K1105" s="8"/>
      <c r="L1105" s="8">
        <v>221328.38789322154</v>
      </c>
      <c r="M1105" s="8">
        <v>0</v>
      </c>
      <c r="N1105" s="8">
        <v>9899603.3928834014</v>
      </c>
      <c r="O1105" s="8">
        <v>4121403.6065773205</v>
      </c>
      <c r="P1105" s="8">
        <v>5139904.0685852999</v>
      </c>
      <c r="Q1105" s="8">
        <v>0</v>
      </c>
      <c r="R1105" s="8">
        <v>3513208.3336292934</v>
      </c>
      <c r="S1105" s="8">
        <v>375185.28662929282</v>
      </c>
      <c r="T1105" s="8">
        <v>719684.8899131529</v>
      </c>
    </row>
    <row r="1106" spans="1:20" ht="25.5" hidden="1" x14ac:dyDescent="0.2">
      <c r="A1106" s="6">
        <f t="shared" si="112"/>
        <v>1032</v>
      </c>
      <c r="B1106" s="6">
        <f t="shared" si="113"/>
        <v>58</v>
      </c>
      <c r="C1106" s="7" t="s">
        <v>419</v>
      </c>
      <c r="D1106" s="7" t="s">
        <v>1108</v>
      </c>
      <c r="E1106" s="8">
        <f t="shared" si="111"/>
        <v>32958579.527879041</v>
      </c>
      <c r="F1106" s="8">
        <v>6888552.0229344005</v>
      </c>
      <c r="G1106" s="8">
        <v>3318439.92511458</v>
      </c>
      <c r="H1106" s="8">
        <v>2026579.8548914802</v>
      </c>
      <c r="I1106" s="8">
        <v>1365653.1162624001</v>
      </c>
      <c r="J1106" s="8">
        <v>0</v>
      </c>
      <c r="K1106" s="8"/>
      <c r="L1106" s="8">
        <v>222490.21670106001</v>
      </c>
      <c r="M1106" s="8">
        <v>0</v>
      </c>
      <c r="N1106" s="8">
        <v>9951569.8095995989</v>
      </c>
      <c r="O1106" s="8">
        <v>0</v>
      </c>
      <c r="P1106" s="8">
        <v>5166885.1870700391</v>
      </c>
      <c r="Q1106" s="8">
        <v>0</v>
      </c>
      <c r="R1106" s="8">
        <v>3055960.69297879</v>
      </c>
      <c r="S1106" s="8">
        <v>329585.79527879035</v>
      </c>
      <c r="T1106" s="8">
        <v>632862.90704789909</v>
      </c>
    </row>
    <row r="1107" spans="1:20" ht="25.5" hidden="1" x14ac:dyDescent="0.2">
      <c r="A1107" s="6">
        <f t="shared" si="112"/>
        <v>1033</v>
      </c>
      <c r="B1107" s="6">
        <f t="shared" si="113"/>
        <v>59</v>
      </c>
      <c r="C1107" s="7" t="s">
        <v>419</v>
      </c>
      <c r="D1107" s="7" t="s">
        <v>780</v>
      </c>
      <c r="E1107" s="8">
        <f t="shared" si="111"/>
        <v>6545626.4800000004</v>
      </c>
      <c r="F1107" s="8">
        <v>0</v>
      </c>
      <c r="G1107" s="8">
        <v>0</v>
      </c>
      <c r="H1107" s="8">
        <v>0</v>
      </c>
      <c r="I1107" s="8">
        <v>0</v>
      </c>
      <c r="J1107" s="8">
        <v>0</v>
      </c>
      <c r="K1107" s="8"/>
      <c r="L1107" s="8">
        <v>0</v>
      </c>
      <c r="M1107" s="8">
        <v>0</v>
      </c>
      <c r="N1107" s="8">
        <v>0</v>
      </c>
      <c r="O1107" s="8">
        <v>0</v>
      </c>
      <c r="P1107" s="8">
        <v>5700939.56526192</v>
      </c>
      <c r="Q1107" s="8">
        <v>0</v>
      </c>
      <c r="R1107" s="8">
        <v>654562.64800000004</v>
      </c>
      <c r="S1107" s="8">
        <v>65456.264800000004</v>
      </c>
      <c r="T1107" s="8">
        <v>124668.00193808002</v>
      </c>
    </row>
    <row r="1108" spans="1:20" s="14" customFormat="1" ht="12.75" hidden="1" customHeight="1" x14ac:dyDescent="0.2">
      <c r="A1108" s="41" t="s">
        <v>521</v>
      </c>
      <c r="B1108" s="42"/>
      <c r="C1108" s="42"/>
      <c r="D1108" s="43"/>
      <c r="E1108" s="13">
        <f>SUM(F1108:T1108)</f>
        <v>1332864225.3803461</v>
      </c>
      <c r="F1108" s="13">
        <f>SUM(F1049:F1107)</f>
        <v>306794451.70295686</v>
      </c>
      <c r="G1108" s="13">
        <f t="shared" ref="G1108:T1108" si="114">SUM(G1049:G1107)</f>
        <v>74145804.020188734</v>
      </c>
      <c r="H1108" s="13">
        <f t="shared" si="114"/>
        <v>87910993.665751323</v>
      </c>
      <c r="I1108" s="13">
        <f t="shared" si="114"/>
        <v>48489293.077953786</v>
      </c>
      <c r="J1108" s="13">
        <f t="shared" si="114"/>
        <v>0</v>
      </c>
      <c r="K1108" s="13">
        <f t="shared" si="114"/>
        <v>0</v>
      </c>
      <c r="L1108" s="13">
        <f t="shared" si="114"/>
        <v>11997559.62926594</v>
      </c>
      <c r="M1108" s="13">
        <f t="shared" si="114"/>
        <v>10121774.10048</v>
      </c>
      <c r="N1108" s="13">
        <f t="shared" si="114"/>
        <v>124198529.4135571</v>
      </c>
      <c r="O1108" s="13">
        <f t="shared" si="114"/>
        <v>214588043.2732982</v>
      </c>
      <c r="P1108" s="13">
        <f t="shared" si="114"/>
        <v>284368326.8524363</v>
      </c>
      <c r="Q1108" s="13">
        <f t="shared" si="114"/>
        <v>6519747.4394104872</v>
      </c>
      <c r="R1108" s="13">
        <f t="shared" si="114"/>
        <v>124834455.82703455</v>
      </c>
      <c r="S1108" s="13">
        <f t="shared" si="114"/>
        <v>13328642.253803462</v>
      </c>
      <c r="T1108" s="13">
        <f t="shared" si="114"/>
        <v>25566604.124209486</v>
      </c>
    </row>
    <row r="1109" spans="1:20" ht="25.5" hidden="1" x14ac:dyDescent="0.2">
      <c r="A1109" s="6">
        <f>+A1107+1</f>
        <v>1034</v>
      </c>
      <c r="B1109" s="6">
        <v>1</v>
      </c>
      <c r="C1109" s="7" t="s">
        <v>522</v>
      </c>
      <c r="D1109" s="7" t="s">
        <v>1109</v>
      </c>
      <c r="E1109" s="8">
        <f t="shared" ref="E1109:E1121" si="115">SUM(F1109:T1109)</f>
        <v>22737101.806654483</v>
      </c>
      <c r="F1109" s="8">
        <v>0</v>
      </c>
      <c r="G1109" s="8">
        <v>0</v>
      </c>
      <c r="H1109" s="8">
        <v>2924442.3445221595</v>
      </c>
      <c r="I1109" s="8">
        <v>1903256.7889717198</v>
      </c>
      <c r="J1109" s="8">
        <v>0</v>
      </c>
      <c r="K1109" s="8"/>
      <c r="L1109" s="8">
        <v>0</v>
      </c>
      <c r="M1109" s="8">
        <v>0</v>
      </c>
      <c r="N1109" s="8">
        <v>15076393.431510601</v>
      </c>
      <c r="O1109" s="8">
        <v>0</v>
      </c>
      <c r="P1109" s="8">
        <v>0</v>
      </c>
      <c r="Q1109" s="8">
        <v>0</v>
      </c>
      <c r="R1109" s="8">
        <v>2170376.0299999998</v>
      </c>
      <c r="S1109" s="8">
        <v>227371.02</v>
      </c>
      <c r="T1109" s="8">
        <v>435262.19164999999</v>
      </c>
    </row>
    <row r="1110" spans="1:20" ht="25.5" hidden="1" x14ac:dyDescent="0.2">
      <c r="A1110" s="6">
        <f>+A1109+1</f>
        <v>1035</v>
      </c>
      <c r="B1110" s="6">
        <f>+B1109+1</f>
        <v>2</v>
      </c>
      <c r="C1110" s="7" t="s">
        <v>522</v>
      </c>
      <c r="D1110" s="7" t="s">
        <v>784</v>
      </c>
      <c r="E1110" s="8">
        <f t="shared" si="115"/>
        <v>57401674.379021399</v>
      </c>
      <c r="F1110" s="8">
        <v>0</v>
      </c>
      <c r="G1110" s="8">
        <v>0</v>
      </c>
      <c r="H1110" s="8">
        <v>0</v>
      </c>
      <c r="I1110" s="8">
        <v>0</v>
      </c>
      <c r="J1110" s="8">
        <v>0</v>
      </c>
      <c r="K1110" s="8"/>
      <c r="L1110" s="8">
        <v>0</v>
      </c>
      <c r="M1110" s="8">
        <v>0</v>
      </c>
      <c r="N1110" s="8">
        <v>22874748.452539198</v>
      </c>
      <c r="O1110" s="8">
        <v>0</v>
      </c>
      <c r="P1110" s="8">
        <v>11625889.28318244</v>
      </c>
      <c r="Q1110" s="8">
        <v>15747744.043931762</v>
      </c>
      <c r="R1110" s="8">
        <v>5480445.5199999996</v>
      </c>
      <c r="S1110" s="8">
        <v>574016.74</v>
      </c>
      <c r="T1110" s="8">
        <v>1098830.3393679999</v>
      </c>
    </row>
    <row r="1111" spans="1:20" ht="25.5" hidden="1" x14ac:dyDescent="0.2">
      <c r="A1111" s="6">
        <f t="shared" ref="A1111:A1121" si="116">+A1110+1</f>
        <v>1036</v>
      </c>
      <c r="B1111" s="6">
        <f t="shared" ref="B1111:B1121" si="117">+B1110+1</f>
        <v>3</v>
      </c>
      <c r="C1111" s="7" t="s">
        <v>522</v>
      </c>
      <c r="D1111" s="7" t="s">
        <v>1110</v>
      </c>
      <c r="E1111" s="8">
        <f t="shared" si="115"/>
        <v>18590591.155694161</v>
      </c>
      <c r="F1111" s="8">
        <v>0</v>
      </c>
      <c r="G1111" s="8">
        <v>0</v>
      </c>
      <c r="H1111" s="8">
        <v>2391118.8186698402</v>
      </c>
      <c r="I1111" s="8">
        <v>1556164.4200981199</v>
      </c>
      <c r="J1111" s="8">
        <v>0</v>
      </c>
      <c r="K1111" s="8"/>
      <c r="L1111" s="8">
        <v>0</v>
      </c>
      <c r="M1111" s="8">
        <v>0</v>
      </c>
      <c r="N1111" s="8">
        <v>12326947.775440199</v>
      </c>
      <c r="O1111" s="8">
        <v>0</v>
      </c>
      <c r="P1111" s="8">
        <v>0</v>
      </c>
      <c r="Q1111" s="8">
        <v>0</v>
      </c>
      <c r="R1111" s="8">
        <v>1774569.76</v>
      </c>
      <c r="S1111" s="8">
        <v>185905.91</v>
      </c>
      <c r="T1111" s="8">
        <v>355884.47148599999</v>
      </c>
    </row>
    <row r="1112" spans="1:20" ht="25.5" hidden="1" x14ac:dyDescent="0.2">
      <c r="A1112" s="6">
        <f t="shared" si="116"/>
        <v>1037</v>
      </c>
      <c r="B1112" s="6">
        <f t="shared" si="117"/>
        <v>4</v>
      </c>
      <c r="C1112" s="7" t="s">
        <v>522</v>
      </c>
      <c r="D1112" s="7" t="s">
        <v>1111</v>
      </c>
      <c r="E1112" s="8">
        <f t="shared" si="115"/>
        <v>34686043.654990852</v>
      </c>
      <c r="F1112" s="8">
        <v>0</v>
      </c>
      <c r="G1112" s="8">
        <v>0</v>
      </c>
      <c r="H1112" s="8">
        <v>4461313.3063762197</v>
      </c>
      <c r="I1112" s="8">
        <v>2903468.0252054399</v>
      </c>
      <c r="J1112" s="8">
        <v>0</v>
      </c>
      <c r="K1112" s="8"/>
      <c r="L1112" s="8">
        <v>0</v>
      </c>
      <c r="M1112" s="8">
        <v>0</v>
      </c>
      <c r="N1112" s="8">
        <v>22999432.612489197</v>
      </c>
      <c r="O1112" s="8">
        <v>0</v>
      </c>
      <c r="P1112" s="8">
        <v>0</v>
      </c>
      <c r="Q1112" s="8">
        <v>0</v>
      </c>
      <c r="R1112" s="8">
        <v>3310965.41</v>
      </c>
      <c r="S1112" s="8">
        <v>346860.44</v>
      </c>
      <c r="T1112" s="8">
        <v>664003.86092000001</v>
      </c>
    </row>
    <row r="1113" spans="1:20" ht="25.5" hidden="1" x14ac:dyDescent="0.2">
      <c r="A1113" s="6">
        <f t="shared" si="116"/>
        <v>1038</v>
      </c>
      <c r="B1113" s="6">
        <f t="shared" si="117"/>
        <v>5</v>
      </c>
      <c r="C1113" s="7" t="s">
        <v>522</v>
      </c>
      <c r="D1113" s="7" t="s">
        <v>1112</v>
      </c>
      <c r="E1113" s="8">
        <f t="shared" si="115"/>
        <v>34495593.459902145</v>
      </c>
      <c r="F1113" s="8">
        <v>0</v>
      </c>
      <c r="G1113" s="8">
        <v>0</v>
      </c>
      <c r="H1113" s="8">
        <v>4436817.6380308196</v>
      </c>
      <c r="I1113" s="8">
        <v>2887525.9919839203</v>
      </c>
      <c r="J1113" s="8">
        <v>0</v>
      </c>
      <c r="K1113" s="8"/>
      <c r="L1113" s="8">
        <v>0</v>
      </c>
      <c r="M1113" s="8">
        <v>0</v>
      </c>
      <c r="N1113" s="8">
        <v>22873149.935861401</v>
      </c>
      <c r="O1113" s="8">
        <v>0</v>
      </c>
      <c r="P1113" s="8">
        <v>0</v>
      </c>
      <c r="Q1113" s="8">
        <v>0</v>
      </c>
      <c r="R1113" s="8">
        <v>3292785.94</v>
      </c>
      <c r="S1113" s="8">
        <v>344955.93</v>
      </c>
      <c r="T1113" s="8">
        <v>660358.02402600006</v>
      </c>
    </row>
    <row r="1114" spans="1:20" ht="25.5" hidden="1" x14ac:dyDescent="0.2">
      <c r="A1114" s="6">
        <f t="shared" si="116"/>
        <v>1039</v>
      </c>
      <c r="B1114" s="6">
        <f t="shared" si="117"/>
        <v>6</v>
      </c>
      <c r="C1114" s="7" t="s">
        <v>522</v>
      </c>
      <c r="D1114" s="7" t="s">
        <v>1113</v>
      </c>
      <c r="E1114" s="8">
        <f t="shared" si="115"/>
        <v>18864212.6495107</v>
      </c>
      <c r="F1114" s="8">
        <v>0</v>
      </c>
      <c r="G1114" s="8">
        <v>0</v>
      </c>
      <c r="H1114" s="8">
        <v>2426311.9708106997</v>
      </c>
      <c r="I1114" s="8">
        <v>1579068.480486</v>
      </c>
      <c r="J1114" s="8">
        <v>0</v>
      </c>
      <c r="K1114" s="8"/>
      <c r="L1114" s="8">
        <v>0</v>
      </c>
      <c r="M1114" s="8">
        <v>0</v>
      </c>
      <c r="N1114" s="8">
        <v>12508379.220204001</v>
      </c>
      <c r="O1114" s="8">
        <v>0</v>
      </c>
      <c r="P1114" s="8">
        <v>0</v>
      </c>
      <c r="Q1114" s="8">
        <v>0</v>
      </c>
      <c r="R1114" s="8">
        <v>1800688.37</v>
      </c>
      <c r="S1114" s="8">
        <v>188642.13</v>
      </c>
      <c r="T1114" s="8">
        <v>361122.47800999996</v>
      </c>
    </row>
    <row r="1115" spans="1:20" ht="25.5" hidden="1" x14ac:dyDescent="0.2">
      <c r="A1115" s="6">
        <f t="shared" si="116"/>
        <v>1040</v>
      </c>
      <c r="B1115" s="6">
        <f t="shared" si="117"/>
        <v>7</v>
      </c>
      <c r="C1115" s="7" t="s">
        <v>522</v>
      </c>
      <c r="D1115" s="7" t="s">
        <v>1114</v>
      </c>
      <c r="E1115" s="8">
        <f t="shared" si="115"/>
        <v>34337114.199804284</v>
      </c>
      <c r="F1115" s="8">
        <v>0</v>
      </c>
      <c r="G1115" s="8">
        <v>4483087.0257331198</v>
      </c>
      <c r="H1115" s="8">
        <v>1790073.8290705199</v>
      </c>
      <c r="I1115" s="8">
        <v>1848616.8167006397</v>
      </c>
      <c r="J1115" s="8">
        <v>0</v>
      </c>
      <c r="K1115" s="8"/>
      <c r="L1115" s="8">
        <v>0</v>
      </c>
      <c r="M1115" s="8">
        <v>0</v>
      </c>
      <c r="N1115" s="8">
        <v>21963825.158058003</v>
      </c>
      <c r="O1115" s="8">
        <v>0</v>
      </c>
      <c r="P1115" s="8">
        <v>0</v>
      </c>
      <c r="Q1115" s="8">
        <v>0</v>
      </c>
      <c r="R1115" s="8">
        <v>3250229.03</v>
      </c>
      <c r="S1115" s="8">
        <v>343371.14</v>
      </c>
      <c r="T1115" s="8">
        <v>657911.20024200005</v>
      </c>
    </row>
    <row r="1116" spans="1:20" ht="25.5" hidden="1" x14ac:dyDescent="0.2">
      <c r="A1116" s="6">
        <f t="shared" si="116"/>
        <v>1041</v>
      </c>
      <c r="B1116" s="6">
        <f t="shared" si="117"/>
        <v>8</v>
      </c>
      <c r="C1116" s="7" t="s">
        <v>522</v>
      </c>
      <c r="D1116" s="7" t="s">
        <v>1115</v>
      </c>
      <c r="E1116" s="8">
        <f t="shared" si="115"/>
        <v>34629390.751565762</v>
      </c>
      <c r="F1116" s="8">
        <v>0</v>
      </c>
      <c r="G1116" s="8">
        <v>0</v>
      </c>
      <c r="H1116" s="8">
        <v>4454026.6177973999</v>
      </c>
      <c r="I1116" s="8">
        <v>2898725.7748167599</v>
      </c>
      <c r="J1116" s="8">
        <v>0</v>
      </c>
      <c r="K1116" s="8"/>
      <c r="L1116" s="8">
        <v>0</v>
      </c>
      <c r="M1116" s="8">
        <v>0</v>
      </c>
      <c r="N1116" s="8">
        <v>22961867.519001599</v>
      </c>
      <c r="O1116" s="8">
        <v>0</v>
      </c>
      <c r="P1116" s="8">
        <v>0</v>
      </c>
      <c r="Q1116" s="8">
        <v>0</v>
      </c>
      <c r="R1116" s="8">
        <v>3305557.59</v>
      </c>
      <c r="S1116" s="8">
        <v>346293.91</v>
      </c>
      <c r="T1116" s="8">
        <v>662919.33995000005</v>
      </c>
    </row>
    <row r="1117" spans="1:20" ht="25.5" hidden="1" x14ac:dyDescent="0.2">
      <c r="A1117" s="6">
        <f t="shared" si="116"/>
        <v>1042</v>
      </c>
      <c r="B1117" s="6">
        <f t="shared" si="117"/>
        <v>9</v>
      </c>
      <c r="C1117" s="7" t="s">
        <v>522</v>
      </c>
      <c r="D1117" s="7" t="s">
        <v>1116</v>
      </c>
      <c r="E1117" s="8">
        <f t="shared" si="115"/>
        <v>22939967.428434242</v>
      </c>
      <c r="F1117" s="8">
        <v>0</v>
      </c>
      <c r="G1117" s="8">
        <v>0</v>
      </c>
      <c r="H1117" s="8">
        <v>2950534.8896074798</v>
      </c>
      <c r="I1117" s="8">
        <v>1920238.0838457602</v>
      </c>
      <c r="J1117" s="8">
        <v>0</v>
      </c>
      <c r="K1117" s="8"/>
      <c r="L1117" s="8">
        <v>0</v>
      </c>
      <c r="M1117" s="8">
        <v>0</v>
      </c>
      <c r="N1117" s="8">
        <v>15210908.464184999</v>
      </c>
      <c r="O1117" s="8">
        <v>0</v>
      </c>
      <c r="P1117" s="8">
        <v>0</v>
      </c>
      <c r="Q1117" s="8">
        <v>0</v>
      </c>
      <c r="R1117" s="8">
        <v>2189740.62</v>
      </c>
      <c r="S1117" s="8">
        <v>229399.67</v>
      </c>
      <c r="T1117" s="8">
        <v>439145.70079599996</v>
      </c>
    </row>
    <row r="1118" spans="1:20" ht="25.5" hidden="1" x14ac:dyDescent="0.2">
      <c r="A1118" s="6">
        <f t="shared" si="116"/>
        <v>1043</v>
      </c>
      <c r="B1118" s="6">
        <f t="shared" si="117"/>
        <v>10</v>
      </c>
      <c r="C1118" s="7" t="s">
        <v>522</v>
      </c>
      <c r="D1118" s="7" t="s">
        <v>1117</v>
      </c>
      <c r="E1118" s="8">
        <f t="shared" si="115"/>
        <v>18914838.651370041</v>
      </c>
      <c r="F1118" s="8">
        <v>0</v>
      </c>
      <c r="G1118" s="8">
        <v>0</v>
      </c>
      <c r="H1118" s="8">
        <v>2432823.4754913603</v>
      </c>
      <c r="I1118" s="8">
        <v>1583306.2361524799</v>
      </c>
      <c r="J1118" s="8">
        <v>0</v>
      </c>
      <c r="K1118" s="8"/>
      <c r="L1118" s="8">
        <v>0</v>
      </c>
      <c r="M1118" s="8">
        <v>0</v>
      </c>
      <c r="N1118" s="8">
        <v>12541948.035208201</v>
      </c>
      <c r="O1118" s="8">
        <v>0</v>
      </c>
      <c r="P1118" s="8">
        <v>0</v>
      </c>
      <c r="Q1118" s="8">
        <v>0</v>
      </c>
      <c r="R1118" s="8">
        <v>1805520.89</v>
      </c>
      <c r="S1118" s="8">
        <v>189148.39</v>
      </c>
      <c r="T1118" s="8">
        <v>362091.62451799994</v>
      </c>
    </row>
    <row r="1119" spans="1:20" ht="25.5" hidden="1" x14ac:dyDescent="0.2">
      <c r="A1119" s="6">
        <f t="shared" si="116"/>
        <v>1044</v>
      </c>
      <c r="B1119" s="6">
        <f t="shared" si="117"/>
        <v>11</v>
      </c>
      <c r="C1119" s="7" t="s">
        <v>522</v>
      </c>
      <c r="D1119" s="7" t="s">
        <v>1118</v>
      </c>
      <c r="E1119" s="8">
        <f t="shared" si="115"/>
        <v>20239552.368042797</v>
      </c>
      <c r="F1119" s="8">
        <v>0</v>
      </c>
      <c r="G1119" s="8">
        <v>0</v>
      </c>
      <c r="H1119" s="8">
        <v>2603207.9452251601</v>
      </c>
      <c r="I1119" s="8">
        <v>1694194.17609204</v>
      </c>
      <c r="J1119" s="8">
        <v>0</v>
      </c>
      <c r="K1119" s="8"/>
      <c r="L1119" s="8">
        <v>0</v>
      </c>
      <c r="M1119" s="8">
        <v>0</v>
      </c>
      <c r="N1119" s="8">
        <v>13420331.976441599</v>
      </c>
      <c r="O1119" s="8">
        <v>0</v>
      </c>
      <c r="P1119" s="8">
        <v>0</v>
      </c>
      <c r="Q1119" s="8">
        <v>0</v>
      </c>
      <c r="R1119" s="8">
        <v>1931971.79</v>
      </c>
      <c r="S1119" s="8">
        <v>202395.51999999999</v>
      </c>
      <c r="T1119" s="8">
        <v>387450.96028400003</v>
      </c>
    </row>
    <row r="1120" spans="1:20" ht="25.5" hidden="1" x14ac:dyDescent="0.2">
      <c r="A1120" s="6">
        <f t="shared" si="116"/>
        <v>1045</v>
      </c>
      <c r="B1120" s="6">
        <f t="shared" si="117"/>
        <v>12</v>
      </c>
      <c r="C1120" s="7" t="s">
        <v>522</v>
      </c>
      <c r="D1120" s="7" t="s">
        <v>1119</v>
      </c>
      <c r="E1120" s="8">
        <f t="shared" si="115"/>
        <v>28498822.976281319</v>
      </c>
      <c r="F1120" s="8">
        <v>0</v>
      </c>
      <c r="G1120" s="8">
        <v>0</v>
      </c>
      <c r="H1120" s="8">
        <v>3665513.9880030002</v>
      </c>
      <c r="I1120" s="8">
        <v>2385553.7433949201</v>
      </c>
      <c r="J1120" s="8">
        <v>0</v>
      </c>
      <c r="K1120" s="8"/>
      <c r="L1120" s="8">
        <v>0</v>
      </c>
      <c r="M1120" s="8">
        <v>0</v>
      </c>
      <c r="N1120" s="8">
        <v>18896844.081515402</v>
      </c>
      <c r="O1120" s="8">
        <v>0</v>
      </c>
      <c r="P1120" s="8">
        <v>0</v>
      </c>
      <c r="Q1120" s="8">
        <v>0</v>
      </c>
      <c r="R1120" s="8">
        <v>2720362.63</v>
      </c>
      <c r="S1120" s="8">
        <v>284988.23</v>
      </c>
      <c r="T1120" s="8">
        <v>545560.30336800008</v>
      </c>
    </row>
    <row r="1121" spans="1:20" ht="25.5" x14ac:dyDescent="0.2">
      <c r="A1121" s="6">
        <f t="shared" si="116"/>
        <v>1046</v>
      </c>
      <c r="B1121" s="6">
        <f t="shared" si="117"/>
        <v>13</v>
      </c>
      <c r="C1121" s="7" t="s">
        <v>522</v>
      </c>
      <c r="D1121" s="7" t="s">
        <v>1120</v>
      </c>
      <c r="E1121" s="8">
        <f t="shared" si="115"/>
        <v>33296239.351779763</v>
      </c>
      <c r="F1121" s="8">
        <v>0</v>
      </c>
      <c r="G1121" s="8">
        <v>0</v>
      </c>
      <c r="H1121" s="8">
        <v>4282556.9045414403</v>
      </c>
      <c r="I1121" s="8">
        <v>2787131.5422661202</v>
      </c>
      <c r="J1121" s="8">
        <v>0</v>
      </c>
      <c r="K1121" s="8"/>
      <c r="L1121" s="8">
        <v>0</v>
      </c>
      <c r="M1121" s="8">
        <v>0</v>
      </c>
      <c r="N1121" s="8">
        <v>22077888.764992204</v>
      </c>
      <c r="O1121" s="8">
        <v>0</v>
      </c>
      <c r="P1121" s="8">
        <v>0</v>
      </c>
      <c r="Q1121" s="8">
        <v>0</v>
      </c>
      <c r="R1121" s="8">
        <v>3178301.27</v>
      </c>
      <c r="S1121" s="8">
        <v>332962.39</v>
      </c>
      <c r="T1121" s="8">
        <v>637398.47998000006</v>
      </c>
    </row>
    <row r="1122" spans="1:20" s="14" customFormat="1" ht="12.75" hidden="1" customHeight="1" x14ac:dyDescent="0.2">
      <c r="A1122" s="41" t="s">
        <v>529</v>
      </c>
      <c r="B1122" s="42"/>
      <c r="C1122" s="42"/>
      <c r="D1122" s="43"/>
      <c r="E1122" s="13">
        <f>SUM(F1122:T1122)</f>
        <v>379631142.83305198</v>
      </c>
      <c r="F1122" s="13">
        <v>0</v>
      </c>
      <c r="G1122" s="13">
        <v>4483087.0257331198</v>
      </c>
      <c r="H1122" s="13">
        <v>38818741.728146099</v>
      </c>
      <c r="I1122" s="13">
        <v>25947250.08001392</v>
      </c>
      <c r="J1122" s="13">
        <v>0</v>
      </c>
      <c r="K1122" s="13">
        <v>0</v>
      </c>
      <c r="L1122" s="13">
        <v>0</v>
      </c>
      <c r="M1122" s="13">
        <v>0</v>
      </c>
      <c r="N1122" s="13">
        <v>235732665.42744657</v>
      </c>
      <c r="O1122" s="13">
        <v>0</v>
      </c>
      <c r="P1122" s="13">
        <v>11625889.28318244</v>
      </c>
      <c r="Q1122" s="13">
        <v>15747744.043931762</v>
      </c>
      <c r="R1122" s="13">
        <v>36211514.850000001</v>
      </c>
      <c r="S1122" s="13">
        <v>3796311.4200000004</v>
      </c>
      <c r="T1122" s="13">
        <v>7267938.9745979998</v>
      </c>
    </row>
    <row r="1123" spans="1:20" hidden="1" x14ac:dyDescent="0.2">
      <c r="A1123" s="6">
        <f>+A1121+1</f>
        <v>1047</v>
      </c>
      <c r="B1123" s="6">
        <v>1</v>
      </c>
      <c r="C1123" s="7" t="s">
        <v>793</v>
      </c>
      <c r="D1123" s="7" t="s">
        <v>1121</v>
      </c>
      <c r="E1123" s="8">
        <f t="shared" ref="E1123" si="118">SUM(F1123:T1123)</f>
        <v>23602695.728855044</v>
      </c>
      <c r="F1123" s="8">
        <v>2914892.6164339799</v>
      </c>
      <c r="G1123" s="8">
        <v>1346666.5577429403</v>
      </c>
      <c r="H1123" s="8">
        <v>1364233.2208982401</v>
      </c>
      <c r="I1123" s="8">
        <v>881269.87060308002</v>
      </c>
      <c r="J1123" s="8">
        <v>0</v>
      </c>
      <c r="K1123" s="8"/>
      <c r="L1123" s="8">
        <v>131921.58891475131</v>
      </c>
      <c r="M1123" s="8">
        <v>0</v>
      </c>
      <c r="N1123" s="8">
        <v>6849427.9188510003</v>
      </c>
      <c r="O1123" s="8">
        <v>0</v>
      </c>
      <c r="P1123" s="8">
        <v>3538295.7839649003</v>
      </c>
      <c r="Q1123" s="8">
        <v>3651696.3027929999</v>
      </c>
      <c r="R1123" s="8">
        <v>2236070.0997885508</v>
      </c>
      <c r="S1123" s="8">
        <v>236026.95728855045</v>
      </c>
      <c r="T1123" s="8">
        <v>452194.81157604797</v>
      </c>
    </row>
    <row r="1124" spans="1:20" s="14" customFormat="1" ht="12.75" hidden="1" customHeight="1" x14ac:dyDescent="0.2">
      <c r="A1124" s="41" t="s">
        <v>795</v>
      </c>
      <c r="B1124" s="42"/>
      <c r="C1124" s="42"/>
      <c r="D1124" s="43"/>
      <c r="E1124" s="13">
        <f t="shared" ref="E1124:E1133" si="119">SUM(F1124:T1124)</f>
        <v>23602695.728855044</v>
      </c>
      <c r="F1124" s="13">
        <v>2914892.6164339799</v>
      </c>
      <c r="G1124" s="13">
        <v>1346666.5577429403</v>
      </c>
      <c r="H1124" s="13">
        <v>1364233.2208982401</v>
      </c>
      <c r="I1124" s="13">
        <v>881269.87060308002</v>
      </c>
      <c r="J1124" s="13">
        <v>0</v>
      </c>
      <c r="K1124" s="13">
        <v>0</v>
      </c>
      <c r="L1124" s="13">
        <v>131921.58891475131</v>
      </c>
      <c r="M1124" s="13">
        <v>0</v>
      </c>
      <c r="N1124" s="13">
        <v>6849427.9188510003</v>
      </c>
      <c r="O1124" s="13">
        <v>0</v>
      </c>
      <c r="P1124" s="13">
        <v>3538295.7839649003</v>
      </c>
      <c r="Q1124" s="13">
        <v>3651696.3027929999</v>
      </c>
      <c r="R1124" s="13">
        <v>2236070.0997885508</v>
      </c>
      <c r="S1124" s="13">
        <v>236026.95728855045</v>
      </c>
      <c r="T1124" s="13">
        <v>452194.81157604797</v>
      </c>
    </row>
    <row r="1125" spans="1:20" hidden="1" x14ac:dyDescent="0.2">
      <c r="A1125" s="6">
        <f>+A1123+1</f>
        <v>1048</v>
      </c>
      <c r="B1125" s="6">
        <v>1</v>
      </c>
      <c r="C1125" s="7" t="s">
        <v>801</v>
      </c>
      <c r="D1125" s="7" t="s">
        <v>1122</v>
      </c>
      <c r="E1125" s="8">
        <f t="shared" si="119"/>
        <v>4177249.1623486402</v>
      </c>
      <c r="F1125" s="8">
        <v>0</v>
      </c>
      <c r="G1125" s="8">
        <v>0</v>
      </c>
      <c r="H1125" s="8">
        <v>0</v>
      </c>
      <c r="I1125" s="8">
        <v>0</v>
      </c>
      <c r="J1125" s="8">
        <v>0</v>
      </c>
      <c r="K1125" s="8"/>
      <c r="L1125" s="8">
        <v>0</v>
      </c>
      <c r="M1125" s="8">
        <v>0</v>
      </c>
      <c r="N1125" s="8">
        <v>0</v>
      </c>
      <c r="O1125" s="8">
        <v>0</v>
      </c>
      <c r="P1125" s="8">
        <v>0</v>
      </c>
      <c r="Q1125" s="8">
        <v>3638191.8648986402</v>
      </c>
      <c r="R1125" s="8">
        <v>417724.92</v>
      </c>
      <c r="S1125" s="8">
        <v>41772.49</v>
      </c>
      <c r="T1125" s="8">
        <v>79559.887449999995</v>
      </c>
    </row>
    <row r="1126" spans="1:20" s="14" customFormat="1" ht="12.75" hidden="1" customHeight="1" x14ac:dyDescent="0.2">
      <c r="A1126" s="41" t="s">
        <v>803</v>
      </c>
      <c r="B1126" s="42"/>
      <c r="C1126" s="42"/>
      <c r="D1126" s="43"/>
      <c r="E1126" s="13">
        <f t="shared" si="119"/>
        <v>4177249.1623486402</v>
      </c>
      <c r="F1126" s="13">
        <v>0</v>
      </c>
      <c r="G1126" s="13">
        <v>0</v>
      </c>
      <c r="H1126" s="13">
        <v>0</v>
      </c>
      <c r="I1126" s="13">
        <v>0</v>
      </c>
      <c r="J1126" s="13">
        <v>0</v>
      </c>
      <c r="K1126" s="13">
        <v>0</v>
      </c>
      <c r="L1126" s="13">
        <v>0</v>
      </c>
      <c r="M1126" s="13">
        <v>0</v>
      </c>
      <c r="N1126" s="13">
        <v>0</v>
      </c>
      <c r="O1126" s="13">
        <v>0</v>
      </c>
      <c r="P1126" s="13">
        <v>0</v>
      </c>
      <c r="Q1126" s="13">
        <v>3638191.8648986402</v>
      </c>
      <c r="R1126" s="13">
        <v>417724.92</v>
      </c>
      <c r="S1126" s="13">
        <v>41772.49</v>
      </c>
      <c r="T1126" s="13">
        <v>79559.887449999995</v>
      </c>
    </row>
    <row r="1127" spans="1:20" ht="25.5" hidden="1" x14ac:dyDescent="0.2">
      <c r="A1127" s="6">
        <f>+A1125+1</f>
        <v>1049</v>
      </c>
      <c r="B1127" s="6">
        <v>1</v>
      </c>
      <c r="C1127" s="7" t="s">
        <v>536</v>
      </c>
      <c r="D1127" s="7" t="s">
        <v>1123</v>
      </c>
      <c r="E1127" s="8">
        <f t="shared" si="119"/>
        <v>6655624.3537344001</v>
      </c>
      <c r="F1127" s="8">
        <v>777316.02995592006</v>
      </c>
      <c r="G1127" s="8">
        <v>277918.16403203999</v>
      </c>
      <c r="H1127" s="8">
        <v>107181.21921444</v>
      </c>
      <c r="I1127" s="8">
        <v>414970.01502768003</v>
      </c>
      <c r="J1127" s="8">
        <v>0</v>
      </c>
      <c r="K1127" s="8"/>
      <c r="L1127" s="8">
        <v>186362.51549375421</v>
      </c>
      <c r="M1127" s="8">
        <v>0</v>
      </c>
      <c r="N1127" s="8">
        <v>947574.17984880006</v>
      </c>
      <c r="O1127" s="8">
        <v>0</v>
      </c>
      <c r="P1127" s="8">
        <v>1617083.2036825197</v>
      </c>
      <c r="Q1127" s="8">
        <v>1498589.0236094401</v>
      </c>
      <c r="R1127" s="8">
        <v>634649.19453734404</v>
      </c>
      <c r="S1127" s="8">
        <v>66556.243537344009</v>
      </c>
      <c r="T1127" s="8">
        <v>127424.56479511787</v>
      </c>
    </row>
    <row r="1128" spans="1:20" s="14" customFormat="1" ht="12.75" hidden="1" customHeight="1" x14ac:dyDescent="0.2">
      <c r="A1128" s="41" t="s">
        <v>545</v>
      </c>
      <c r="B1128" s="42"/>
      <c r="C1128" s="42"/>
      <c r="D1128" s="43"/>
      <c r="E1128" s="13">
        <f t="shared" si="119"/>
        <v>6655624.3537344001</v>
      </c>
      <c r="F1128" s="13">
        <v>777316.02995592006</v>
      </c>
      <c r="G1128" s="13">
        <v>277918.16403203999</v>
      </c>
      <c r="H1128" s="13">
        <v>107181.21921444</v>
      </c>
      <c r="I1128" s="13">
        <v>414970.01502768003</v>
      </c>
      <c r="J1128" s="13">
        <v>0</v>
      </c>
      <c r="K1128" s="13">
        <v>0</v>
      </c>
      <c r="L1128" s="13">
        <v>186362.51549375421</v>
      </c>
      <c r="M1128" s="13">
        <v>0</v>
      </c>
      <c r="N1128" s="13">
        <v>947574.17984880006</v>
      </c>
      <c r="O1128" s="13">
        <v>0</v>
      </c>
      <c r="P1128" s="13">
        <v>1617083.2036825197</v>
      </c>
      <c r="Q1128" s="13">
        <v>1498589.0236094401</v>
      </c>
      <c r="R1128" s="13">
        <v>634649.19453734404</v>
      </c>
      <c r="S1128" s="13">
        <v>66556.243537344009</v>
      </c>
      <c r="T1128" s="13">
        <v>127424.56479511787</v>
      </c>
    </row>
    <row r="1129" spans="1:20" ht="25.5" hidden="1" x14ac:dyDescent="0.2">
      <c r="A1129" s="6">
        <f>+A1127+1</f>
        <v>1050</v>
      </c>
      <c r="B1129" s="6">
        <v>1</v>
      </c>
      <c r="C1129" s="7" t="s">
        <v>546</v>
      </c>
      <c r="D1129" s="7" t="s">
        <v>1124</v>
      </c>
      <c r="E1129" s="8">
        <f t="shared" si="119"/>
        <v>2224140.9553823001</v>
      </c>
      <c r="F1129" s="8">
        <v>0</v>
      </c>
      <c r="G1129" s="8">
        <v>0</v>
      </c>
      <c r="H1129" s="8">
        <v>0</v>
      </c>
      <c r="I1129" s="8">
        <v>0</v>
      </c>
      <c r="J1129" s="8">
        <v>0</v>
      </c>
      <c r="K1129" s="8"/>
      <c r="L1129" s="8">
        <v>0</v>
      </c>
      <c r="M1129" s="8">
        <v>0</v>
      </c>
      <c r="N1129" s="8">
        <v>0</v>
      </c>
      <c r="O1129" s="8">
        <v>0</v>
      </c>
      <c r="P1129" s="8">
        <v>0</v>
      </c>
      <c r="Q1129" s="8">
        <v>1937124.4569663</v>
      </c>
      <c r="R1129" s="8">
        <v>222414.1</v>
      </c>
      <c r="S1129" s="8">
        <v>22241.41</v>
      </c>
      <c r="T1129" s="8">
        <v>42360.988416000007</v>
      </c>
    </row>
    <row r="1130" spans="1:20" ht="25.5" hidden="1" x14ac:dyDescent="0.2">
      <c r="A1130" s="6">
        <f>+A1129+1</f>
        <v>1051</v>
      </c>
      <c r="B1130" s="6">
        <f>+B1129+1</f>
        <v>2</v>
      </c>
      <c r="C1130" s="7" t="s">
        <v>546</v>
      </c>
      <c r="D1130" s="7" t="s">
        <v>1125</v>
      </c>
      <c r="E1130" s="8">
        <f t="shared" si="119"/>
        <v>6219651.828727819</v>
      </c>
      <c r="F1130" s="8">
        <v>0</v>
      </c>
      <c r="G1130" s="8">
        <v>0</v>
      </c>
      <c r="H1130" s="8">
        <v>0</v>
      </c>
      <c r="I1130" s="8">
        <v>0</v>
      </c>
      <c r="J1130" s="8">
        <v>0</v>
      </c>
      <c r="K1130" s="8"/>
      <c r="L1130" s="8">
        <v>0</v>
      </c>
      <c r="M1130" s="8">
        <v>0</v>
      </c>
      <c r="N1130" s="8">
        <v>0</v>
      </c>
      <c r="O1130" s="8">
        <v>0</v>
      </c>
      <c r="P1130" s="8">
        <v>2811524.0380857</v>
      </c>
      <c r="Q1130" s="8">
        <v>2605506.60186012</v>
      </c>
      <c r="R1130" s="8">
        <v>621965.18000000005</v>
      </c>
      <c r="S1130" s="8">
        <v>62196.52</v>
      </c>
      <c r="T1130" s="8">
        <v>118459.48878200001</v>
      </c>
    </row>
    <row r="1131" spans="1:20" s="14" customFormat="1" ht="12.75" hidden="1" customHeight="1" x14ac:dyDescent="0.2">
      <c r="A1131" s="41" t="s">
        <v>549</v>
      </c>
      <c r="B1131" s="42"/>
      <c r="C1131" s="42"/>
      <c r="D1131" s="43"/>
      <c r="E1131" s="13">
        <f t="shared" si="119"/>
        <v>8443792.7841101196</v>
      </c>
      <c r="F1131" s="13">
        <v>0</v>
      </c>
      <c r="G1131" s="13">
        <v>0</v>
      </c>
      <c r="H1131" s="13">
        <v>0</v>
      </c>
      <c r="I1131" s="13">
        <v>0</v>
      </c>
      <c r="J1131" s="13">
        <v>0</v>
      </c>
      <c r="K1131" s="13">
        <v>0</v>
      </c>
      <c r="L1131" s="13">
        <v>0</v>
      </c>
      <c r="M1131" s="13">
        <v>0</v>
      </c>
      <c r="N1131" s="13">
        <v>0</v>
      </c>
      <c r="O1131" s="13">
        <v>0</v>
      </c>
      <c r="P1131" s="13">
        <v>2811524.0380857</v>
      </c>
      <c r="Q1131" s="13">
        <v>4542631.0588264205</v>
      </c>
      <c r="R1131" s="13">
        <v>844379.28</v>
      </c>
      <c r="S1131" s="13">
        <v>84437.93</v>
      </c>
      <c r="T1131" s="13">
        <v>160820.47719800001</v>
      </c>
    </row>
    <row r="1132" spans="1:20" hidden="1" x14ac:dyDescent="0.2">
      <c r="A1132" s="6">
        <f>+A1130+1</f>
        <v>1052</v>
      </c>
      <c r="B1132" s="6">
        <v>1</v>
      </c>
      <c r="C1132" s="7" t="s">
        <v>808</v>
      </c>
      <c r="D1132" s="7" t="s">
        <v>816</v>
      </c>
      <c r="E1132" s="8">
        <f t="shared" si="119"/>
        <v>14206514.97322938</v>
      </c>
      <c r="F1132" s="8">
        <v>0</v>
      </c>
      <c r="G1132" s="8">
        <v>0</v>
      </c>
      <c r="H1132" s="8">
        <v>0</v>
      </c>
      <c r="I1132" s="8">
        <v>0</v>
      </c>
      <c r="J1132" s="8">
        <v>0</v>
      </c>
      <c r="K1132" s="8"/>
      <c r="L1132" s="8">
        <v>0</v>
      </c>
      <c r="M1132" s="8">
        <v>0</v>
      </c>
      <c r="N1132" s="8">
        <v>0</v>
      </c>
      <c r="O1132" s="8">
        <v>0</v>
      </c>
      <c r="P1132" s="8">
        <v>6421894.2529228199</v>
      </c>
      <c r="Q1132" s="8">
        <v>5951326.7862585597</v>
      </c>
      <c r="R1132" s="8">
        <v>1420651.5</v>
      </c>
      <c r="S1132" s="8">
        <v>142065.15</v>
      </c>
      <c r="T1132" s="8">
        <v>270577.284048</v>
      </c>
    </row>
    <row r="1133" spans="1:20" s="14" customFormat="1" ht="12.75" hidden="1" customHeight="1" x14ac:dyDescent="0.2">
      <c r="A1133" s="41" t="s">
        <v>817</v>
      </c>
      <c r="B1133" s="42"/>
      <c r="C1133" s="42"/>
      <c r="D1133" s="43"/>
      <c r="E1133" s="13">
        <f t="shared" si="119"/>
        <v>14206514.97322938</v>
      </c>
      <c r="F1133" s="13">
        <v>0</v>
      </c>
      <c r="G1133" s="13">
        <v>0</v>
      </c>
      <c r="H1133" s="13">
        <v>0</v>
      </c>
      <c r="I1133" s="13">
        <v>0</v>
      </c>
      <c r="J1133" s="13">
        <v>0</v>
      </c>
      <c r="K1133" s="13">
        <v>0</v>
      </c>
      <c r="L1133" s="13">
        <v>0</v>
      </c>
      <c r="M1133" s="13">
        <v>0</v>
      </c>
      <c r="N1133" s="13">
        <v>0</v>
      </c>
      <c r="O1133" s="13">
        <v>0</v>
      </c>
      <c r="P1133" s="13">
        <v>6421894.2529228199</v>
      </c>
      <c r="Q1133" s="13">
        <v>5951326.7862585597</v>
      </c>
      <c r="R1133" s="13">
        <v>1420651.5</v>
      </c>
      <c r="S1133" s="13">
        <v>142065.15</v>
      </c>
      <c r="T1133" s="13">
        <v>270577.284048</v>
      </c>
    </row>
    <row r="1134" spans="1:20" hidden="1" x14ac:dyDescent="0.2">
      <c r="A1134" s="6">
        <f>+A1132+1</f>
        <v>1053</v>
      </c>
      <c r="B1134" s="6">
        <v>1</v>
      </c>
      <c r="C1134" s="7" t="s">
        <v>556</v>
      </c>
      <c r="D1134" s="7" t="s">
        <v>1126</v>
      </c>
      <c r="E1134" s="8">
        <f t="shared" ref="E1134:E1139" si="120">SUM(F1134:T1134)</f>
        <v>3788034.2337369602</v>
      </c>
      <c r="F1134" s="8">
        <v>0</v>
      </c>
      <c r="G1134" s="8">
        <v>0</v>
      </c>
      <c r="H1134" s="8">
        <v>0</v>
      </c>
      <c r="I1134" s="8">
        <v>0</v>
      </c>
      <c r="J1134" s="8">
        <v>0</v>
      </c>
      <c r="K1134" s="8"/>
      <c r="L1134" s="8">
        <v>0</v>
      </c>
      <c r="M1134" s="8">
        <v>0</v>
      </c>
      <c r="N1134" s="8">
        <v>0</v>
      </c>
      <c r="O1134" s="8">
        <v>0</v>
      </c>
      <c r="P1134" s="8">
        <v>3299203.5734649603</v>
      </c>
      <c r="Q1134" s="8">
        <v>0</v>
      </c>
      <c r="R1134" s="8">
        <v>378803.42</v>
      </c>
      <c r="S1134" s="8">
        <v>37880.339999999997</v>
      </c>
      <c r="T1134" s="8">
        <v>72146.900272000014</v>
      </c>
    </row>
    <row r="1135" spans="1:20" hidden="1" x14ac:dyDescent="0.2">
      <c r="A1135" s="6">
        <f>+A1134+1</f>
        <v>1054</v>
      </c>
      <c r="B1135" s="6">
        <f>+B1134+1</f>
        <v>2</v>
      </c>
      <c r="C1135" s="7" t="s">
        <v>556</v>
      </c>
      <c r="D1135" s="7" t="s">
        <v>1127</v>
      </c>
      <c r="E1135" s="8">
        <f t="shared" si="120"/>
        <v>8203270.1425443599</v>
      </c>
      <c r="F1135" s="8">
        <v>0</v>
      </c>
      <c r="G1135" s="8">
        <v>0</v>
      </c>
      <c r="H1135" s="8">
        <v>0</v>
      </c>
      <c r="I1135" s="8">
        <v>0</v>
      </c>
      <c r="J1135" s="8">
        <v>893247.65237483999</v>
      </c>
      <c r="K1135" s="8"/>
      <c r="L1135" s="8">
        <v>0</v>
      </c>
      <c r="M1135" s="8">
        <v>0</v>
      </c>
      <c r="N1135" s="8">
        <v>0</v>
      </c>
      <c r="O1135" s="8">
        <v>0</v>
      </c>
      <c r="P1135" s="8">
        <v>0</v>
      </c>
      <c r="Q1135" s="8">
        <v>5992510.9261315195</v>
      </c>
      <c r="R1135" s="8">
        <v>1084901.27</v>
      </c>
      <c r="S1135" s="8">
        <v>82032.7</v>
      </c>
      <c r="T1135" s="8">
        <v>150577.59403799998</v>
      </c>
    </row>
    <row r="1136" spans="1:20" hidden="1" x14ac:dyDescent="0.2">
      <c r="A1136" s="6">
        <f t="shared" ref="A1136:A1139" si="121">+A1135+1</f>
        <v>1055</v>
      </c>
      <c r="B1136" s="6">
        <f t="shared" ref="B1136:B1139" si="122">+B1135+1</f>
        <v>3</v>
      </c>
      <c r="C1136" s="7" t="s">
        <v>556</v>
      </c>
      <c r="D1136" s="7" t="s">
        <v>1128</v>
      </c>
      <c r="E1136" s="8">
        <f t="shared" si="120"/>
        <v>1712914.6309785999</v>
      </c>
      <c r="F1136" s="8"/>
      <c r="G1136" s="8"/>
      <c r="H1136" s="8"/>
      <c r="I1136" s="8"/>
      <c r="J1136" s="8">
        <v>1149894.3798425999</v>
      </c>
      <c r="K1136" s="8"/>
      <c r="L1136" s="8"/>
      <c r="M1136" s="8"/>
      <c r="N1136" s="8"/>
      <c r="O1136" s="8"/>
      <c r="P1136" s="8"/>
      <c r="Q1136" s="8"/>
      <c r="R1136" s="8">
        <v>513874.39</v>
      </c>
      <c r="S1136" s="8">
        <v>24000</v>
      </c>
      <c r="T1136" s="8">
        <v>25145.861136</v>
      </c>
    </row>
    <row r="1137" spans="1:20" hidden="1" x14ac:dyDescent="0.2">
      <c r="A1137" s="6">
        <f t="shared" si="121"/>
        <v>1056</v>
      </c>
      <c r="B1137" s="6">
        <f t="shared" si="122"/>
        <v>4</v>
      </c>
      <c r="C1137" s="7" t="s">
        <v>556</v>
      </c>
      <c r="D1137" s="7" t="s">
        <v>1129</v>
      </c>
      <c r="E1137" s="8">
        <f t="shared" si="120"/>
        <v>6363844.6672416395</v>
      </c>
      <c r="F1137" s="8">
        <v>0</v>
      </c>
      <c r="G1137" s="8">
        <v>0</v>
      </c>
      <c r="H1137" s="8">
        <v>0</v>
      </c>
      <c r="I1137" s="8">
        <v>0</v>
      </c>
      <c r="J1137" s="8">
        <v>0</v>
      </c>
      <c r="K1137" s="8"/>
      <c r="L1137" s="8">
        <v>0</v>
      </c>
      <c r="M1137" s="8">
        <v>0</v>
      </c>
      <c r="N1137" s="8">
        <v>0</v>
      </c>
      <c r="O1137" s="8">
        <v>0</v>
      </c>
      <c r="P1137" s="8">
        <v>5542615.9620056394</v>
      </c>
      <c r="Q1137" s="8">
        <v>0</v>
      </c>
      <c r="R1137" s="8">
        <v>636384.47</v>
      </c>
      <c r="S1137" s="8">
        <v>63638.45</v>
      </c>
      <c r="T1137" s="8">
        <v>121205.78523600001</v>
      </c>
    </row>
    <row r="1138" spans="1:20" hidden="1" x14ac:dyDescent="0.2">
      <c r="A1138" s="6">
        <f t="shared" si="121"/>
        <v>1057</v>
      </c>
      <c r="B1138" s="6">
        <f t="shared" si="122"/>
        <v>5</v>
      </c>
      <c r="C1138" s="7" t="s">
        <v>556</v>
      </c>
      <c r="D1138" s="7" t="s">
        <v>1130</v>
      </c>
      <c r="E1138" s="8">
        <f t="shared" si="120"/>
        <v>6026098.5771437809</v>
      </c>
      <c r="F1138" s="8">
        <v>0</v>
      </c>
      <c r="G1138" s="8">
        <v>0</v>
      </c>
      <c r="H1138" s="8">
        <v>0</v>
      </c>
      <c r="I1138" s="8">
        <v>0</v>
      </c>
      <c r="J1138" s="8">
        <v>0</v>
      </c>
      <c r="K1138" s="8"/>
      <c r="L1138" s="8">
        <v>0</v>
      </c>
      <c r="M1138" s="8">
        <v>0</v>
      </c>
      <c r="N1138" s="8">
        <v>0</v>
      </c>
      <c r="O1138" s="8">
        <v>0</v>
      </c>
      <c r="P1138" s="8">
        <v>0</v>
      </c>
      <c r="Q1138" s="8">
        <v>5248454.6539357807</v>
      </c>
      <c r="R1138" s="8">
        <v>602609.86</v>
      </c>
      <c r="S1138" s="8">
        <v>60260.99</v>
      </c>
      <c r="T1138" s="8">
        <v>114773.073208</v>
      </c>
    </row>
    <row r="1139" spans="1:20" hidden="1" x14ac:dyDescent="0.2">
      <c r="A1139" s="6">
        <f t="shared" si="121"/>
        <v>1058</v>
      </c>
      <c r="B1139" s="6">
        <f t="shared" si="122"/>
        <v>6</v>
      </c>
      <c r="C1139" s="7" t="s">
        <v>556</v>
      </c>
      <c r="D1139" s="7" t="s">
        <v>826</v>
      </c>
      <c r="E1139" s="8">
        <f t="shared" si="120"/>
        <v>2561360.82872782</v>
      </c>
      <c r="F1139" s="8">
        <v>0</v>
      </c>
      <c r="G1139" s="8">
        <v>2230827.46033182</v>
      </c>
      <c r="H1139" s="8">
        <v>0</v>
      </c>
      <c r="I1139" s="8">
        <v>0</v>
      </c>
      <c r="J1139" s="8">
        <v>0</v>
      </c>
      <c r="K1139" s="8"/>
      <c r="L1139" s="8">
        <v>0</v>
      </c>
      <c r="M1139" s="8">
        <v>0</v>
      </c>
      <c r="N1139" s="8">
        <v>0</v>
      </c>
      <c r="O1139" s="8">
        <v>0</v>
      </c>
      <c r="P1139" s="8">
        <v>0</v>
      </c>
      <c r="Q1139" s="8">
        <v>0</v>
      </c>
      <c r="R1139" s="8">
        <v>256136.08</v>
      </c>
      <c r="S1139" s="8">
        <v>25613.61</v>
      </c>
      <c r="T1139" s="8">
        <v>48783.678396000003</v>
      </c>
    </row>
    <row r="1140" spans="1:20" s="14" customFormat="1" ht="12.75" hidden="1" customHeight="1" x14ac:dyDescent="0.2">
      <c r="A1140" s="41" t="s">
        <v>574</v>
      </c>
      <c r="B1140" s="42"/>
      <c r="C1140" s="42"/>
      <c r="D1140" s="43"/>
      <c r="E1140" s="13">
        <f>SUM(F1140:T1140)</f>
        <v>28655523.080373157</v>
      </c>
      <c r="F1140" s="13">
        <v>0</v>
      </c>
      <c r="G1140" s="13">
        <v>2230827.46033182</v>
      </c>
      <c r="H1140" s="13">
        <v>0</v>
      </c>
      <c r="I1140" s="13">
        <v>0</v>
      </c>
      <c r="J1140" s="13">
        <v>2043142.0322174397</v>
      </c>
      <c r="K1140" s="13">
        <v>0</v>
      </c>
      <c r="L1140" s="13">
        <v>0</v>
      </c>
      <c r="M1140" s="13">
        <v>0</v>
      </c>
      <c r="N1140" s="13">
        <v>0</v>
      </c>
      <c r="O1140" s="13">
        <v>0</v>
      </c>
      <c r="P1140" s="13">
        <v>8841819.5354705993</v>
      </c>
      <c r="Q1140" s="13">
        <v>11240965.580067299</v>
      </c>
      <c r="R1140" s="13">
        <v>3472709.4899999998</v>
      </c>
      <c r="S1140" s="13">
        <v>293426.08999999997</v>
      </c>
      <c r="T1140" s="13">
        <v>532632.89228599996</v>
      </c>
    </row>
    <row r="1141" spans="1:20" ht="25.5" hidden="1" x14ac:dyDescent="0.2">
      <c r="A1141" s="6">
        <f>+A1139+1</f>
        <v>1059</v>
      </c>
      <c r="B1141" s="6">
        <v>1</v>
      </c>
      <c r="C1141" s="7" t="s">
        <v>575</v>
      </c>
      <c r="D1141" s="7" t="s">
        <v>1131</v>
      </c>
      <c r="E1141" s="8">
        <f>SUM(F1141:T1141)</f>
        <v>186600.80899999998</v>
      </c>
      <c r="F1141" s="8"/>
      <c r="G1141" s="8"/>
      <c r="H1141" s="8">
        <v>140860.39739939998</v>
      </c>
      <c r="I1141" s="8"/>
      <c r="J1141" s="8"/>
      <c r="K1141" s="8"/>
      <c r="L1141" s="8"/>
      <c r="M1141" s="8"/>
      <c r="N1141" s="8"/>
      <c r="O1141" s="8"/>
      <c r="P1141" s="8"/>
      <c r="Q1141" s="8"/>
      <c r="R1141" s="8">
        <v>18660.080000000002</v>
      </c>
      <c r="S1141" s="8">
        <v>24000</v>
      </c>
      <c r="T1141" s="8">
        <v>3080.3316006000005</v>
      </c>
    </row>
    <row r="1142" spans="1:20" s="14" customFormat="1" ht="12.75" hidden="1" customHeight="1" x14ac:dyDescent="0.2">
      <c r="A1142" s="41" t="s">
        <v>577</v>
      </c>
      <c r="B1142" s="42"/>
      <c r="C1142" s="42"/>
      <c r="D1142" s="43"/>
      <c r="E1142" s="13">
        <f>SUM(F1142:T1142)</f>
        <v>186600.80899999998</v>
      </c>
      <c r="F1142" s="13">
        <f>SUM(F1141)</f>
        <v>0</v>
      </c>
      <c r="G1142" s="13">
        <f t="shared" ref="G1142:T1142" si="123">SUM(G1141)</f>
        <v>0</v>
      </c>
      <c r="H1142" s="13">
        <f t="shared" si="123"/>
        <v>140860.39739939998</v>
      </c>
      <c r="I1142" s="13">
        <f t="shared" si="123"/>
        <v>0</v>
      </c>
      <c r="J1142" s="13">
        <f t="shared" si="123"/>
        <v>0</v>
      </c>
      <c r="K1142" s="13">
        <f t="shared" si="123"/>
        <v>0</v>
      </c>
      <c r="L1142" s="13">
        <f t="shared" si="123"/>
        <v>0</v>
      </c>
      <c r="M1142" s="13">
        <f t="shared" si="123"/>
        <v>0</v>
      </c>
      <c r="N1142" s="13">
        <f t="shared" si="123"/>
        <v>0</v>
      </c>
      <c r="O1142" s="13">
        <f t="shared" si="123"/>
        <v>0</v>
      </c>
      <c r="P1142" s="13">
        <f t="shared" si="123"/>
        <v>0</v>
      </c>
      <c r="Q1142" s="13">
        <f t="shared" si="123"/>
        <v>0</v>
      </c>
      <c r="R1142" s="13">
        <f t="shared" si="123"/>
        <v>18660.080000000002</v>
      </c>
      <c r="S1142" s="13">
        <f t="shared" si="123"/>
        <v>24000</v>
      </c>
      <c r="T1142" s="13">
        <f t="shared" si="123"/>
        <v>3080.3316006000005</v>
      </c>
    </row>
    <row r="1143" spans="1:20" s="19" customFormat="1" hidden="1" x14ac:dyDescent="0.2">
      <c r="D1143" s="20" t="s">
        <v>1140</v>
      </c>
      <c r="E1143" s="21">
        <f t="shared" ref="E1143:T1143" si="124">+E12+E466+E772</f>
        <v>14708626561.068649</v>
      </c>
      <c r="F1143" s="21">
        <f t="shared" si="124"/>
        <v>1899053150.3840895</v>
      </c>
      <c r="G1143" s="21">
        <f t="shared" si="124"/>
        <v>724386189.24759018</v>
      </c>
      <c r="H1143" s="21">
        <f t="shared" si="124"/>
        <v>744310996.61590862</v>
      </c>
      <c r="I1143" s="21">
        <f t="shared" si="124"/>
        <v>586518404.37226868</v>
      </c>
      <c r="J1143" s="21">
        <f t="shared" si="124"/>
        <v>92098070.804960638</v>
      </c>
      <c r="K1143" s="21">
        <f t="shared" si="124"/>
        <v>0</v>
      </c>
      <c r="L1143" s="21">
        <f t="shared" si="124"/>
        <v>126344687.49945711</v>
      </c>
      <c r="M1143" s="21">
        <f t="shared" si="124"/>
        <v>133710513.58741593</v>
      </c>
      <c r="N1143" s="21">
        <f t="shared" si="124"/>
        <v>3148320704.6993799</v>
      </c>
      <c r="O1143" s="21">
        <f t="shared" si="124"/>
        <v>512323108.5973652</v>
      </c>
      <c r="P1143" s="21">
        <f t="shared" si="124"/>
        <v>3481507686.1518526</v>
      </c>
      <c r="Q1143" s="21">
        <f t="shared" si="124"/>
        <v>2053316980.7256312</v>
      </c>
      <c r="R1143" s="21">
        <f t="shared" si="124"/>
        <v>834543180.85890913</v>
      </c>
      <c r="S1143" s="21">
        <f t="shared" si="124"/>
        <v>76922101.228401572</v>
      </c>
      <c r="T1143" s="21">
        <f t="shared" si="124"/>
        <v>295270786.29542005</v>
      </c>
    </row>
    <row r="1146" spans="1:20" x14ac:dyDescent="0.2">
      <c r="D1146" s="12"/>
      <c r="E1146" s="12"/>
    </row>
  </sheetData>
  <autoFilter ref="A11:T1143" xr:uid="{00000000-0009-0000-0000-000001000000}">
    <filterColumn colId="3">
      <filters>
        <filter val="Нижнеколымский у, п. Черский, ул. Таврата, д. 3"/>
        <filter val="Нижнеколымский у, п. Черский, ул. Таврата, д. 5"/>
      </filters>
    </filterColumn>
  </autoFilter>
  <mergeCells count="89">
    <mergeCell ref="R1:T3"/>
    <mergeCell ref="A5:T5"/>
    <mergeCell ref="A7:A10"/>
    <mergeCell ref="B7:B10"/>
    <mergeCell ref="C7:C10"/>
    <mergeCell ref="D7:D10"/>
    <mergeCell ref="E7:E9"/>
    <mergeCell ref="F7:T7"/>
    <mergeCell ref="F8:L8"/>
    <mergeCell ref="M8:M9"/>
    <mergeCell ref="T8:T9"/>
    <mergeCell ref="R8:R9"/>
    <mergeCell ref="S8:S9"/>
    <mergeCell ref="N8:N9"/>
    <mergeCell ref="O8:O9"/>
    <mergeCell ref="P8:P9"/>
    <mergeCell ref="Q8:Q9"/>
    <mergeCell ref="A12:D12"/>
    <mergeCell ref="A79:D79"/>
    <mergeCell ref="A87:D87"/>
    <mergeCell ref="A424:D424"/>
    <mergeCell ref="A102:D102"/>
    <mergeCell ref="A107:D107"/>
    <mergeCell ref="A111:D111"/>
    <mergeCell ref="A242:D242"/>
    <mergeCell ref="A245:D245"/>
    <mergeCell ref="A256:D256"/>
    <mergeCell ref="A258:D258"/>
    <mergeCell ref="A318:D318"/>
    <mergeCell ref="A320:D320"/>
    <mergeCell ref="A417:D417"/>
    <mergeCell ref="A98:D98"/>
    <mergeCell ref="A512:D512"/>
    <mergeCell ref="A426:D426"/>
    <mergeCell ref="A428:D428"/>
    <mergeCell ref="A437:D437"/>
    <mergeCell ref="A440:D440"/>
    <mergeCell ref="A445:D445"/>
    <mergeCell ref="A463:D463"/>
    <mergeCell ref="A465:D465"/>
    <mergeCell ref="A466:D466"/>
    <mergeCell ref="A470:D470"/>
    <mergeCell ref="A502:D502"/>
    <mergeCell ref="A731:D731"/>
    <mergeCell ref="A514:D514"/>
    <mergeCell ref="A519:D519"/>
    <mergeCell ref="A521:D521"/>
    <mergeCell ref="A523:D523"/>
    <mergeCell ref="A600:D600"/>
    <mergeCell ref="A603:D603"/>
    <mergeCell ref="A605:D605"/>
    <mergeCell ref="A618:D618"/>
    <mergeCell ref="A643:D643"/>
    <mergeCell ref="A646:D646"/>
    <mergeCell ref="A722:D722"/>
    <mergeCell ref="A771:D771"/>
    <mergeCell ref="A740:D740"/>
    <mergeCell ref="A742:D742"/>
    <mergeCell ref="A746:D746"/>
    <mergeCell ref="A748:D748"/>
    <mergeCell ref="A753:D753"/>
    <mergeCell ref="A762:D762"/>
    <mergeCell ref="A772:D772"/>
    <mergeCell ref="A779:D779"/>
    <mergeCell ref="A813:D813"/>
    <mergeCell ref="A818:D818"/>
    <mergeCell ref="A820:D820"/>
    <mergeCell ref="A822:D822"/>
    <mergeCell ref="A836:D836"/>
    <mergeCell ref="A844:D844"/>
    <mergeCell ref="A848:D848"/>
    <mergeCell ref="A854:D854"/>
    <mergeCell ref="A856:D856"/>
    <mergeCell ref="A980:D980"/>
    <mergeCell ref="A983:D983"/>
    <mergeCell ref="A985:D985"/>
    <mergeCell ref="A1000:D1000"/>
    <mergeCell ref="A1035:D1035"/>
    <mergeCell ref="A1044:D1044"/>
    <mergeCell ref="A1048:D1048"/>
    <mergeCell ref="A1140:D1140"/>
    <mergeCell ref="A1142:D1142"/>
    <mergeCell ref="A1124:D1124"/>
    <mergeCell ref="A1126:D1126"/>
    <mergeCell ref="A1128:D1128"/>
    <mergeCell ref="A1131:D1131"/>
    <mergeCell ref="A1133:D1133"/>
    <mergeCell ref="A1122:D1122"/>
    <mergeCell ref="A1108:D1108"/>
  </mergeCells>
  <pageMargins left="0.19685039370078741" right="0.19685039370078741" top="0.19685039370078741" bottom="0.19685039370078741" header="0.31496062992125984" footer="0.31496062992125984"/>
  <pageSetup paperSize="9" scale="34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№1</vt:lpstr>
      <vt:lpstr>Приложение № 2</vt:lpstr>
      <vt:lpstr>'Приложение № 2'!Заголовки_для_печати</vt:lpstr>
      <vt:lpstr>'Приложение №1'!Заголовки_для_печати</vt:lpstr>
      <vt:lpstr>'Приложение № 2'!Область_печати</vt:lpstr>
      <vt:lpstr>'Приложение №1'!Область_печати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Ужинская Ольга Николаевна</dc:creator>
  <cp:lastModifiedBy>Карл</cp:lastModifiedBy>
  <cp:lastPrinted>2021-07-23T01:37:17Z</cp:lastPrinted>
  <dcterms:created xsi:type="dcterms:W3CDTF">2021-02-10T08:45:28Z</dcterms:created>
  <dcterms:modified xsi:type="dcterms:W3CDTF">2021-07-29T09:33:55Z</dcterms:modified>
</cp:coreProperties>
</file>